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vid.guacucano\Desktop\"/>
    </mc:Choice>
  </mc:AlternateContent>
  <xr:revisionPtr revIDLastSave="0" documentId="13_ncr:1_{E6271183-774E-400C-A376-49B5C81F167E}" xr6:coauthVersionLast="45" xr6:coauthVersionMax="45" xr10:uidLastSave="{00000000-0000-0000-0000-000000000000}"/>
  <bookViews>
    <workbookView xWindow="-110" yWindow="-110" windowWidth="19420" windowHeight="10420" firstSheet="3" activeTab="9" xr2:uid="{14765C98-295A-4D91-9E54-B9C94FA1FDB9}"/>
  </bookViews>
  <sheets>
    <sheet name="Procedimiento" sheetId="12" r:id="rId1"/>
    <sheet name="IDEMpresas" sheetId="10" r:id="rId2"/>
    <sheet name="Húmedo" sheetId="3" r:id="rId3"/>
    <sheet name="Medio" sheetId="2" r:id="rId4"/>
    <sheet name="Seco" sheetId="1" r:id="rId5"/>
    <sheet name="MontoEmpresas" sheetId="6" r:id="rId6"/>
    <sheet name="CompraVenta" sheetId="9" r:id="rId7"/>
    <sheet name="CVReg" sheetId="13" r:id="rId8"/>
    <sheet name="Resumen" sheetId="7" r:id="rId9"/>
    <sheet name="TablaMontosGarantiasCLP" sheetId="11" r:id="rId10"/>
  </sheets>
  <definedNames>
    <definedName name="_xlnm._FilterDatabase" localSheetId="6" hidden="1">CompraVenta!$C$4:$AM$504</definedName>
    <definedName name="_xlnm._FilterDatabase" localSheetId="5" hidden="1">MontoEmpresas!$A$2:$AK$502</definedName>
    <definedName name="_xlnm._FilterDatabase" localSheetId="9" hidden="1">TablaMontosGarantiasCLP!$D$2:$H$2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S4" i="6" l="1"/>
  <c r="AT4" i="6"/>
  <c r="AU4" i="6"/>
  <c r="AS5" i="6"/>
  <c r="AT5" i="6"/>
  <c r="AU5" i="6"/>
  <c r="AS6" i="6"/>
  <c r="AT6" i="6"/>
  <c r="AU6" i="6"/>
  <c r="AS7" i="6"/>
  <c r="AT7" i="6"/>
  <c r="AU7" i="6"/>
  <c r="AS8" i="6"/>
  <c r="AT8" i="6"/>
  <c r="AU8" i="6"/>
  <c r="AS9" i="6"/>
  <c r="AT9" i="6"/>
  <c r="AU9" i="6"/>
  <c r="AS10" i="6"/>
  <c r="AT10" i="6"/>
  <c r="AU10" i="6"/>
  <c r="AS11" i="6"/>
  <c r="AT11" i="6"/>
  <c r="AU11" i="6"/>
  <c r="AS12" i="6"/>
  <c r="AT12" i="6"/>
  <c r="AU12" i="6"/>
  <c r="AS13" i="6"/>
  <c r="AT13" i="6"/>
  <c r="AU13" i="6"/>
  <c r="AS14" i="6"/>
  <c r="AT14" i="6"/>
  <c r="AU14" i="6"/>
  <c r="AS15" i="6"/>
  <c r="AT15" i="6"/>
  <c r="AU15" i="6"/>
  <c r="AS16" i="6"/>
  <c r="AT16" i="6"/>
  <c r="AU16" i="6"/>
  <c r="AS17" i="6"/>
  <c r="AT17" i="6"/>
  <c r="AU17" i="6"/>
  <c r="AS18" i="6"/>
  <c r="AT18" i="6"/>
  <c r="AU18" i="6"/>
  <c r="AS19" i="6"/>
  <c r="AT19" i="6"/>
  <c r="AU19" i="6"/>
  <c r="AS20" i="6"/>
  <c r="AT20" i="6"/>
  <c r="AU20" i="6"/>
  <c r="AS21" i="6"/>
  <c r="AT21" i="6"/>
  <c r="AU21" i="6"/>
  <c r="AS22" i="6"/>
  <c r="AT22" i="6"/>
  <c r="AU22" i="6"/>
  <c r="AS23" i="6"/>
  <c r="AT23" i="6"/>
  <c r="AU23" i="6"/>
  <c r="AS24" i="6"/>
  <c r="AT24" i="6"/>
  <c r="AU24" i="6"/>
  <c r="AS25" i="6"/>
  <c r="AT25" i="6"/>
  <c r="AU25" i="6"/>
  <c r="AS26" i="6"/>
  <c r="AT26" i="6"/>
  <c r="AU26" i="6"/>
  <c r="AS27" i="6"/>
  <c r="AT27" i="6"/>
  <c r="AU27" i="6"/>
  <c r="AS28" i="6"/>
  <c r="AT28" i="6"/>
  <c r="AU28" i="6"/>
  <c r="AS29" i="6"/>
  <c r="AT29" i="6"/>
  <c r="AU29" i="6"/>
  <c r="AS30" i="6"/>
  <c r="AT30" i="6"/>
  <c r="AU30" i="6"/>
  <c r="AS31" i="6"/>
  <c r="AT31" i="6"/>
  <c r="AU31" i="6"/>
  <c r="AS32" i="6"/>
  <c r="AT32" i="6"/>
  <c r="AU32" i="6"/>
  <c r="AS33" i="6"/>
  <c r="AT33" i="6"/>
  <c r="AU33" i="6"/>
  <c r="AS34" i="6"/>
  <c r="AT34" i="6"/>
  <c r="AU34" i="6"/>
  <c r="AS35" i="6"/>
  <c r="AT35" i="6"/>
  <c r="AU35" i="6"/>
  <c r="AS36" i="6"/>
  <c r="AT36" i="6"/>
  <c r="AU36" i="6"/>
  <c r="AS37" i="6"/>
  <c r="AT37" i="6"/>
  <c r="AU37" i="6"/>
  <c r="AS38" i="6"/>
  <c r="AT38" i="6"/>
  <c r="AU38" i="6"/>
  <c r="AS39" i="6"/>
  <c r="AT39" i="6"/>
  <c r="AU39" i="6"/>
  <c r="AS40" i="6"/>
  <c r="AT40" i="6"/>
  <c r="AU40" i="6"/>
  <c r="AS41" i="6"/>
  <c r="AT41" i="6"/>
  <c r="AU41" i="6"/>
  <c r="AS42" i="6"/>
  <c r="AT42" i="6"/>
  <c r="AU42" i="6"/>
  <c r="AS43" i="6"/>
  <c r="AT43" i="6"/>
  <c r="AU43" i="6"/>
  <c r="AS44" i="6"/>
  <c r="AT44" i="6"/>
  <c r="AU44" i="6"/>
  <c r="AS45" i="6"/>
  <c r="AT45" i="6"/>
  <c r="AU45" i="6"/>
  <c r="AS46" i="6"/>
  <c r="AT46" i="6"/>
  <c r="AU46" i="6"/>
  <c r="AS47" i="6"/>
  <c r="AT47" i="6"/>
  <c r="AU47" i="6"/>
  <c r="AS48" i="6"/>
  <c r="AT48" i="6"/>
  <c r="AU48" i="6"/>
  <c r="AS49" i="6"/>
  <c r="AT49" i="6"/>
  <c r="AU49" i="6"/>
  <c r="AS50" i="6"/>
  <c r="AT50" i="6"/>
  <c r="AU50" i="6"/>
  <c r="AS51" i="6"/>
  <c r="AT51" i="6"/>
  <c r="AU51" i="6"/>
  <c r="AS52" i="6"/>
  <c r="AT52" i="6"/>
  <c r="AU52" i="6"/>
  <c r="AS53" i="6"/>
  <c r="AT53" i="6"/>
  <c r="AU53" i="6"/>
  <c r="AS54" i="6"/>
  <c r="AT54" i="6"/>
  <c r="AU54" i="6"/>
  <c r="AS55" i="6"/>
  <c r="AT55" i="6"/>
  <c r="AU55" i="6"/>
  <c r="AS56" i="6"/>
  <c r="AT56" i="6"/>
  <c r="AU56" i="6"/>
  <c r="AS57" i="6"/>
  <c r="AT57" i="6"/>
  <c r="AU57" i="6"/>
  <c r="AS58" i="6"/>
  <c r="AT58" i="6"/>
  <c r="AU58" i="6"/>
  <c r="AS59" i="6"/>
  <c r="AT59" i="6"/>
  <c r="AU59" i="6"/>
  <c r="AS60" i="6"/>
  <c r="AT60" i="6"/>
  <c r="AU60" i="6"/>
  <c r="AS61" i="6"/>
  <c r="AT61" i="6"/>
  <c r="AU61" i="6"/>
  <c r="AS62" i="6"/>
  <c r="AT62" i="6"/>
  <c r="AU62" i="6"/>
  <c r="AS63" i="6"/>
  <c r="AT63" i="6"/>
  <c r="AU63" i="6"/>
  <c r="AS64" i="6"/>
  <c r="AT64" i="6"/>
  <c r="AU64" i="6"/>
  <c r="AS65" i="6"/>
  <c r="AT65" i="6"/>
  <c r="AU65" i="6"/>
  <c r="AS66" i="6"/>
  <c r="AT66" i="6"/>
  <c r="AU66" i="6"/>
  <c r="AS67" i="6"/>
  <c r="AT67" i="6"/>
  <c r="AU67" i="6"/>
  <c r="AS68" i="6"/>
  <c r="AT68" i="6"/>
  <c r="AU68" i="6"/>
  <c r="AS69" i="6"/>
  <c r="AT69" i="6"/>
  <c r="AU69" i="6"/>
  <c r="AS70" i="6"/>
  <c r="AT70" i="6"/>
  <c r="AU70" i="6"/>
  <c r="AS71" i="6"/>
  <c r="AT71" i="6"/>
  <c r="AU71" i="6"/>
  <c r="AS72" i="6"/>
  <c r="AT72" i="6"/>
  <c r="AU72" i="6"/>
  <c r="AS73" i="6"/>
  <c r="AT73" i="6"/>
  <c r="AU73" i="6"/>
  <c r="AS74" i="6"/>
  <c r="AT74" i="6"/>
  <c r="AU74" i="6"/>
  <c r="AS75" i="6"/>
  <c r="AT75" i="6"/>
  <c r="AU75" i="6"/>
  <c r="AS76" i="6"/>
  <c r="AT76" i="6"/>
  <c r="AU76" i="6"/>
  <c r="AS77" i="6"/>
  <c r="AT77" i="6"/>
  <c r="AU77" i="6"/>
  <c r="AS78" i="6"/>
  <c r="AT78" i="6"/>
  <c r="AU78" i="6"/>
  <c r="AS79" i="6"/>
  <c r="AT79" i="6"/>
  <c r="AU79" i="6"/>
  <c r="AS80" i="6"/>
  <c r="AT80" i="6"/>
  <c r="AU80" i="6"/>
  <c r="AS81" i="6"/>
  <c r="AT81" i="6"/>
  <c r="AU81" i="6"/>
  <c r="AS82" i="6"/>
  <c r="AT82" i="6"/>
  <c r="AU82" i="6"/>
  <c r="AS83" i="6"/>
  <c r="AT83" i="6"/>
  <c r="AU83" i="6"/>
  <c r="AS84" i="6"/>
  <c r="AT84" i="6"/>
  <c r="AU84" i="6"/>
  <c r="AS85" i="6"/>
  <c r="AT85" i="6"/>
  <c r="AU85" i="6"/>
  <c r="AS86" i="6"/>
  <c r="AT86" i="6"/>
  <c r="AU86" i="6"/>
  <c r="AS87" i="6"/>
  <c r="AT87" i="6"/>
  <c r="AU87" i="6"/>
  <c r="AS88" i="6"/>
  <c r="AT88" i="6"/>
  <c r="AU88" i="6"/>
  <c r="AS89" i="6"/>
  <c r="AT89" i="6"/>
  <c r="AU89" i="6"/>
  <c r="AS90" i="6"/>
  <c r="AT90" i="6"/>
  <c r="AU90" i="6"/>
  <c r="AS91" i="6"/>
  <c r="AT91" i="6"/>
  <c r="AU91" i="6"/>
  <c r="AS92" i="6"/>
  <c r="AT92" i="6"/>
  <c r="AU92" i="6"/>
  <c r="AS93" i="6"/>
  <c r="AT93" i="6"/>
  <c r="AU93" i="6"/>
  <c r="AS94" i="6"/>
  <c r="AT94" i="6"/>
  <c r="AU94" i="6"/>
  <c r="AS95" i="6"/>
  <c r="AT95" i="6"/>
  <c r="AU95" i="6"/>
  <c r="AS96" i="6"/>
  <c r="AT96" i="6"/>
  <c r="AU96" i="6"/>
  <c r="AS97" i="6"/>
  <c r="AT97" i="6"/>
  <c r="AU97" i="6"/>
  <c r="AS98" i="6"/>
  <c r="AT98" i="6"/>
  <c r="AU98" i="6"/>
  <c r="AS99" i="6"/>
  <c r="AT99" i="6"/>
  <c r="AU99" i="6"/>
  <c r="AS100" i="6"/>
  <c r="AT100" i="6"/>
  <c r="AU100" i="6"/>
  <c r="AS101" i="6"/>
  <c r="AT101" i="6"/>
  <c r="AU101" i="6"/>
  <c r="AS102" i="6"/>
  <c r="AT102" i="6"/>
  <c r="AU102" i="6"/>
  <c r="AS103" i="6"/>
  <c r="AT103" i="6"/>
  <c r="AU103" i="6"/>
  <c r="AS104" i="6"/>
  <c r="AT104" i="6"/>
  <c r="AU104" i="6"/>
  <c r="AS105" i="6"/>
  <c r="AT105" i="6"/>
  <c r="AU105" i="6"/>
  <c r="AS106" i="6"/>
  <c r="AT106" i="6"/>
  <c r="AU106" i="6"/>
  <c r="AS107" i="6"/>
  <c r="AT107" i="6"/>
  <c r="AU107" i="6"/>
  <c r="AS108" i="6"/>
  <c r="AT108" i="6"/>
  <c r="AU108" i="6"/>
  <c r="AS109" i="6"/>
  <c r="AT109" i="6"/>
  <c r="AU109" i="6"/>
  <c r="AS110" i="6"/>
  <c r="AT110" i="6"/>
  <c r="AU110" i="6"/>
  <c r="AS111" i="6"/>
  <c r="AT111" i="6"/>
  <c r="AU111" i="6"/>
  <c r="AS112" i="6"/>
  <c r="AT112" i="6"/>
  <c r="AU112" i="6"/>
  <c r="AS113" i="6"/>
  <c r="AT113" i="6"/>
  <c r="AU113" i="6"/>
  <c r="AS114" i="6"/>
  <c r="AT114" i="6"/>
  <c r="AU114" i="6"/>
  <c r="AS115" i="6"/>
  <c r="AT115" i="6"/>
  <c r="AU115" i="6"/>
  <c r="AS116" i="6"/>
  <c r="AT116" i="6"/>
  <c r="AU116" i="6"/>
  <c r="AS117" i="6"/>
  <c r="AT117" i="6"/>
  <c r="AU117" i="6"/>
  <c r="AS118" i="6"/>
  <c r="AT118" i="6"/>
  <c r="AU118" i="6"/>
  <c r="AS119" i="6"/>
  <c r="AT119" i="6"/>
  <c r="AU119" i="6"/>
  <c r="AS120" i="6"/>
  <c r="AT120" i="6"/>
  <c r="AU120" i="6"/>
  <c r="AS121" i="6"/>
  <c r="AT121" i="6"/>
  <c r="AU121" i="6"/>
  <c r="AS122" i="6"/>
  <c r="AT122" i="6"/>
  <c r="AU122" i="6"/>
  <c r="AS123" i="6"/>
  <c r="AT123" i="6"/>
  <c r="AU123" i="6"/>
  <c r="AS124" i="6"/>
  <c r="AT124" i="6"/>
  <c r="AU124" i="6"/>
  <c r="AS125" i="6"/>
  <c r="AT125" i="6"/>
  <c r="AU125" i="6"/>
  <c r="AS126" i="6"/>
  <c r="AT126" i="6"/>
  <c r="AU126" i="6"/>
  <c r="AS127" i="6"/>
  <c r="AT127" i="6"/>
  <c r="AU127" i="6"/>
  <c r="AS128" i="6"/>
  <c r="AT128" i="6"/>
  <c r="AU128" i="6"/>
  <c r="AS129" i="6"/>
  <c r="AT129" i="6"/>
  <c r="AU129" i="6"/>
  <c r="AS130" i="6"/>
  <c r="AT130" i="6"/>
  <c r="AU130" i="6"/>
  <c r="AS131" i="6"/>
  <c r="AT131" i="6"/>
  <c r="AU131" i="6"/>
  <c r="AS132" i="6"/>
  <c r="AT132" i="6"/>
  <c r="AU132" i="6"/>
  <c r="AS133" i="6"/>
  <c r="AT133" i="6"/>
  <c r="AU133" i="6"/>
  <c r="AS134" i="6"/>
  <c r="AT134" i="6"/>
  <c r="AU134" i="6"/>
  <c r="AS135" i="6"/>
  <c r="AT135" i="6"/>
  <c r="AU135" i="6"/>
  <c r="AS136" i="6"/>
  <c r="AT136" i="6"/>
  <c r="AU136" i="6"/>
  <c r="AS137" i="6"/>
  <c r="AT137" i="6"/>
  <c r="AU137" i="6"/>
  <c r="AS138" i="6"/>
  <c r="AT138" i="6"/>
  <c r="AU138" i="6"/>
  <c r="AS139" i="6"/>
  <c r="AT139" i="6"/>
  <c r="AU139" i="6"/>
  <c r="AS140" i="6"/>
  <c r="AT140" i="6"/>
  <c r="AU140" i="6"/>
  <c r="AS141" i="6"/>
  <c r="AT141" i="6"/>
  <c r="AU141" i="6"/>
  <c r="AS142" i="6"/>
  <c r="AT142" i="6"/>
  <c r="AU142" i="6"/>
  <c r="AS143" i="6"/>
  <c r="AT143" i="6"/>
  <c r="AU143" i="6"/>
  <c r="AS144" i="6"/>
  <c r="AT144" i="6"/>
  <c r="AU144" i="6"/>
  <c r="AS145" i="6"/>
  <c r="AT145" i="6"/>
  <c r="AU145" i="6"/>
  <c r="AS146" i="6"/>
  <c r="AT146" i="6"/>
  <c r="AU146" i="6"/>
  <c r="AS147" i="6"/>
  <c r="AT147" i="6"/>
  <c r="AU147" i="6"/>
  <c r="AS148" i="6"/>
  <c r="AT148" i="6"/>
  <c r="AU148" i="6"/>
  <c r="AS149" i="6"/>
  <c r="AT149" i="6"/>
  <c r="AU149" i="6"/>
  <c r="AS150" i="6"/>
  <c r="AT150" i="6"/>
  <c r="AU150" i="6"/>
  <c r="AS151" i="6"/>
  <c r="AT151" i="6"/>
  <c r="AU151" i="6"/>
  <c r="AS152" i="6"/>
  <c r="AT152" i="6"/>
  <c r="AU152" i="6"/>
  <c r="AS153" i="6"/>
  <c r="AT153" i="6"/>
  <c r="AU153" i="6"/>
  <c r="AS154" i="6"/>
  <c r="AT154" i="6"/>
  <c r="AU154" i="6"/>
  <c r="AS155" i="6"/>
  <c r="AT155" i="6"/>
  <c r="AU155" i="6"/>
  <c r="AS156" i="6"/>
  <c r="AT156" i="6"/>
  <c r="AU156" i="6"/>
  <c r="AS157" i="6"/>
  <c r="AT157" i="6"/>
  <c r="AU157" i="6"/>
  <c r="AS158" i="6"/>
  <c r="AT158" i="6"/>
  <c r="AU158" i="6"/>
  <c r="AS159" i="6"/>
  <c r="AT159" i="6"/>
  <c r="AU159" i="6"/>
  <c r="AS160" i="6"/>
  <c r="AT160" i="6"/>
  <c r="AU160" i="6"/>
  <c r="AS161" i="6"/>
  <c r="AT161" i="6"/>
  <c r="AU161" i="6"/>
  <c r="AS162" i="6"/>
  <c r="AT162" i="6"/>
  <c r="AU162" i="6"/>
  <c r="AS163" i="6"/>
  <c r="AT163" i="6"/>
  <c r="AU163" i="6"/>
  <c r="AS164" i="6"/>
  <c r="AT164" i="6"/>
  <c r="AU164" i="6"/>
  <c r="AS165" i="6"/>
  <c r="AT165" i="6"/>
  <c r="AU165" i="6"/>
  <c r="AS166" i="6"/>
  <c r="AT166" i="6"/>
  <c r="AU166" i="6"/>
  <c r="AS167" i="6"/>
  <c r="AT167" i="6"/>
  <c r="AU167" i="6"/>
  <c r="AS168" i="6"/>
  <c r="AT168" i="6"/>
  <c r="AU168" i="6"/>
  <c r="AS169" i="6"/>
  <c r="AT169" i="6"/>
  <c r="AU169" i="6"/>
  <c r="AS170" i="6"/>
  <c r="AT170" i="6"/>
  <c r="AU170" i="6"/>
  <c r="AS171" i="6"/>
  <c r="AT171" i="6"/>
  <c r="AU171" i="6"/>
  <c r="AS172" i="6"/>
  <c r="AT172" i="6"/>
  <c r="AU172" i="6"/>
  <c r="AS173" i="6"/>
  <c r="AT173" i="6"/>
  <c r="AU173" i="6"/>
  <c r="AS174" i="6"/>
  <c r="AT174" i="6"/>
  <c r="AU174" i="6"/>
  <c r="AS175" i="6"/>
  <c r="AT175" i="6"/>
  <c r="AU175" i="6"/>
  <c r="AS176" i="6"/>
  <c r="AT176" i="6"/>
  <c r="AU176" i="6"/>
  <c r="AS177" i="6"/>
  <c r="AT177" i="6"/>
  <c r="AU177" i="6"/>
  <c r="AS178" i="6"/>
  <c r="AT178" i="6"/>
  <c r="AU178" i="6"/>
  <c r="AS179" i="6"/>
  <c r="AT179" i="6"/>
  <c r="AU179" i="6"/>
  <c r="AS180" i="6"/>
  <c r="AT180" i="6"/>
  <c r="AU180" i="6"/>
  <c r="AS181" i="6"/>
  <c r="AT181" i="6"/>
  <c r="AU181" i="6"/>
  <c r="AS182" i="6"/>
  <c r="AT182" i="6"/>
  <c r="AU182" i="6"/>
  <c r="AS183" i="6"/>
  <c r="AT183" i="6"/>
  <c r="AU183" i="6"/>
  <c r="AS184" i="6"/>
  <c r="AT184" i="6"/>
  <c r="AU184" i="6"/>
  <c r="AS185" i="6"/>
  <c r="AT185" i="6"/>
  <c r="AU185" i="6"/>
  <c r="AS186" i="6"/>
  <c r="AT186" i="6"/>
  <c r="AU186" i="6"/>
  <c r="AS187" i="6"/>
  <c r="AT187" i="6"/>
  <c r="AU187" i="6"/>
  <c r="AS188" i="6"/>
  <c r="AT188" i="6"/>
  <c r="AU188" i="6"/>
  <c r="AS189" i="6"/>
  <c r="AT189" i="6"/>
  <c r="AU189" i="6"/>
  <c r="AS190" i="6"/>
  <c r="AT190" i="6"/>
  <c r="AU190" i="6"/>
  <c r="AS191" i="6"/>
  <c r="AT191" i="6"/>
  <c r="AU191" i="6"/>
  <c r="AS192" i="6"/>
  <c r="AT192" i="6"/>
  <c r="AU192" i="6"/>
  <c r="AS193" i="6"/>
  <c r="AT193" i="6"/>
  <c r="AU193" i="6"/>
  <c r="AS194" i="6"/>
  <c r="AT194" i="6"/>
  <c r="AU194" i="6"/>
  <c r="AS195" i="6"/>
  <c r="AT195" i="6"/>
  <c r="AU195" i="6"/>
  <c r="AS196" i="6"/>
  <c r="AT196" i="6"/>
  <c r="AU196" i="6"/>
  <c r="AS197" i="6"/>
  <c r="AT197" i="6"/>
  <c r="AU197" i="6"/>
  <c r="AS198" i="6"/>
  <c r="AT198" i="6"/>
  <c r="AU198" i="6"/>
  <c r="AS199" i="6"/>
  <c r="AT199" i="6"/>
  <c r="AU199" i="6"/>
  <c r="AS200" i="6"/>
  <c r="AT200" i="6"/>
  <c r="AU200" i="6"/>
  <c r="AS201" i="6"/>
  <c r="AT201" i="6"/>
  <c r="AU201" i="6"/>
  <c r="AS202" i="6"/>
  <c r="AT202" i="6"/>
  <c r="AU202" i="6"/>
  <c r="AS203" i="6"/>
  <c r="AT203" i="6"/>
  <c r="AU203" i="6"/>
  <c r="AS204" i="6"/>
  <c r="AT204" i="6"/>
  <c r="AU204" i="6"/>
  <c r="AS205" i="6"/>
  <c r="AT205" i="6"/>
  <c r="AU205" i="6"/>
  <c r="AS206" i="6"/>
  <c r="AT206" i="6"/>
  <c r="AU206" i="6"/>
  <c r="AS207" i="6"/>
  <c r="AT207" i="6"/>
  <c r="AU207" i="6"/>
  <c r="AS208" i="6"/>
  <c r="AT208" i="6"/>
  <c r="AU208" i="6"/>
  <c r="AS209" i="6"/>
  <c r="AT209" i="6"/>
  <c r="AU209" i="6"/>
  <c r="AS210" i="6"/>
  <c r="AT210" i="6"/>
  <c r="AU210" i="6"/>
  <c r="AS211" i="6"/>
  <c r="AT211" i="6"/>
  <c r="AU211" i="6"/>
  <c r="AS212" i="6"/>
  <c r="AT212" i="6"/>
  <c r="AU212" i="6"/>
  <c r="AS213" i="6"/>
  <c r="AT213" i="6"/>
  <c r="AU213" i="6"/>
  <c r="AS214" i="6"/>
  <c r="AT214" i="6"/>
  <c r="AU214" i="6"/>
  <c r="AS215" i="6"/>
  <c r="AT215" i="6"/>
  <c r="AU215" i="6"/>
  <c r="AS216" i="6"/>
  <c r="AT216" i="6"/>
  <c r="AU216" i="6"/>
  <c r="AS217" i="6"/>
  <c r="AT217" i="6"/>
  <c r="AU217" i="6"/>
  <c r="AS218" i="6"/>
  <c r="AT218" i="6"/>
  <c r="AU218" i="6"/>
  <c r="AS219" i="6"/>
  <c r="AT219" i="6"/>
  <c r="AU219" i="6"/>
  <c r="AS220" i="6"/>
  <c r="AT220" i="6"/>
  <c r="AU220" i="6"/>
  <c r="AS221" i="6"/>
  <c r="AT221" i="6"/>
  <c r="AU221" i="6"/>
  <c r="AS222" i="6"/>
  <c r="AT222" i="6"/>
  <c r="AU222" i="6"/>
  <c r="AS223" i="6"/>
  <c r="AT223" i="6"/>
  <c r="AU223" i="6"/>
  <c r="AS224" i="6"/>
  <c r="AT224" i="6"/>
  <c r="AU224" i="6"/>
  <c r="AS225" i="6"/>
  <c r="AT225" i="6"/>
  <c r="AU225" i="6"/>
  <c r="AS226" i="6"/>
  <c r="AT226" i="6"/>
  <c r="AU226" i="6"/>
  <c r="AS227" i="6"/>
  <c r="AT227" i="6"/>
  <c r="AU227" i="6"/>
  <c r="AS228" i="6"/>
  <c r="AT228" i="6"/>
  <c r="AU228" i="6"/>
  <c r="AS229" i="6"/>
  <c r="AT229" i="6"/>
  <c r="AU229" i="6"/>
  <c r="AS230" i="6"/>
  <c r="AT230" i="6"/>
  <c r="AU230" i="6"/>
  <c r="AS231" i="6"/>
  <c r="AT231" i="6"/>
  <c r="AU231" i="6"/>
  <c r="AS232" i="6"/>
  <c r="AT232" i="6"/>
  <c r="AU232" i="6"/>
  <c r="AS233" i="6"/>
  <c r="AT233" i="6"/>
  <c r="AU233" i="6"/>
  <c r="AS234" i="6"/>
  <c r="AT234" i="6"/>
  <c r="AU234" i="6"/>
  <c r="AS235" i="6"/>
  <c r="AT235" i="6"/>
  <c r="AU235" i="6"/>
  <c r="AS236" i="6"/>
  <c r="AT236" i="6"/>
  <c r="AU236" i="6"/>
  <c r="AS237" i="6"/>
  <c r="AT237" i="6"/>
  <c r="AU237" i="6"/>
  <c r="AS238" i="6"/>
  <c r="AT238" i="6"/>
  <c r="AU238" i="6"/>
  <c r="AS239" i="6"/>
  <c r="AT239" i="6"/>
  <c r="AU239" i="6"/>
  <c r="AS240" i="6"/>
  <c r="AT240" i="6"/>
  <c r="AU240" i="6"/>
  <c r="AS241" i="6"/>
  <c r="AT241" i="6"/>
  <c r="AU241" i="6"/>
  <c r="AS242" i="6"/>
  <c r="AT242" i="6"/>
  <c r="AU242" i="6"/>
  <c r="AS243" i="6"/>
  <c r="AT243" i="6"/>
  <c r="AU243" i="6"/>
  <c r="AS244" i="6"/>
  <c r="AT244" i="6"/>
  <c r="AU244" i="6"/>
  <c r="AS245" i="6"/>
  <c r="AT245" i="6"/>
  <c r="AU245" i="6"/>
  <c r="AS246" i="6"/>
  <c r="AT246" i="6"/>
  <c r="AU246" i="6"/>
  <c r="AS247" i="6"/>
  <c r="AT247" i="6"/>
  <c r="AU247" i="6"/>
  <c r="AS248" i="6"/>
  <c r="AT248" i="6"/>
  <c r="AU248" i="6"/>
  <c r="AS249" i="6"/>
  <c r="AT249" i="6"/>
  <c r="AU249" i="6"/>
  <c r="AS250" i="6"/>
  <c r="AT250" i="6"/>
  <c r="AU250" i="6"/>
  <c r="AS251" i="6"/>
  <c r="AT251" i="6"/>
  <c r="AU251" i="6"/>
  <c r="AS252" i="6"/>
  <c r="AT252" i="6"/>
  <c r="AU252" i="6"/>
  <c r="AS253" i="6"/>
  <c r="AT253" i="6"/>
  <c r="AU253" i="6"/>
  <c r="AS254" i="6"/>
  <c r="AT254" i="6"/>
  <c r="AU254" i="6"/>
  <c r="AS255" i="6"/>
  <c r="AT255" i="6"/>
  <c r="AU255" i="6"/>
  <c r="AS256" i="6"/>
  <c r="AT256" i="6"/>
  <c r="AU256" i="6"/>
  <c r="AS257" i="6"/>
  <c r="AT257" i="6"/>
  <c r="AU257" i="6"/>
  <c r="AS258" i="6"/>
  <c r="AT258" i="6"/>
  <c r="AU258" i="6"/>
  <c r="AS259" i="6"/>
  <c r="AT259" i="6"/>
  <c r="AU259" i="6"/>
  <c r="AS260" i="6"/>
  <c r="AT260" i="6"/>
  <c r="AU260" i="6"/>
  <c r="AS261" i="6"/>
  <c r="AT261" i="6"/>
  <c r="AU261" i="6"/>
  <c r="AS262" i="6"/>
  <c r="AT262" i="6"/>
  <c r="AU262" i="6"/>
  <c r="AS263" i="6"/>
  <c r="AT263" i="6"/>
  <c r="AU263" i="6"/>
  <c r="AS264" i="6"/>
  <c r="AT264" i="6"/>
  <c r="AU264" i="6"/>
  <c r="AS265" i="6"/>
  <c r="AT265" i="6"/>
  <c r="AU265" i="6"/>
  <c r="AS266" i="6"/>
  <c r="AT266" i="6"/>
  <c r="AU266" i="6"/>
  <c r="AS267" i="6"/>
  <c r="AT267" i="6"/>
  <c r="AU267" i="6"/>
  <c r="AS268" i="6"/>
  <c r="AT268" i="6"/>
  <c r="AU268" i="6"/>
  <c r="AS269" i="6"/>
  <c r="AT269" i="6"/>
  <c r="AU269" i="6"/>
  <c r="AS270" i="6"/>
  <c r="AT270" i="6"/>
  <c r="AU270" i="6"/>
  <c r="AS271" i="6"/>
  <c r="AT271" i="6"/>
  <c r="AU271" i="6"/>
  <c r="AS272" i="6"/>
  <c r="AT272" i="6"/>
  <c r="AU272" i="6"/>
  <c r="AS273" i="6"/>
  <c r="AT273" i="6"/>
  <c r="AU273" i="6"/>
  <c r="AS274" i="6"/>
  <c r="AT274" i="6"/>
  <c r="AU274" i="6"/>
  <c r="AS275" i="6"/>
  <c r="AT275" i="6"/>
  <c r="AU275" i="6"/>
  <c r="AS276" i="6"/>
  <c r="AT276" i="6"/>
  <c r="AU276" i="6"/>
  <c r="AS277" i="6"/>
  <c r="AT277" i="6"/>
  <c r="AU277" i="6"/>
  <c r="AS278" i="6"/>
  <c r="AT278" i="6"/>
  <c r="AU278" i="6"/>
  <c r="AS279" i="6"/>
  <c r="AT279" i="6"/>
  <c r="AU279" i="6"/>
  <c r="AS280" i="6"/>
  <c r="AT280" i="6"/>
  <c r="AU280" i="6"/>
  <c r="AS281" i="6"/>
  <c r="AT281" i="6"/>
  <c r="AU281" i="6"/>
  <c r="AS282" i="6"/>
  <c r="AT282" i="6"/>
  <c r="AU282" i="6"/>
  <c r="AS283" i="6"/>
  <c r="AT283" i="6"/>
  <c r="AU283" i="6"/>
  <c r="AS284" i="6"/>
  <c r="AT284" i="6"/>
  <c r="AU284" i="6"/>
  <c r="AS285" i="6"/>
  <c r="AT285" i="6"/>
  <c r="AU285" i="6"/>
  <c r="AS286" i="6"/>
  <c r="AT286" i="6"/>
  <c r="AU286" i="6"/>
  <c r="AS287" i="6"/>
  <c r="AT287" i="6"/>
  <c r="AU287" i="6"/>
  <c r="AS288" i="6"/>
  <c r="AT288" i="6"/>
  <c r="AU288" i="6"/>
  <c r="AS289" i="6"/>
  <c r="AT289" i="6"/>
  <c r="AU289" i="6"/>
  <c r="AS290" i="6"/>
  <c r="AT290" i="6"/>
  <c r="AU290" i="6"/>
  <c r="AS291" i="6"/>
  <c r="AT291" i="6"/>
  <c r="AU291" i="6"/>
  <c r="AS292" i="6"/>
  <c r="AT292" i="6"/>
  <c r="AU292" i="6"/>
  <c r="AS293" i="6"/>
  <c r="AT293" i="6"/>
  <c r="AU293" i="6"/>
  <c r="AS294" i="6"/>
  <c r="AT294" i="6"/>
  <c r="AU294" i="6"/>
  <c r="AS295" i="6"/>
  <c r="AT295" i="6"/>
  <c r="AU295" i="6"/>
  <c r="AS296" i="6"/>
  <c r="AT296" i="6"/>
  <c r="AU296" i="6"/>
  <c r="AS297" i="6"/>
  <c r="AT297" i="6"/>
  <c r="AU297" i="6"/>
  <c r="AS298" i="6"/>
  <c r="AT298" i="6"/>
  <c r="AU298" i="6"/>
  <c r="AS299" i="6"/>
  <c r="AT299" i="6"/>
  <c r="AU299" i="6"/>
  <c r="AS300" i="6"/>
  <c r="AT300" i="6"/>
  <c r="AU300" i="6"/>
  <c r="AS301" i="6"/>
  <c r="AT301" i="6"/>
  <c r="AU301" i="6"/>
  <c r="AS302" i="6"/>
  <c r="AT302" i="6"/>
  <c r="AU302" i="6"/>
  <c r="AS303" i="6"/>
  <c r="AT303" i="6"/>
  <c r="AU303" i="6"/>
  <c r="AS304" i="6"/>
  <c r="AT304" i="6"/>
  <c r="AU304" i="6"/>
  <c r="AS305" i="6"/>
  <c r="AT305" i="6"/>
  <c r="AU305" i="6"/>
  <c r="AS306" i="6"/>
  <c r="AT306" i="6"/>
  <c r="AU306" i="6"/>
  <c r="AS307" i="6"/>
  <c r="AT307" i="6"/>
  <c r="AU307" i="6"/>
  <c r="AS308" i="6"/>
  <c r="AT308" i="6"/>
  <c r="AU308" i="6"/>
  <c r="AS309" i="6"/>
  <c r="AT309" i="6"/>
  <c r="AU309" i="6"/>
  <c r="AS310" i="6"/>
  <c r="AT310" i="6"/>
  <c r="AU310" i="6"/>
  <c r="AS311" i="6"/>
  <c r="AT311" i="6"/>
  <c r="AU311" i="6"/>
  <c r="AS312" i="6"/>
  <c r="AT312" i="6"/>
  <c r="AU312" i="6"/>
  <c r="AS313" i="6"/>
  <c r="AT313" i="6"/>
  <c r="AU313" i="6"/>
  <c r="AS314" i="6"/>
  <c r="AT314" i="6"/>
  <c r="AU314" i="6"/>
  <c r="AS315" i="6"/>
  <c r="AT315" i="6"/>
  <c r="AU315" i="6"/>
  <c r="AS316" i="6"/>
  <c r="AT316" i="6"/>
  <c r="AU316" i="6"/>
  <c r="AS317" i="6"/>
  <c r="AT317" i="6"/>
  <c r="AU317" i="6"/>
  <c r="AS318" i="6"/>
  <c r="AT318" i="6"/>
  <c r="AU318" i="6"/>
  <c r="AS319" i="6"/>
  <c r="AT319" i="6"/>
  <c r="AU319" i="6"/>
  <c r="AS320" i="6"/>
  <c r="AT320" i="6"/>
  <c r="AU320" i="6"/>
  <c r="AS321" i="6"/>
  <c r="AT321" i="6"/>
  <c r="AU321" i="6"/>
  <c r="AS322" i="6"/>
  <c r="AT322" i="6"/>
  <c r="AU322" i="6"/>
  <c r="AS323" i="6"/>
  <c r="AT323" i="6"/>
  <c r="AU323" i="6"/>
  <c r="AS324" i="6"/>
  <c r="AT324" i="6"/>
  <c r="AU324" i="6"/>
  <c r="AS325" i="6"/>
  <c r="AT325" i="6"/>
  <c r="AU325" i="6"/>
  <c r="AS326" i="6"/>
  <c r="AT326" i="6"/>
  <c r="AU326" i="6"/>
  <c r="AS327" i="6"/>
  <c r="AT327" i="6"/>
  <c r="AU327" i="6"/>
  <c r="AS328" i="6"/>
  <c r="AT328" i="6"/>
  <c r="AU328" i="6"/>
  <c r="AS329" i="6"/>
  <c r="AT329" i="6"/>
  <c r="AU329" i="6"/>
  <c r="AS330" i="6"/>
  <c r="AT330" i="6"/>
  <c r="AU330" i="6"/>
  <c r="AS331" i="6"/>
  <c r="AT331" i="6"/>
  <c r="AU331" i="6"/>
  <c r="AS332" i="6"/>
  <c r="AT332" i="6"/>
  <c r="AU332" i="6"/>
  <c r="AS333" i="6"/>
  <c r="AT333" i="6"/>
  <c r="AU333" i="6"/>
  <c r="AS334" i="6"/>
  <c r="AT334" i="6"/>
  <c r="AU334" i="6"/>
  <c r="AS335" i="6"/>
  <c r="AT335" i="6"/>
  <c r="AU335" i="6"/>
  <c r="AS336" i="6"/>
  <c r="AT336" i="6"/>
  <c r="AU336" i="6"/>
  <c r="AS337" i="6"/>
  <c r="AT337" i="6"/>
  <c r="AU337" i="6"/>
  <c r="AS338" i="6"/>
  <c r="AT338" i="6"/>
  <c r="AU338" i="6"/>
  <c r="AS339" i="6"/>
  <c r="AT339" i="6"/>
  <c r="AU339" i="6"/>
  <c r="AS340" i="6"/>
  <c r="AT340" i="6"/>
  <c r="AU340" i="6"/>
  <c r="AS341" i="6"/>
  <c r="AT341" i="6"/>
  <c r="AU341" i="6"/>
  <c r="AS342" i="6"/>
  <c r="AT342" i="6"/>
  <c r="AU342" i="6"/>
  <c r="AS343" i="6"/>
  <c r="AT343" i="6"/>
  <c r="AU343" i="6"/>
  <c r="AS344" i="6"/>
  <c r="AT344" i="6"/>
  <c r="AU344" i="6"/>
  <c r="AS345" i="6"/>
  <c r="AT345" i="6"/>
  <c r="AU345" i="6"/>
  <c r="AS346" i="6"/>
  <c r="AT346" i="6"/>
  <c r="AU346" i="6"/>
  <c r="AS347" i="6"/>
  <c r="AT347" i="6"/>
  <c r="AU347" i="6"/>
  <c r="AS348" i="6"/>
  <c r="AT348" i="6"/>
  <c r="AU348" i="6"/>
  <c r="AS349" i="6"/>
  <c r="AT349" i="6"/>
  <c r="AU349" i="6"/>
  <c r="AS350" i="6"/>
  <c r="AT350" i="6"/>
  <c r="AU350" i="6"/>
  <c r="AS351" i="6"/>
  <c r="AT351" i="6"/>
  <c r="AU351" i="6"/>
  <c r="AS352" i="6"/>
  <c r="AT352" i="6"/>
  <c r="AU352" i="6"/>
  <c r="AS353" i="6"/>
  <c r="AT353" i="6"/>
  <c r="AU353" i="6"/>
  <c r="AS354" i="6"/>
  <c r="AT354" i="6"/>
  <c r="AU354" i="6"/>
  <c r="AS355" i="6"/>
  <c r="AT355" i="6"/>
  <c r="AU355" i="6"/>
  <c r="AS356" i="6"/>
  <c r="AT356" i="6"/>
  <c r="AU356" i="6"/>
  <c r="AS357" i="6"/>
  <c r="AT357" i="6"/>
  <c r="AU357" i="6"/>
  <c r="AS358" i="6"/>
  <c r="AT358" i="6"/>
  <c r="AU358" i="6"/>
  <c r="AS359" i="6"/>
  <c r="AT359" i="6"/>
  <c r="AU359" i="6"/>
  <c r="AS360" i="6"/>
  <c r="AT360" i="6"/>
  <c r="AU360" i="6"/>
  <c r="AS361" i="6"/>
  <c r="AT361" i="6"/>
  <c r="AU361" i="6"/>
  <c r="AS362" i="6"/>
  <c r="AT362" i="6"/>
  <c r="AU362" i="6"/>
  <c r="AS363" i="6"/>
  <c r="AT363" i="6"/>
  <c r="AU363" i="6"/>
  <c r="AS364" i="6"/>
  <c r="AT364" i="6"/>
  <c r="AU364" i="6"/>
  <c r="AS365" i="6"/>
  <c r="AT365" i="6"/>
  <c r="AU365" i="6"/>
  <c r="AS366" i="6"/>
  <c r="AT366" i="6"/>
  <c r="AU366" i="6"/>
  <c r="AS367" i="6"/>
  <c r="AT367" i="6"/>
  <c r="AU367" i="6"/>
  <c r="AS368" i="6"/>
  <c r="AT368" i="6"/>
  <c r="AU368" i="6"/>
  <c r="AS369" i="6"/>
  <c r="AT369" i="6"/>
  <c r="AU369" i="6"/>
  <c r="AS370" i="6"/>
  <c r="AT370" i="6"/>
  <c r="AU370" i="6"/>
  <c r="AS371" i="6"/>
  <c r="AT371" i="6"/>
  <c r="AU371" i="6"/>
  <c r="AS372" i="6"/>
  <c r="AT372" i="6"/>
  <c r="AU372" i="6"/>
  <c r="AS373" i="6"/>
  <c r="AT373" i="6"/>
  <c r="AU373" i="6"/>
  <c r="AS374" i="6"/>
  <c r="AT374" i="6"/>
  <c r="AU374" i="6"/>
  <c r="AS375" i="6"/>
  <c r="AT375" i="6"/>
  <c r="AU375" i="6"/>
  <c r="AS376" i="6"/>
  <c r="AT376" i="6"/>
  <c r="AU376" i="6"/>
  <c r="AS377" i="6"/>
  <c r="AT377" i="6"/>
  <c r="AU377" i="6"/>
  <c r="AS378" i="6"/>
  <c r="AT378" i="6"/>
  <c r="AU378" i="6"/>
  <c r="AS379" i="6"/>
  <c r="AT379" i="6"/>
  <c r="AU379" i="6"/>
  <c r="AS380" i="6"/>
  <c r="AT380" i="6"/>
  <c r="AU380" i="6"/>
  <c r="AS381" i="6"/>
  <c r="AT381" i="6"/>
  <c r="AU381" i="6"/>
  <c r="AS382" i="6"/>
  <c r="AT382" i="6"/>
  <c r="AU382" i="6"/>
  <c r="AS383" i="6"/>
  <c r="AT383" i="6"/>
  <c r="AU383" i="6"/>
  <c r="AS384" i="6"/>
  <c r="AT384" i="6"/>
  <c r="AU384" i="6"/>
  <c r="AS385" i="6"/>
  <c r="AT385" i="6"/>
  <c r="AU385" i="6"/>
  <c r="AS386" i="6"/>
  <c r="AT386" i="6"/>
  <c r="AU386" i="6"/>
  <c r="AS387" i="6"/>
  <c r="AT387" i="6"/>
  <c r="AU387" i="6"/>
  <c r="AS388" i="6"/>
  <c r="AT388" i="6"/>
  <c r="AU388" i="6"/>
  <c r="AS389" i="6"/>
  <c r="AT389" i="6"/>
  <c r="AU389" i="6"/>
  <c r="AS390" i="6"/>
  <c r="AT390" i="6"/>
  <c r="AU390" i="6"/>
  <c r="AS391" i="6"/>
  <c r="AT391" i="6"/>
  <c r="AU391" i="6"/>
  <c r="AS392" i="6"/>
  <c r="AT392" i="6"/>
  <c r="AU392" i="6"/>
  <c r="AS393" i="6"/>
  <c r="AT393" i="6"/>
  <c r="AU393" i="6"/>
  <c r="AS394" i="6"/>
  <c r="AT394" i="6"/>
  <c r="AU394" i="6"/>
  <c r="AS395" i="6"/>
  <c r="AT395" i="6"/>
  <c r="AU395" i="6"/>
  <c r="AS396" i="6"/>
  <c r="AT396" i="6"/>
  <c r="AU396" i="6"/>
  <c r="AS397" i="6"/>
  <c r="AT397" i="6"/>
  <c r="AU397" i="6"/>
  <c r="AS398" i="6"/>
  <c r="AT398" i="6"/>
  <c r="AU398" i="6"/>
  <c r="AS399" i="6"/>
  <c r="AT399" i="6"/>
  <c r="AU399" i="6"/>
  <c r="AS400" i="6"/>
  <c r="AT400" i="6"/>
  <c r="AU400" i="6"/>
  <c r="AS401" i="6"/>
  <c r="AT401" i="6"/>
  <c r="AU401" i="6"/>
  <c r="AS402" i="6"/>
  <c r="AT402" i="6"/>
  <c r="AU402" i="6"/>
  <c r="AS403" i="6"/>
  <c r="AT403" i="6"/>
  <c r="AU403" i="6"/>
  <c r="AS404" i="6"/>
  <c r="AT404" i="6"/>
  <c r="AU404" i="6"/>
  <c r="AS405" i="6"/>
  <c r="AT405" i="6"/>
  <c r="AU405" i="6"/>
  <c r="AS406" i="6"/>
  <c r="AT406" i="6"/>
  <c r="AU406" i="6"/>
  <c r="AS407" i="6"/>
  <c r="AT407" i="6"/>
  <c r="AU407" i="6"/>
  <c r="AS408" i="6"/>
  <c r="AT408" i="6"/>
  <c r="AU408" i="6"/>
  <c r="AS409" i="6"/>
  <c r="AT409" i="6"/>
  <c r="AU409" i="6"/>
  <c r="AS410" i="6"/>
  <c r="AT410" i="6"/>
  <c r="AU410" i="6"/>
  <c r="AS411" i="6"/>
  <c r="AT411" i="6"/>
  <c r="AU411" i="6"/>
  <c r="AS412" i="6"/>
  <c r="AT412" i="6"/>
  <c r="AU412" i="6"/>
  <c r="AS413" i="6"/>
  <c r="AT413" i="6"/>
  <c r="AU413" i="6"/>
  <c r="AS414" i="6"/>
  <c r="AT414" i="6"/>
  <c r="AU414" i="6"/>
  <c r="AS415" i="6"/>
  <c r="AT415" i="6"/>
  <c r="AU415" i="6"/>
  <c r="AS416" i="6"/>
  <c r="AT416" i="6"/>
  <c r="AU416" i="6"/>
  <c r="AS417" i="6"/>
  <c r="AT417" i="6"/>
  <c r="AU417" i="6"/>
  <c r="AS418" i="6"/>
  <c r="AT418" i="6"/>
  <c r="AU418" i="6"/>
  <c r="AS419" i="6"/>
  <c r="AT419" i="6"/>
  <c r="AU419" i="6"/>
  <c r="AS420" i="6"/>
  <c r="AT420" i="6"/>
  <c r="AU420" i="6"/>
  <c r="AS421" i="6"/>
  <c r="AT421" i="6"/>
  <c r="AU421" i="6"/>
  <c r="AS422" i="6"/>
  <c r="AT422" i="6"/>
  <c r="AU422" i="6"/>
  <c r="AS423" i="6"/>
  <c r="AT423" i="6"/>
  <c r="AU423" i="6"/>
  <c r="AS424" i="6"/>
  <c r="AT424" i="6"/>
  <c r="AU424" i="6"/>
  <c r="AS425" i="6"/>
  <c r="AT425" i="6"/>
  <c r="AU425" i="6"/>
  <c r="AS426" i="6"/>
  <c r="AT426" i="6"/>
  <c r="AU426" i="6"/>
  <c r="AS427" i="6"/>
  <c r="AT427" i="6"/>
  <c r="AU427" i="6"/>
  <c r="AS428" i="6"/>
  <c r="AT428" i="6"/>
  <c r="AU428" i="6"/>
  <c r="AS429" i="6"/>
  <c r="AT429" i="6"/>
  <c r="AU429" i="6"/>
  <c r="AS430" i="6"/>
  <c r="AT430" i="6"/>
  <c r="AU430" i="6"/>
  <c r="AS431" i="6"/>
  <c r="AT431" i="6"/>
  <c r="AU431" i="6"/>
  <c r="AS432" i="6"/>
  <c r="AT432" i="6"/>
  <c r="AU432" i="6"/>
  <c r="AS433" i="6"/>
  <c r="AT433" i="6"/>
  <c r="AU433" i="6"/>
  <c r="AS434" i="6"/>
  <c r="AT434" i="6"/>
  <c r="AU434" i="6"/>
  <c r="AS435" i="6"/>
  <c r="AT435" i="6"/>
  <c r="AU435" i="6"/>
  <c r="AS436" i="6"/>
  <c r="AT436" i="6"/>
  <c r="AU436" i="6"/>
  <c r="AS437" i="6"/>
  <c r="AT437" i="6"/>
  <c r="AU437" i="6"/>
  <c r="AS438" i="6"/>
  <c r="AT438" i="6"/>
  <c r="AU438" i="6"/>
  <c r="AS439" i="6"/>
  <c r="AT439" i="6"/>
  <c r="AU439" i="6"/>
  <c r="AS440" i="6"/>
  <c r="AT440" i="6"/>
  <c r="AU440" i="6"/>
  <c r="AS441" i="6"/>
  <c r="AT441" i="6"/>
  <c r="AU441" i="6"/>
  <c r="AS442" i="6"/>
  <c r="AT442" i="6"/>
  <c r="AU442" i="6"/>
  <c r="AS443" i="6"/>
  <c r="AT443" i="6"/>
  <c r="AU443" i="6"/>
  <c r="AS444" i="6"/>
  <c r="AT444" i="6"/>
  <c r="AU444" i="6"/>
  <c r="AS445" i="6"/>
  <c r="AT445" i="6"/>
  <c r="AU445" i="6"/>
  <c r="AS446" i="6"/>
  <c r="AT446" i="6"/>
  <c r="AU446" i="6"/>
  <c r="AS447" i="6"/>
  <c r="AT447" i="6"/>
  <c r="AU447" i="6"/>
  <c r="AS448" i="6"/>
  <c r="AT448" i="6"/>
  <c r="AU448" i="6"/>
  <c r="AS449" i="6"/>
  <c r="AT449" i="6"/>
  <c r="AU449" i="6"/>
  <c r="AS450" i="6"/>
  <c r="AT450" i="6"/>
  <c r="AU450" i="6"/>
  <c r="AS451" i="6"/>
  <c r="AT451" i="6"/>
  <c r="AU451" i="6"/>
  <c r="AS452" i="6"/>
  <c r="AT452" i="6"/>
  <c r="AU452" i="6"/>
  <c r="AS453" i="6"/>
  <c r="AT453" i="6"/>
  <c r="AU453" i="6"/>
  <c r="AS454" i="6"/>
  <c r="AT454" i="6"/>
  <c r="AU454" i="6"/>
  <c r="AS455" i="6"/>
  <c r="AT455" i="6"/>
  <c r="AU455" i="6"/>
  <c r="AS456" i="6"/>
  <c r="AT456" i="6"/>
  <c r="AU456" i="6"/>
  <c r="AS457" i="6"/>
  <c r="AT457" i="6"/>
  <c r="AU457" i="6"/>
  <c r="AS458" i="6"/>
  <c r="AT458" i="6"/>
  <c r="AU458" i="6"/>
  <c r="AS459" i="6"/>
  <c r="AT459" i="6"/>
  <c r="AU459" i="6"/>
  <c r="AS460" i="6"/>
  <c r="AT460" i="6"/>
  <c r="AU460" i="6"/>
  <c r="AS461" i="6"/>
  <c r="AT461" i="6"/>
  <c r="AU461" i="6"/>
  <c r="AS462" i="6"/>
  <c r="AT462" i="6"/>
  <c r="AU462" i="6"/>
  <c r="AS463" i="6"/>
  <c r="AT463" i="6"/>
  <c r="AU463" i="6"/>
  <c r="AS464" i="6"/>
  <c r="AT464" i="6"/>
  <c r="AU464" i="6"/>
  <c r="AS465" i="6"/>
  <c r="AT465" i="6"/>
  <c r="AU465" i="6"/>
  <c r="AS466" i="6"/>
  <c r="AT466" i="6"/>
  <c r="AU466" i="6"/>
  <c r="AS467" i="6"/>
  <c r="AT467" i="6"/>
  <c r="AU467" i="6"/>
  <c r="AS468" i="6"/>
  <c r="AT468" i="6"/>
  <c r="AU468" i="6"/>
  <c r="AS469" i="6"/>
  <c r="AT469" i="6"/>
  <c r="AU469" i="6"/>
  <c r="AS470" i="6"/>
  <c r="AT470" i="6"/>
  <c r="AU470" i="6"/>
  <c r="AS471" i="6"/>
  <c r="AT471" i="6"/>
  <c r="AU471" i="6"/>
  <c r="AS472" i="6"/>
  <c r="AT472" i="6"/>
  <c r="AU472" i="6"/>
  <c r="AS473" i="6"/>
  <c r="AT473" i="6"/>
  <c r="AU473" i="6"/>
  <c r="AS474" i="6"/>
  <c r="AT474" i="6"/>
  <c r="AU474" i="6"/>
  <c r="AS475" i="6"/>
  <c r="AT475" i="6"/>
  <c r="AU475" i="6"/>
  <c r="AS476" i="6"/>
  <c r="AT476" i="6"/>
  <c r="AU476" i="6"/>
  <c r="AS477" i="6"/>
  <c r="AT477" i="6"/>
  <c r="AU477" i="6"/>
  <c r="AS478" i="6"/>
  <c r="AT478" i="6"/>
  <c r="AU478" i="6"/>
  <c r="AS479" i="6"/>
  <c r="AT479" i="6"/>
  <c r="AU479" i="6"/>
  <c r="AS480" i="6"/>
  <c r="AT480" i="6"/>
  <c r="AU480" i="6"/>
  <c r="AS481" i="6"/>
  <c r="AT481" i="6"/>
  <c r="AU481" i="6"/>
  <c r="AS482" i="6"/>
  <c r="AT482" i="6"/>
  <c r="AU482" i="6"/>
  <c r="AS483" i="6"/>
  <c r="AT483" i="6"/>
  <c r="AU483" i="6"/>
  <c r="AS484" i="6"/>
  <c r="AT484" i="6"/>
  <c r="AU484" i="6"/>
  <c r="AS485" i="6"/>
  <c r="AT485" i="6"/>
  <c r="AU485" i="6"/>
  <c r="AS486" i="6"/>
  <c r="AT486" i="6"/>
  <c r="AU486" i="6"/>
  <c r="AS487" i="6"/>
  <c r="AT487" i="6"/>
  <c r="AU487" i="6"/>
  <c r="AS488" i="6"/>
  <c r="AT488" i="6"/>
  <c r="AU488" i="6"/>
  <c r="AS489" i="6"/>
  <c r="AT489" i="6"/>
  <c r="AU489" i="6"/>
  <c r="AS490" i="6"/>
  <c r="AT490" i="6"/>
  <c r="AU490" i="6"/>
  <c r="AS491" i="6"/>
  <c r="AT491" i="6"/>
  <c r="AU491" i="6"/>
  <c r="AS492" i="6"/>
  <c r="AT492" i="6"/>
  <c r="AU492" i="6"/>
  <c r="AS493" i="6"/>
  <c r="AT493" i="6"/>
  <c r="AU493" i="6"/>
  <c r="AS494" i="6"/>
  <c r="AT494" i="6"/>
  <c r="AU494" i="6"/>
  <c r="AS495" i="6"/>
  <c r="AT495" i="6"/>
  <c r="AU495" i="6"/>
  <c r="AS496" i="6"/>
  <c r="AT496" i="6"/>
  <c r="AU496" i="6"/>
  <c r="AS497" i="6"/>
  <c r="AT497" i="6"/>
  <c r="AU497" i="6"/>
  <c r="AS498" i="6"/>
  <c r="AT498" i="6"/>
  <c r="AU498" i="6"/>
  <c r="AS499" i="6"/>
  <c r="AT499" i="6"/>
  <c r="AU499" i="6"/>
  <c r="AS500" i="6"/>
  <c r="AT500" i="6"/>
  <c r="AU500" i="6"/>
  <c r="AS501" i="6"/>
  <c r="AT501" i="6"/>
  <c r="AU501" i="6"/>
  <c r="AS502" i="6"/>
  <c r="AT502" i="6"/>
  <c r="AU502" i="6"/>
  <c r="AT3" i="6"/>
  <c r="AU3" i="6"/>
  <c r="AS3" i="6"/>
  <c r="AR5" i="6"/>
  <c r="AR6" i="6" s="1"/>
  <c r="AR7" i="6" s="1"/>
  <c r="AR8" i="6" s="1"/>
  <c r="AR9" i="6" s="1"/>
  <c r="AR10" i="6" s="1"/>
  <c r="AR11" i="6" s="1"/>
  <c r="AR12" i="6" s="1"/>
  <c r="AR13" i="6" s="1"/>
  <c r="AR14" i="6" s="1"/>
  <c r="AR15" i="6" s="1"/>
  <c r="AR16" i="6" s="1"/>
  <c r="AR17" i="6" s="1"/>
  <c r="AR18" i="6" s="1"/>
  <c r="AR19" i="6" s="1"/>
  <c r="AR20" i="6" s="1"/>
  <c r="AR21" i="6" s="1"/>
  <c r="AR22" i="6" s="1"/>
  <c r="AR23" i="6" s="1"/>
  <c r="AR24" i="6" s="1"/>
  <c r="AR25" i="6" s="1"/>
  <c r="AR26" i="6" s="1"/>
  <c r="AR27" i="6" s="1"/>
  <c r="AR28" i="6" s="1"/>
  <c r="AR29" i="6" s="1"/>
  <c r="AR30" i="6" s="1"/>
  <c r="AR31" i="6" s="1"/>
  <c r="AR32" i="6" s="1"/>
  <c r="AR33" i="6" s="1"/>
  <c r="AR34" i="6" s="1"/>
  <c r="AR35" i="6" s="1"/>
  <c r="AR36" i="6" s="1"/>
  <c r="AR37" i="6" s="1"/>
  <c r="AR38" i="6" s="1"/>
  <c r="AR39" i="6" s="1"/>
  <c r="AR40" i="6" s="1"/>
  <c r="AR41" i="6" s="1"/>
  <c r="AR42" i="6" s="1"/>
  <c r="AR43" i="6" s="1"/>
  <c r="AR44" i="6" s="1"/>
  <c r="AR45" i="6" s="1"/>
  <c r="AR46" i="6" s="1"/>
  <c r="AR47" i="6" s="1"/>
  <c r="AR48" i="6" s="1"/>
  <c r="AR49" i="6" s="1"/>
  <c r="AR50" i="6" s="1"/>
  <c r="AR51" i="6" s="1"/>
  <c r="AR52" i="6" s="1"/>
  <c r="AR53" i="6" s="1"/>
  <c r="AR54" i="6" s="1"/>
  <c r="AR55" i="6" s="1"/>
  <c r="AR56" i="6" s="1"/>
  <c r="AR57" i="6" s="1"/>
  <c r="AR58" i="6" s="1"/>
  <c r="AR59" i="6" s="1"/>
  <c r="AR60" i="6" s="1"/>
  <c r="AR61" i="6" s="1"/>
  <c r="AR62" i="6" s="1"/>
  <c r="AR63" i="6" s="1"/>
  <c r="AR64" i="6" s="1"/>
  <c r="AR65" i="6" s="1"/>
  <c r="AR66" i="6" s="1"/>
  <c r="AR67" i="6" s="1"/>
  <c r="AR68" i="6" s="1"/>
  <c r="AR69" i="6" s="1"/>
  <c r="AR70" i="6" s="1"/>
  <c r="AR71" i="6" s="1"/>
  <c r="AR72" i="6" s="1"/>
  <c r="AR73" i="6" s="1"/>
  <c r="AR74" i="6" s="1"/>
  <c r="AR75" i="6" s="1"/>
  <c r="AR76" i="6" s="1"/>
  <c r="AR77" i="6" s="1"/>
  <c r="AR78" i="6" s="1"/>
  <c r="AR79" i="6" s="1"/>
  <c r="AR80" i="6" s="1"/>
  <c r="AR81" i="6" s="1"/>
  <c r="AR82" i="6" s="1"/>
  <c r="AR83" i="6" s="1"/>
  <c r="AR84" i="6" s="1"/>
  <c r="AR85" i="6" s="1"/>
  <c r="AR86" i="6" s="1"/>
  <c r="AR87" i="6" s="1"/>
  <c r="AR88" i="6" s="1"/>
  <c r="AR89" i="6" s="1"/>
  <c r="AR90" i="6" s="1"/>
  <c r="AR91" i="6" s="1"/>
  <c r="AR92" i="6" s="1"/>
  <c r="AR93" i="6" s="1"/>
  <c r="AR94" i="6" s="1"/>
  <c r="AR95" i="6" s="1"/>
  <c r="AR96" i="6" s="1"/>
  <c r="AR97" i="6" s="1"/>
  <c r="AR98" i="6" s="1"/>
  <c r="AR99" i="6" s="1"/>
  <c r="AR100" i="6" s="1"/>
  <c r="AR101" i="6" s="1"/>
  <c r="AR102" i="6" s="1"/>
  <c r="AR103" i="6" s="1"/>
  <c r="AR104" i="6" s="1"/>
  <c r="AR105" i="6" s="1"/>
  <c r="AR106" i="6" s="1"/>
  <c r="AR107" i="6" s="1"/>
  <c r="AR108" i="6" s="1"/>
  <c r="AR109" i="6" s="1"/>
  <c r="AR110" i="6" s="1"/>
  <c r="AR111" i="6" s="1"/>
  <c r="AR112" i="6" s="1"/>
  <c r="AR113" i="6" s="1"/>
  <c r="AR114" i="6" s="1"/>
  <c r="AR115" i="6" s="1"/>
  <c r="AR116" i="6" s="1"/>
  <c r="AR117" i="6" s="1"/>
  <c r="AR118" i="6" s="1"/>
  <c r="AR119" i="6" s="1"/>
  <c r="AR120" i="6" s="1"/>
  <c r="AR121" i="6" s="1"/>
  <c r="AR122" i="6" s="1"/>
  <c r="AR123" i="6" s="1"/>
  <c r="AR124" i="6" s="1"/>
  <c r="AR125" i="6" s="1"/>
  <c r="AR126" i="6" s="1"/>
  <c r="AR127" i="6" s="1"/>
  <c r="AR128" i="6" s="1"/>
  <c r="AR129" i="6" s="1"/>
  <c r="AR130" i="6" s="1"/>
  <c r="AR131" i="6" s="1"/>
  <c r="AR132" i="6" s="1"/>
  <c r="AR133" i="6" s="1"/>
  <c r="AR134" i="6" s="1"/>
  <c r="AR135" i="6" s="1"/>
  <c r="AR136" i="6" s="1"/>
  <c r="AR137" i="6" s="1"/>
  <c r="AR138" i="6" s="1"/>
  <c r="AR139" i="6" s="1"/>
  <c r="AR140" i="6" s="1"/>
  <c r="AR141" i="6" s="1"/>
  <c r="AR142" i="6" s="1"/>
  <c r="AR143" i="6" s="1"/>
  <c r="AR144" i="6" s="1"/>
  <c r="AR145" i="6" s="1"/>
  <c r="AR146" i="6" s="1"/>
  <c r="AR147" i="6" s="1"/>
  <c r="AR148" i="6" s="1"/>
  <c r="AR149" i="6" s="1"/>
  <c r="AR150" i="6" s="1"/>
  <c r="AR151" i="6" s="1"/>
  <c r="AR152" i="6" s="1"/>
  <c r="AR153" i="6" s="1"/>
  <c r="AR154" i="6" s="1"/>
  <c r="AR155" i="6" s="1"/>
  <c r="AR156" i="6" s="1"/>
  <c r="AR157" i="6" s="1"/>
  <c r="AR158" i="6" s="1"/>
  <c r="AR159" i="6" s="1"/>
  <c r="AR160" i="6" s="1"/>
  <c r="AR161" i="6" s="1"/>
  <c r="AR162" i="6" s="1"/>
  <c r="AR163" i="6" s="1"/>
  <c r="AR164" i="6" s="1"/>
  <c r="AR165" i="6" s="1"/>
  <c r="AR166" i="6" s="1"/>
  <c r="AR167" i="6" s="1"/>
  <c r="AR168" i="6" s="1"/>
  <c r="AR169" i="6" s="1"/>
  <c r="AR170" i="6" s="1"/>
  <c r="AR171" i="6" s="1"/>
  <c r="AR172" i="6" s="1"/>
  <c r="AR173" i="6" s="1"/>
  <c r="AR174" i="6" s="1"/>
  <c r="AR175" i="6" s="1"/>
  <c r="AR176" i="6" s="1"/>
  <c r="AR177" i="6" s="1"/>
  <c r="AR178" i="6" s="1"/>
  <c r="AR179" i="6" s="1"/>
  <c r="AR180" i="6" s="1"/>
  <c r="AR181" i="6" s="1"/>
  <c r="AR182" i="6" s="1"/>
  <c r="AR183" i="6" s="1"/>
  <c r="AR184" i="6" s="1"/>
  <c r="AR185" i="6" s="1"/>
  <c r="AR186" i="6" s="1"/>
  <c r="AR187" i="6" s="1"/>
  <c r="AR188" i="6" s="1"/>
  <c r="AR189" i="6" s="1"/>
  <c r="AR190" i="6" s="1"/>
  <c r="AR191" i="6" s="1"/>
  <c r="AR192" i="6" s="1"/>
  <c r="AR193" i="6" s="1"/>
  <c r="AR194" i="6" s="1"/>
  <c r="AR195" i="6" s="1"/>
  <c r="AR196" i="6" s="1"/>
  <c r="AR197" i="6" s="1"/>
  <c r="AR198" i="6" s="1"/>
  <c r="AR199" i="6" s="1"/>
  <c r="AR200" i="6" s="1"/>
  <c r="AR201" i="6" s="1"/>
  <c r="AR202" i="6" s="1"/>
  <c r="AR203" i="6" s="1"/>
  <c r="AR204" i="6" s="1"/>
  <c r="AR205" i="6" s="1"/>
  <c r="AR206" i="6" s="1"/>
  <c r="AR207" i="6" s="1"/>
  <c r="AR208" i="6" s="1"/>
  <c r="AR209" i="6" s="1"/>
  <c r="AR210" i="6" s="1"/>
  <c r="AR211" i="6" s="1"/>
  <c r="AR212" i="6" s="1"/>
  <c r="AR213" i="6" s="1"/>
  <c r="AR214" i="6" s="1"/>
  <c r="AR215" i="6" s="1"/>
  <c r="AR216" i="6" s="1"/>
  <c r="AR217" i="6" s="1"/>
  <c r="AR218" i="6" s="1"/>
  <c r="AR219" i="6" s="1"/>
  <c r="AR220" i="6" s="1"/>
  <c r="AR221" i="6" s="1"/>
  <c r="AR222" i="6" s="1"/>
  <c r="AR223" i="6" s="1"/>
  <c r="AR224" i="6" s="1"/>
  <c r="AR225" i="6" s="1"/>
  <c r="AR226" i="6" s="1"/>
  <c r="AR227" i="6" s="1"/>
  <c r="AR228" i="6" s="1"/>
  <c r="AR229" i="6" s="1"/>
  <c r="AR230" i="6" s="1"/>
  <c r="AR231" i="6" s="1"/>
  <c r="AR232" i="6" s="1"/>
  <c r="AR233" i="6" s="1"/>
  <c r="AR234" i="6" s="1"/>
  <c r="AR235" i="6" s="1"/>
  <c r="AR236" i="6" s="1"/>
  <c r="AR237" i="6" s="1"/>
  <c r="AR238" i="6" s="1"/>
  <c r="AR239" i="6" s="1"/>
  <c r="AR240" i="6" s="1"/>
  <c r="AR241" i="6" s="1"/>
  <c r="AR242" i="6" s="1"/>
  <c r="AR243" i="6" s="1"/>
  <c r="AR244" i="6" s="1"/>
  <c r="AR245" i="6" s="1"/>
  <c r="AR246" i="6" s="1"/>
  <c r="AR247" i="6" s="1"/>
  <c r="AR248" i="6" s="1"/>
  <c r="AR249" i="6" s="1"/>
  <c r="AR250" i="6" s="1"/>
  <c r="AR251" i="6" s="1"/>
  <c r="AR252" i="6" s="1"/>
  <c r="AR253" i="6" s="1"/>
  <c r="AR254" i="6" s="1"/>
  <c r="AR255" i="6" s="1"/>
  <c r="AR256" i="6" s="1"/>
  <c r="AR257" i="6" s="1"/>
  <c r="AR258" i="6" s="1"/>
  <c r="AR259" i="6" s="1"/>
  <c r="AR260" i="6" s="1"/>
  <c r="AR261" i="6" s="1"/>
  <c r="AR262" i="6" s="1"/>
  <c r="AR263" i="6" s="1"/>
  <c r="AR264" i="6" s="1"/>
  <c r="AR265" i="6" s="1"/>
  <c r="AR266" i="6" s="1"/>
  <c r="AR267" i="6" s="1"/>
  <c r="AR268" i="6" s="1"/>
  <c r="AR269" i="6" s="1"/>
  <c r="AR270" i="6" s="1"/>
  <c r="AR271" i="6" s="1"/>
  <c r="AR272" i="6" s="1"/>
  <c r="AR273" i="6" s="1"/>
  <c r="AR274" i="6" s="1"/>
  <c r="AR275" i="6" s="1"/>
  <c r="AR276" i="6" s="1"/>
  <c r="AR277" i="6" s="1"/>
  <c r="AR278" i="6" s="1"/>
  <c r="AR279" i="6" s="1"/>
  <c r="AR280" i="6" s="1"/>
  <c r="AR281" i="6" s="1"/>
  <c r="AR282" i="6" s="1"/>
  <c r="AR283" i="6" s="1"/>
  <c r="AR284" i="6" s="1"/>
  <c r="AR285" i="6" s="1"/>
  <c r="AR286" i="6" s="1"/>
  <c r="AR287" i="6" s="1"/>
  <c r="AR288" i="6" s="1"/>
  <c r="AR289" i="6" s="1"/>
  <c r="AR290" i="6" s="1"/>
  <c r="AR291" i="6" s="1"/>
  <c r="AR292" i="6" s="1"/>
  <c r="AR293" i="6" s="1"/>
  <c r="AR294" i="6" s="1"/>
  <c r="AR295" i="6" s="1"/>
  <c r="AR296" i="6" s="1"/>
  <c r="AR297" i="6" s="1"/>
  <c r="AR298" i="6" s="1"/>
  <c r="AR299" i="6" s="1"/>
  <c r="AR300" i="6" s="1"/>
  <c r="AR301" i="6" s="1"/>
  <c r="AR302" i="6" s="1"/>
  <c r="AR303" i="6" s="1"/>
  <c r="AR304" i="6" s="1"/>
  <c r="AR305" i="6" s="1"/>
  <c r="AR306" i="6" s="1"/>
  <c r="AR307" i="6" s="1"/>
  <c r="AR308" i="6" s="1"/>
  <c r="AR309" i="6" s="1"/>
  <c r="AR310" i="6" s="1"/>
  <c r="AR311" i="6" s="1"/>
  <c r="AR312" i="6" s="1"/>
  <c r="AR313" i="6" s="1"/>
  <c r="AR314" i="6" s="1"/>
  <c r="AR315" i="6" s="1"/>
  <c r="AR316" i="6" s="1"/>
  <c r="AR317" i="6" s="1"/>
  <c r="AR318" i="6" s="1"/>
  <c r="AR319" i="6" s="1"/>
  <c r="AR320" i="6" s="1"/>
  <c r="AR321" i="6" s="1"/>
  <c r="AR322" i="6" s="1"/>
  <c r="AR323" i="6" s="1"/>
  <c r="AR324" i="6" s="1"/>
  <c r="AR325" i="6" s="1"/>
  <c r="AR326" i="6" s="1"/>
  <c r="AR327" i="6" s="1"/>
  <c r="AR328" i="6" s="1"/>
  <c r="AR329" i="6" s="1"/>
  <c r="AR330" i="6" s="1"/>
  <c r="AR331" i="6" s="1"/>
  <c r="AR332" i="6" s="1"/>
  <c r="AR333" i="6" s="1"/>
  <c r="AR334" i="6" s="1"/>
  <c r="AR335" i="6" s="1"/>
  <c r="AR336" i="6" s="1"/>
  <c r="AR337" i="6" s="1"/>
  <c r="AR338" i="6" s="1"/>
  <c r="AR339" i="6" s="1"/>
  <c r="AR340" i="6" s="1"/>
  <c r="AR341" i="6" s="1"/>
  <c r="AR342" i="6" s="1"/>
  <c r="AR343" i="6" s="1"/>
  <c r="AR344" i="6" s="1"/>
  <c r="AR345" i="6" s="1"/>
  <c r="AR346" i="6" s="1"/>
  <c r="AR347" i="6" s="1"/>
  <c r="AR348" i="6" s="1"/>
  <c r="AR349" i="6" s="1"/>
  <c r="AR350" i="6" s="1"/>
  <c r="AR351" i="6" s="1"/>
  <c r="AR352" i="6" s="1"/>
  <c r="AR353" i="6" s="1"/>
  <c r="AR354" i="6" s="1"/>
  <c r="AR355" i="6" s="1"/>
  <c r="AR356" i="6" s="1"/>
  <c r="AR357" i="6" s="1"/>
  <c r="AR358" i="6" s="1"/>
  <c r="AR359" i="6" s="1"/>
  <c r="AR360" i="6" s="1"/>
  <c r="AR361" i="6" s="1"/>
  <c r="AR362" i="6" s="1"/>
  <c r="AR363" i="6" s="1"/>
  <c r="AR364" i="6" s="1"/>
  <c r="AR365" i="6" s="1"/>
  <c r="AR366" i="6" s="1"/>
  <c r="AR367" i="6" s="1"/>
  <c r="AR368" i="6" s="1"/>
  <c r="AR369" i="6" s="1"/>
  <c r="AR370" i="6" s="1"/>
  <c r="AR371" i="6" s="1"/>
  <c r="AR372" i="6" s="1"/>
  <c r="AR373" i="6" s="1"/>
  <c r="AR374" i="6" s="1"/>
  <c r="AR375" i="6" s="1"/>
  <c r="AR376" i="6" s="1"/>
  <c r="AR377" i="6" s="1"/>
  <c r="AR378" i="6" s="1"/>
  <c r="AR379" i="6" s="1"/>
  <c r="AR380" i="6" s="1"/>
  <c r="AR381" i="6" s="1"/>
  <c r="AR382" i="6" s="1"/>
  <c r="AR383" i="6" s="1"/>
  <c r="AR384" i="6" s="1"/>
  <c r="AR385" i="6" s="1"/>
  <c r="AR386" i="6" s="1"/>
  <c r="AR387" i="6" s="1"/>
  <c r="AR388" i="6" s="1"/>
  <c r="AR389" i="6" s="1"/>
  <c r="AR390" i="6" s="1"/>
  <c r="AR391" i="6" s="1"/>
  <c r="AR392" i="6" s="1"/>
  <c r="AR393" i="6" s="1"/>
  <c r="AR394" i="6" s="1"/>
  <c r="AR395" i="6" s="1"/>
  <c r="AR396" i="6" s="1"/>
  <c r="AR397" i="6" s="1"/>
  <c r="AR398" i="6" s="1"/>
  <c r="AR399" i="6" s="1"/>
  <c r="AR400" i="6" s="1"/>
  <c r="AR401" i="6" s="1"/>
  <c r="AR402" i="6" s="1"/>
  <c r="AR403" i="6" s="1"/>
  <c r="AR404" i="6" s="1"/>
  <c r="AR405" i="6" s="1"/>
  <c r="AR406" i="6" s="1"/>
  <c r="AR407" i="6" s="1"/>
  <c r="AR408" i="6" s="1"/>
  <c r="AR409" i="6" s="1"/>
  <c r="AR410" i="6" s="1"/>
  <c r="AR411" i="6" s="1"/>
  <c r="AR412" i="6" s="1"/>
  <c r="AR413" i="6" s="1"/>
  <c r="AR414" i="6" s="1"/>
  <c r="AR415" i="6" s="1"/>
  <c r="AR416" i="6" s="1"/>
  <c r="AR417" i="6" s="1"/>
  <c r="AR418" i="6" s="1"/>
  <c r="AR419" i="6" s="1"/>
  <c r="AR420" i="6" s="1"/>
  <c r="AR421" i="6" s="1"/>
  <c r="AR422" i="6" s="1"/>
  <c r="AR423" i="6" s="1"/>
  <c r="AR424" i="6" s="1"/>
  <c r="AR425" i="6" s="1"/>
  <c r="AR426" i="6" s="1"/>
  <c r="AR427" i="6" s="1"/>
  <c r="AR428" i="6" s="1"/>
  <c r="AR429" i="6" s="1"/>
  <c r="AR430" i="6" s="1"/>
  <c r="AR431" i="6" s="1"/>
  <c r="AR432" i="6" s="1"/>
  <c r="AR433" i="6" s="1"/>
  <c r="AR434" i="6" s="1"/>
  <c r="AR435" i="6" s="1"/>
  <c r="AR436" i="6" s="1"/>
  <c r="AR437" i="6" s="1"/>
  <c r="AR438" i="6" s="1"/>
  <c r="AR439" i="6" s="1"/>
  <c r="AR440" i="6" s="1"/>
  <c r="AR441" i="6" s="1"/>
  <c r="AR442" i="6" s="1"/>
  <c r="AR443" i="6" s="1"/>
  <c r="AR444" i="6" s="1"/>
  <c r="AR445" i="6" s="1"/>
  <c r="AR446" i="6" s="1"/>
  <c r="AR447" i="6" s="1"/>
  <c r="AR448" i="6" s="1"/>
  <c r="AR449" i="6" s="1"/>
  <c r="AR450" i="6" s="1"/>
  <c r="AR451" i="6" s="1"/>
  <c r="AR452" i="6" s="1"/>
  <c r="AR453" i="6" s="1"/>
  <c r="AR454" i="6" s="1"/>
  <c r="AR455" i="6" s="1"/>
  <c r="AR456" i="6" s="1"/>
  <c r="AR457" i="6" s="1"/>
  <c r="AR458" i="6" s="1"/>
  <c r="AR459" i="6" s="1"/>
  <c r="AR460" i="6" s="1"/>
  <c r="AR461" i="6" s="1"/>
  <c r="AR462" i="6" s="1"/>
  <c r="AR463" i="6" s="1"/>
  <c r="AR464" i="6" s="1"/>
  <c r="AR465" i="6" s="1"/>
  <c r="AR466" i="6" s="1"/>
  <c r="AR467" i="6" s="1"/>
  <c r="AR468" i="6" s="1"/>
  <c r="AR469" i="6" s="1"/>
  <c r="AR470" i="6" s="1"/>
  <c r="AR471" i="6" s="1"/>
  <c r="AR472" i="6" s="1"/>
  <c r="AR473" i="6" s="1"/>
  <c r="AR474" i="6" s="1"/>
  <c r="AR475" i="6" s="1"/>
  <c r="AR476" i="6" s="1"/>
  <c r="AR477" i="6" s="1"/>
  <c r="AR478" i="6" s="1"/>
  <c r="AR479" i="6" s="1"/>
  <c r="AR480" i="6" s="1"/>
  <c r="AR481" i="6" s="1"/>
  <c r="AR482" i="6" s="1"/>
  <c r="AR483" i="6" s="1"/>
  <c r="AR484" i="6" s="1"/>
  <c r="AR485" i="6" s="1"/>
  <c r="AR486" i="6" s="1"/>
  <c r="AR487" i="6" s="1"/>
  <c r="AR488" i="6" s="1"/>
  <c r="AR489" i="6" s="1"/>
  <c r="AR490" i="6" s="1"/>
  <c r="AR491" i="6" s="1"/>
  <c r="AR492" i="6" s="1"/>
  <c r="AR493" i="6" s="1"/>
  <c r="AR494" i="6" s="1"/>
  <c r="AR495" i="6" s="1"/>
  <c r="AR496" i="6" s="1"/>
  <c r="AR497" i="6" s="1"/>
  <c r="AR498" i="6" s="1"/>
  <c r="AR499" i="6" s="1"/>
  <c r="AR500" i="6" s="1"/>
  <c r="AR501" i="6" s="1"/>
  <c r="AR502" i="6" s="1"/>
  <c r="AR4" i="6"/>
  <c r="D1" i="6"/>
  <c r="E1" i="6" s="1"/>
  <c r="F1" i="6" s="1"/>
  <c r="G1" i="6" s="1"/>
  <c r="H1" i="6" s="1"/>
  <c r="I1" i="6" s="1"/>
  <c r="J1" i="6" s="1"/>
  <c r="K1" i="6" s="1"/>
  <c r="L1" i="6" s="1"/>
  <c r="M1" i="6" s="1"/>
  <c r="N1" i="6" s="1"/>
  <c r="O1" i="6" s="1"/>
  <c r="P1" i="6" s="1"/>
  <c r="Q1" i="6" s="1"/>
  <c r="R1" i="6" s="1"/>
  <c r="S1" i="6" s="1"/>
  <c r="T1" i="6" s="1"/>
  <c r="U1" i="6" s="1"/>
  <c r="V1" i="6" s="1"/>
  <c r="W1" i="6" s="1"/>
  <c r="X1" i="6" s="1"/>
  <c r="Y1" i="6" s="1"/>
  <c r="Z1" i="6" s="1"/>
  <c r="AA1" i="6" s="1"/>
  <c r="AB1" i="6" s="1"/>
  <c r="AC1" i="6" s="1"/>
  <c r="AD1" i="6" s="1"/>
  <c r="AE1" i="6" s="1"/>
  <c r="AF1" i="6" s="1"/>
  <c r="AG1" i="6" s="1"/>
  <c r="AH1" i="6" s="1"/>
  <c r="AI1" i="6" s="1"/>
  <c r="AJ1" i="6" s="1"/>
  <c r="AK1" i="6" s="1"/>
  <c r="C1" i="6"/>
  <c r="AQ4" i="6"/>
  <c r="AQ5" i="6"/>
  <c r="AQ6" i="6"/>
  <c r="AQ7" i="6"/>
  <c r="AQ8" i="6"/>
  <c r="AQ9" i="6"/>
  <c r="AQ10" i="6"/>
  <c r="AQ11" i="6"/>
  <c r="AQ12" i="6"/>
  <c r="AQ13" i="6"/>
  <c r="AQ14" i="6"/>
  <c r="AQ15" i="6"/>
  <c r="AQ16" i="6"/>
  <c r="AQ17" i="6"/>
  <c r="AQ18" i="6"/>
  <c r="AQ19" i="6"/>
  <c r="AQ20" i="6"/>
  <c r="AQ21" i="6"/>
  <c r="AQ22" i="6"/>
  <c r="AQ23" i="6"/>
  <c r="AQ24" i="6"/>
  <c r="AQ25" i="6"/>
  <c r="AQ26" i="6"/>
  <c r="AQ27" i="6"/>
  <c r="AQ28" i="6"/>
  <c r="AQ29" i="6"/>
  <c r="AQ30" i="6"/>
  <c r="AQ31" i="6"/>
  <c r="AQ32" i="6"/>
  <c r="AQ33" i="6"/>
  <c r="AQ34" i="6"/>
  <c r="AQ35" i="6"/>
  <c r="AQ36" i="6"/>
  <c r="AQ37" i="6"/>
  <c r="AQ38" i="6"/>
  <c r="AQ39" i="6"/>
  <c r="AQ40" i="6"/>
  <c r="AQ41" i="6"/>
  <c r="AQ42" i="6"/>
  <c r="AQ43" i="6"/>
  <c r="AQ44" i="6"/>
  <c r="AQ45" i="6"/>
  <c r="AQ46" i="6"/>
  <c r="AQ47" i="6"/>
  <c r="AQ48" i="6"/>
  <c r="AQ49" i="6"/>
  <c r="AQ50" i="6"/>
  <c r="AQ51" i="6"/>
  <c r="AQ52" i="6"/>
  <c r="AQ53" i="6"/>
  <c r="AQ54" i="6"/>
  <c r="AQ55" i="6"/>
  <c r="AQ56" i="6"/>
  <c r="AQ57" i="6"/>
  <c r="AQ58" i="6"/>
  <c r="AQ59" i="6"/>
  <c r="AQ60" i="6"/>
  <c r="AQ61" i="6"/>
  <c r="AQ62" i="6"/>
  <c r="AQ63" i="6"/>
  <c r="AQ64" i="6"/>
  <c r="AQ65" i="6"/>
  <c r="AQ66" i="6"/>
  <c r="AQ67" i="6"/>
  <c r="AQ68" i="6"/>
  <c r="AQ69" i="6"/>
  <c r="AQ70" i="6"/>
  <c r="AQ71" i="6"/>
  <c r="AQ72" i="6"/>
  <c r="AQ73" i="6"/>
  <c r="AQ74" i="6"/>
  <c r="AQ75" i="6"/>
  <c r="AQ76" i="6"/>
  <c r="AQ77" i="6"/>
  <c r="AQ78" i="6"/>
  <c r="AQ79" i="6"/>
  <c r="AQ80" i="6"/>
  <c r="AQ81" i="6"/>
  <c r="AQ82" i="6"/>
  <c r="AQ83" i="6"/>
  <c r="AQ84" i="6"/>
  <c r="AQ85" i="6"/>
  <c r="AQ86" i="6"/>
  <c r="AQ87" i="6"/>
  <c r="AQ88" i="6"/>
  <c r="AQ89" i="6"/>
  <c r="AQ90" i="6"/>
  <c r="AQ91" i="6"/>
  <c r="AQ92" i="6"/>
  <c r="AQ93" i="6"/>
  <c r="AQ94" i="6"/>
  <c r="AQ95" i="6"/>
  <c r="AQ96" i="6"/>
  <c r="AQ97" i="6"/>
  <c r="AQ98" i="6"/>
  <c r="AQ99" i="6"/>
  <c r="AQ100" i="6"/>
  <c r="AQ101" i="6"/>
  <c r="AQ102" i="6"/>
  <c r="AQ103" i="6"/>
  <c r="AQ104" i="6"/>
  <c r="AQ105" i="6"/>
  <c r="AQ106" i="6"/>
  <c r="AQ107" i="6"/>
  <c r="AQ108" i="6"/>
  <c r="AQ109" i="6"/>
  <c r="AQ110" i="6"/>
  <c r="AQ111" i="6"/>
  <c r="AQ112" i="6"/>
  <c r="AQ113" i="6"/>
  <c r="AQ114" i="6"/>
  <c r="AQ115" i="6"/>
  <c r="AQ116" i="6"/>
  <c r="AQ117" i="6"/>
  <c r="AQ118" i="6"/>
  <c r="AQ119" i="6"/>
  <c r="AQ120" i="6"/>
  <c r="AQ121" i="6"/>
  <c r="AQ122" i="6"/>
  <c r="AQ123" i="6"/>
  <c r="AQ124" i="6"/>
  <c r="AQ125" i="6"/>
  <c r="AQ126" i="6"/>
  <c r="AQ127" i="6"/>
  <c r="AQ128" i="6"/>
  <c r="AQ129" i="6"/>
  <c r="AQ130" i="6"/>
  <c r="AQ131" i="6"/>
  <c r="AQ132" i="6"/>
  <c r="AQ133" i="6"/>
  <c r="AQ134" i="6"/>
  <c r="AQ135" i="6"/>
  <c r="AQ136" i="6"/>
  <c r="AQ137" i="6"/>
  <c r="AQ138" i="6"/>
  <c r="AQ139" i="6"/>
  <c r="AQ140" i="6"/>
  <c r="AQ141" i="6"/>
  <c r="AQ142" i="6"/>
  <c r="AQ143" i="6"/>
  <c r="AQ144" i="6"/>
  <c r="AQ145" i="6"/>
  <c r="AQ146" i="6"/>
  <c r="AQ147" i="6"/>
  <c r="AQ148" i="6"/>
  <c r="AQ149" i="6"/>
  <c r="AQ150" i="6"/>
  <c r="AQ151" i="6"/>
  <c r="AQ152" i="6"/>
  <c r="AQ153" i="6"/>
  <c r="AQ154" i="6"/>
  <c r="AQ155" i="6"/>
  <c r="AQ156" i="6"/>
  <c r="AQ157" i="6"/>
  <c r="AQ158" i="6"/>
  <c r="AQ159" i="6"/>
  <c r="AQ160" i="6"/>
  <c r="AQ161" i="6"/>
  <c r="AQ162" i="6"/>
  <c r="AQ163" i="6"/>
  <c r="AQ164" i="6"/>
  <c r="AQ165" i="6"/>
  <c r="AQ166" i="6"/>
  <c r="AQ167" i="6"/>
  <c r="AQ168" i="6"/>
  <c r="AQ169" i="6"/>
  <c r="AQ170" i="6"/>
  <c r="AQ171" i="6"/>
  <c r="AQ172" i="6"/>
  <c r="AQ173" i="6"/>
  <c r="AQ174" i="6"/>
  <c r="AQ175" i="6"/>
  <c r="AQ176" i="6"/>
  <c r="AQ177" i="6"/>
  <c r="AQ178" i="6"/>
  <c r="AQ179" i="6"/>
  <c r="AQ180" i="6"/>
  <c r="AQ181" i="6"/>
  <c r="AQ182" i="6"/>
  <c r="AQ183" i="6"/>
  <c r="AQ184" i="6"/>
  <c r="AQ185" i="6"/>
  <c r="AQ186" i="6"/>
  <c r="AQ187" i="6"/>
  <c r="AQ188" i="6"/>
  <c r="AQ189" i="6"/>
  <c r="AQ190" i="6"/>
  <c r="AQ191" i="6"/>
  <c r="AQ192" i="6"/>
  <c r="AQ193" i="6"/>
  <c r="AQ194" i="6"/>
  <c r="AQ195" i="6"/>
  <c r="AQ196" i="6"/>
  <c r="AQ197" i="6"/>
  <c r="AQ198" i="6"/>
  <c r="AQ199" i="6"/>
  <c r="AQ200" i="6"/>
  <c r="AQ201" i="6"/>
  <c r="AQ202" i="6"/>
  <c r="AQ203" i="6"/>
  <c r="AQ204" i="6"/>
  <c r="AQ205" i="6"/>
  <c r="AQ206" i="6"/>
  <c r="AQ207" i="6"/>
  <c r="AQ208" i="6"/>
  <c r="AQ209" i="6"/>
  <c r="AQ210" i="6"/>
  <c r="AQ211" i="6"/>
  <c r="AQ212" i="6"/>
  <c r="AQ213" i="6"/>
  <c r="AQ214" i="6"/>
  <c r="AQ215" i="6"/>
  <c r="AQ216" i="6"/>
  <c r="AQ217" i="6"/>
  <c r="AQ218" i="6"/>
  <c r="AQ219" i="6"/>
  <c r="AQ220" i="6"/>
  <c r="AQ221" i="6"/>
  <c r="AQ222" i="6"/>
  <c r="AQ223" i="6"/>
  <c r="AQ224" i="6"/>
  <c r="AQ225" i="6"/>
  <c r="AQ226" i="6"/>
  <c r="AQ227" i="6"/>
  <c r="AQ228" i="6"/>
  <c r="AQ229" i="6"/>
  <c r="AQ230" i="6"/>
  <c r="AQ231" i="6"/>
  <c r="AQ232" i="6"/>
  <c r="AQ233" i="6"/>
  <c r="AQ234" i="6"/>
  <c r="AQ235" i="6"/>
  <c r="AQ236" i="6"/>
  <c r="AQ237" i="6"/>
  <c r="AQ238" i="6"/>
  <c r="AQ239" i="6"/>
  <c r="AQ240" i="6"/>
  <c r="AQ241" i="6"/>
  <c r="AQ242" i="6"/>
  <c r="AQ243" i="6"/>
  <c r="AQ244" i="6"/>
  <c r="AQ245" i="6"/>
  <c r="AQ246" i="6"/>
  <c r="AQ247" i="6"/>
  <c r="AQ248" i="6"/>
  <c r="AQ249" i="6"/>
  <c r="AQ250" i="6"/>
  <c r="AQ251" i="6"/>
  <c r="AQ252" i="6"/>
  <c r="AQ253" i="6"/>
  <c r="AQ254" i="6"/>
  <c r="AQ255" i="6"/>
  <c r="AQ256" i="6"/>
  <c r="AQ257" i="6"/>
  <c r="AQ258" i="6"/>
  <c r="AQ259" i="6"/>
  <c r="AQ260" i="6"/>
  <c r="AQ261" i="6"/>
  <c r="AQ262" i="6"/>
  <c r="AQ263" i="6"/>
  <c r="AQ264" i="6"/>
  <c r="AQ265" i="6"/>
  <c r="AQ266" i="6"/>
  <c r="AQ267" i="6"/>
  <c r="AQ268" i="6"/>
  <c r="AQ269" i="6"/>
  <c r="AQ270" i="6"/>
  <c r="AQ271" i="6"/>
  <c r="AQ272" i="6"/>
  <c r="AQ273" i="6"/>
  <c r="AQ274" i="6"/>
  <c r="AQ275" i="6"/>
  <c r="AQ276" i="6"/>
  <c r="AQ277" i="6"/>
  <c r="AQ278" i="6"/>
  <c r="AQ279" i="6"/>
  <c r="AQ280" i="6"/>
  <c r="AQ281" i="6"/>
  <c r="AQ282" i="6"/>
  <c r="AQ283" i="6"/>
  <c r="AQ284" i="6"/>
  <c r="AQ285" i="6"/>
  <c r="AQ286" i="6"/>
  <c r="AQ287" i="6"/>
  <c r="AQ288" i="6"/>
  <c r="AQ289" i="6"/>
  <c r="AQ290" i="6"/>
  <c r="AQ291" i="6"/>
  <c r="AQ292" i="6"/>
  <c r="AQ293" i="6"/>
  <c r="AQ294" i="6"/>
  <c r="AQ295" i="6"/>
  <c r="AQ296" i="6"/>
  <c r="AQ297" i="6"/>
  <c r="AQ298" i="6"/>
  <c r="AQ299" i="6"/>
  <c r="AQ300" i="6"/>
  <c r="AQ301" i="6"/>
  <c r="AQ302" i="6"/>
  <c r="AQ303" i="6"/>
  <c r="AQ304" i="6"/>
  <c r="AQ305" i="6"/>
  <c r="AQ306" i="6"/>
  <c r="AQ307" i="6"/>
  <c r="AQ308" i="6"/>
  <c r="AQ309" i="6"/>
  <c r="AQ310" i="6"/>
  <c r="AQ311" i="6"/>
  <c r="AQ312" i="6"/>
  <c r="AQ313" i="6"/>
  <c r="AQ314" i="6"/>
  <c r="AQ315" i="6"/>
  <c r="AQ316" i="6"/>
  <c r="AQ317" i="6"/>
  <c r="AQ318" i="6"/>
  <c r="AQ319" i="6"/>
  <c r="AQ320" i="6"/>
  <c r="AQ321" i="6"/>
  <c r="AQ322" i="6"/>
  <c r="AQ323" i="6"/>
  <c r="AQ324" i="6"/>
  <c r="AQ325" i="6"/>
  <c r="AQ326" i="6"/>
  <c r="AQ327" i="6"/>
  <c r="AQ328" i="6"/>
  <c r="AQ329" i="6"/>
  <c r="AQ330" i="6"/>
  <c r="AQ331" i="6"/>
  <c r="AQ332" i="6"/>
  <c r="AQ333" i="6"/>
  <c r="AQ334" i="6"/>
  <c r="AQ335" i="6"/>
  <c r="AQ336" i="6"/>
  <c r="AQ337" i="6"/>
  <c r="AQ338" i="6"/>
  <c r="AQ339" i="6"/>
  <c r="AQ340" i="6"/>
  <c r="AQ341" i="6"/>
  <c r="AQ342" i="6"/>
  <c r="AQ343" i="6"/>
  <c r="AQ344" i="6"/>
  <c r="AQ345" i="6"/>
  <c r="AQ346" i="6"/>
  <c r="AQ347" i="6"/>
  <c r="AQ348" i="6"/>
  <c r="AQ349" i="6"/>
  <c r="AQ350" i="6"/>
  <c r="AQ351" i="6"/>
  <c r="AQ352" i="6"/>
  <c r="AQ353" i="6"/>
  <c r="AQ354" i="6"/>
  <c r="AQ355" i="6"/>
  <c r="AQ356" i="6"/>
  <c r="AQ357" i="6"/>
  <c r="AQ358" i="6"/>
  <c r="AQ359" i="6"/>
  <c r="AQ360" i="6"/>
  <c r="AQ361" i="6"/>
  <c r="AQ362" i="6"/>
  <c r="AQ363" i="6"/>
  <c r="AQ364" i="6"/>
  <c r="AQ365" i="6"/>
  <c r="AQ366" i="6"/>
  <c r="AQ367" i="6"/>
  <c r="AQ368" i="6"/>
  <c r="AQ369" i="6"/>
  <c r="AQ370" i="6"/>
  <c r="AQ371" i="6"/>
  <c r="AQ372" i="6"/>
  <c r="AQ373" i="6"/>
  <c r="AQ374" i="6"/>
  <c r="AQ375" i="6"/>
  <c r="AQ376" i="6"/>
  <c r="AQ377" i="6"/>
  <c r="AQ378" i="6"/>
  <c r="AQ379" i="6"/>
  <c r="AQ380" i="6"/>
  <c r="AQ381" i="6"/>
  <c r="AQ382" i="6"/>
  <c r="AQ383" i="6"/>
  <c r="AQ384" i="6"/>
  <c r="AQ385" i="6"/>
  <c r="AQ386" i="6"/>
  <c r="AQ387" i="6"/>
  <c r="AQ388" i="6"/>
  <c r="AQ389" i="6"/>
  <c r="AQ390" i="6"/>
  <c r="AQ391" i="6"/>
  <c r="AQ392" i="6"/>
  <c r="AQ393" i="6"/>
  <c r="AQ394" i="6"/>
  <c r="AQ395" i="6"/>
  <c r="AQ396" i="6"/>
  <c r="AQ397" i="6"/>
  <c r="AQ398" i="6"/>
  <c r="AQ399" i="6"/>
  <c r="AQ400" i="6"/>
  <c r="AQ401" i="6"/>
  <c r="AQ402" i="6"/>
  <c r="AQ403" i="6"/>
  <c r="AQ404" i="6"/>
  <c r="AQ405" i="6"/>
  <c r="AQ406" i="6"/>
  <c r="AQ407" i="6"/>
  <c r="AQ408" i="6"/>
  <c r="AQ409" i="6"/>
  <c r="AQ410" i="6"/>
  <c r="AQ411" i="6"/>
  <c r="AQ412" i="6"/>
  <c r="AQ413" i="6"/>
  <c r="AQ414" i="6"/>
  <c r="AQ415" i="6"/>
  <c r="AQ416" i="6"/>
  <c r="AQ417" i="6"/>
  <c r="AQ418" i="6"/>
  <c r="AQ419" i="6"/>
  <c r="AQ420" i="6"/>
  <c r="AQ421" i="6"/>
  <c r="AQ422" i="6"/>
  <c r="AQ423" i="6"/>
  <c r="AQ424" i="6"/>
  <c r="AQ425" i="6"/>
  <c r="AQ426" i="6"/>
  <c r="AQ427" i="6"/>
  <c r="AQ428" i="6"/>
  <c r="AQ429" i="6"/>
  <c r="AQ430" i="6"/>
  <c r="AQ431" i="6"/>
  <c r="AQ432" i="6"/>
  <c r="AQ433" i="6"/>
  <c r="AQ434" i="6"/>
  <c r="AQ435" i="6"/>
  <c r="AQ436" i="6"/>
  <c r="AQ437" i="6"/>
  <c r="AQ438" i="6"/>
  <c r="AQ439" i="6"/>
  <c r="AQ440" i="6"/>
  <c r="AQ441" i="6"/>
  <c r="AQ442" i="6"/>
  <c r="AQ443" i="6"/>
  <c r="AQ444" i="6"/>
  <c r="AQ445" i="6"/>
  <c r="AQ446" i="6"/>
  <c r="AQ447" i="6"/>
  <c r="AQ448" i="6"/>
  <c r="AQ449" i="6"/>
  <c r="AQ450" i="6"/>
  <c r="AQ451" i="6"/>
  <c r="AQ452" i="6"/>
  <c r="AQ453" i="6"/>
  <c r="AQ454" i="6"/>
  <c r="AQ455" i="6"/>
  <c r="AQ456" i="6"/>
  <c r="AQ457" i="6"/>
  <c r="AQ458" i="6"/>
  <c r="AQ459" i="6"/>
  <c r="AQ460" i="6"/>
  <c r="AQ461" i="6"/>
  <c r="AQ462" i="6"/>
  <c r="AQ463" i="6"/>
  <c r="AQ464" i="6"/>
  <c r="AQ465" i="6"/>
  <c r="AQ466" i="6"/>
  <c r="AQ467" i="6"/>
  <c r="AQ468" i="6"/>
  <c r="AQ469" i="6"/>
  <c r="AQ470" i="6"/>
  <c r="AQ471" i="6"/>
  <c r="AQ472" i="6"/>
  <c r="AQ473" i="6"/>
  <c r="AQ474" i="6"/>
  <c r="AQ475" i="6"/>
  <c r="AQ476" i="6"/>
  <c r="AQ477" i="6"/>
  <c r="AQ478" i="6"/>
  <c r="AQ479" i="6"/>
  <c r="AQ480" i="6"/>
  <c r="AQ481" i="6"/>
  <c r="AQ482" i="6"/>
  <c r="AQ483" i="6"/>
  <c r="AQ484" i="6"/>
  <c r="AQ485" i="6"/>
  <c r="AQ486" i="6"/>
  <c r="AQ487" i="6"/>
  <c r="AQ488" i="6"/>
  <c r="AQ489" i="6"/>
  <c r="AQ490" i="6"/>
  <c r="AQ491" i="6"/>
  <c r="AQ492" i="6"/>
  <c r="AQ493" i="6"/>
  <c r="AQ494" i="6"/>
  <c r="AQ495" i="6"/>
  <c r="AQ496" i="6"/>
  <c r="AQ497" i="6"/>
  <c r="AQ498" i="6"/>
  <c r="AQ499" i="6"/>
  <c r="AQ500" i="6"/>
  <c r="AQ501" i="6"/>
  <c r="AQ502" i="6"/>
  <c r="AQ3" i="6"/>
  <c r="M54" i="7" l="1"/>
  <c r="M55" i="7"/>
  <c r="M4" i="7"/>
  <c r="M5" i="7" s="1"/>
  <c r="M3" i="7"/>
  <c r="AK9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AN9" i="6" s="1"/>
  <c r="X9" i="6"/>
  <c r="Y9" i="6"/>
  <c r="Z9" i="6"/>
  <c r="AA9" i="6"/>
  <c r="AB9" i="6"/>
  <c r="AC9" i="6"/>
  <c r="AD9" i="6"/>
  <c r="AE9" i="6"/>
  <c r="AF9" i="6"/>
  <c r="AG9" i="6"/>
  <c r="AH9" i="6"/>
  <c r="AI9" i="6"/>
  <c r="AO9" i="6" s="1"/>
  <c r="AJ9" i="6"/>
  <c r="AM9" i="6" l="1"/>
  <c r="AP9" i="6" s="1"/>
  <c r="M56" i="7"/>
  <c r="M6" i="7"/>
  <c r="M57" i="7" l="1"/>
  <c r="M7" i="7"/>
  <c r="AV9" i="6"/>
  <c r="B8" i="7" l="1"/>
  <c r="AW9" i="6"/>
  <c r="M8" i="7"/>
  <c r="M9" i="7" l="1"/>
  <c r="M10" i="7" l="1"/>
  <c r="M11" i="7" l="1"/>
  <c r="M12" i="7" l="1"/>
  <c r="M13" i="7" l="1"/>
  <c r="M14" i="7" l="1"/>
  <c r="M15" i="7" l="1"/>
  <c r="M16" i="7" l="1"/>
  <c r="M17" i="7" l="1"/>
  <c r="M18" i="7" l="1"/>
  <c r="M19" i="7" l="1"/>
  <c r="M20" i="7" l="1"/>
  <c r="M21" i="7" l="1"/>
  <c r="M22" i="7" l="1"/>
  <c r="M23" i="7" l="1"/>
  <c r="M24" i="7" l="1"/>
  <c r="M25" i="7" l="1"/>
  <c r="M26" i="7" l="1"/>
  <c r="M27" i="7" l="1"/>
  <c r="M28" i="7" l="1"/>
  <c r="M29" i="7" l="1"/>
  <c r="M30" i="7" l="1"/>
  <c r="M31" i="7" l="1"/>
  <c r="M32" i="7" l="1"/>
  <c r="M33" i="7" l="1"/>
  <c r="M34" i="7" l="1"/>
  <c r="M35" i="7" l="1"/>
  <c r="M36" i="7" l="1"/>
  <c r="M37" i="7" l="1"/>
  <c r="M38" i="7" l="1"/>
  <c r="M39" i="7" l="1"/>
  <c r="M40" i="7" l="1"/>
  <c r="M41" i="7" l="1"/>
  <c r="M42" i="7" l="1"/>
  <c r="M43" i="7" l="1"/>
  <c r="M44" i="7" l="1"/>
  <c r="M45" i="7" l="1"/>
  <c r="M46" i="7" l="1"/>
  <c r="M47" i="7" l="1"/>
  <c r="M48" i="7" l="1"/>
  <c r="M49" i="7" l="1"/>
  <c r="M50" i="7" l="1"/>
  <c r="M51" i="7" l="1"/>
  <c r="M52" i="7" l="1"/>
  <c r="M53" i="7" l="1"/>
  <c r="AP6" i="9" l="1"/>
  <c r="AP7" i="9"/>
  <c r="AP8" i="9"/>
  <c r="AP9" i="9"/>
  <c r="AP10" i="9"/>
  <c r="AP11" i="9"/>
  <c r="AP12" i="9"/>
  <c r="AP13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54" i="9"/>
  <c r="AP55" i="9"/>
  <c r="AP56" i="9"/>
  <c r="AP57" i="9"/>
  <c r="AP58" i="9"/>
  <c r="AP59" i="9"/>
  <c r="AP60" i="9"/>
  <c r="AP61" i="9"/>
  <c r="AP62" i="9"/>
  <c r="AP63" i="9"/>
  <c r="AP64" i="9"/>
  <c r="AP65" i="9"/>
  <c r="AP66" i="9"/>
  <c r="AP67" i="9"/>
  <c r="AP68" i="9"/>
  <c r="AP69" i="9"/>
  <c r="AP70" i="9"/>
  <c r="AP71" i="9"/>
  <c r="AP72" i="9"/>
  <c r="AP73" i="9"/>
  <c r="AP74" i="9"/>
  <c r="AP75" i="9"/>
  <c r="AP76" i="9"/>
  <c r="AP77" i="9"/>
  <c r="AP78" i="9"/>
  <c r="AP79" i="9"/>
  <c r="AP80" i="9"/>
  <c r="AP81" i="9"/>
  <c r="AP82" i="9"/>
  <c r="AP83" i="9"/>
  <c r="AP84" i="9"/>
  <c r="AP85" i="9"/>
  <c r="AP86" i="9"/>
  <c r="AP87" i="9"/>
  <c r="AP88" i="9"/>
  <c r="AP89" i="9"/>
  <c r="AP90" i="9"/>
  <c r="AP91" i="9"/>
  <c r="AP92" i="9"/>
  <c r="AP93" i="9"/>
  <c r="AP94" i="9"/>
  <c r="AP95" i="9"/>
  <c r="AP96" i="9"/>
  <c r="AP97" i="9"/>
  <c r="AP98" i="9"/>
  <c r="AP99" i="9"/>
  <c r="AP100" i="9"/>
  <c r="AP101" i="9"/>
  <c r="AP102" i="9"/>
  <c r="AP103" i="9"/>
  <c r="AP104" i="9"/>
  <c r="AP105" i="9"/>
  <c r="AP106" i="9"/>
  <c r="AP107" i="9"/>
  <c r="AP108" i="9"/>
  <c r="AP109" i="9"/>
  <c r="AP110" i="9"/>
  <c r="AP111" i="9"/>
  <c r="AP112" i="9"/>
  <c r="AP113" i="9"/>
  <c r="AP114" i="9"/>
  <c r="AP115" i="9"/>
  <c r="AP116" i="9"/>
  <c r="AP117" i="9"/>
  <c r="AP118" i="9"/>
  <c r="AP119" i="9"/>
  <c r="AP120" i="9"/>
  <c r="AP121" i="9"/>
  <c r="AP122" i="9"/>
  <c r="AP123" i="9"/>
  <c r="AP124" i="9"/>
  <c r="AP125" i="9"/>
  <c r="AP126" i="9"/>
  <c r="AP127" i="9"/>
  <c r="AP128" i="9"/>
  <c r="AP129" i="9"/>
  <c r="AP130" i="9"/>
  <c r="AP131" i="9"/>
  <c r="AP132" i="9"/>
  <c r="AP133" i="9"/>
  <c r="AP134" i="9"/>
  <c r="AP135" i="9"/>
  <c r="AP136" i="9"/>
  <c r="AP137" i="9"/>
  <c r="AP138" i="9"/>
  <c r="AP139" i="9"/>
  <c r="AP140" i="9"/>
  <c r="AP141" i="9"/>
  <c r="AP142" i="9"/>
  <c r="AP143" i="9"/>
  <c r="AP144" i="9"/>
  <c r="AP145" i="9"/>
  <c r="AP146" i="9"/>
  <c r="AP147" i="9"/>
  <c r="AP148" i="9"/>
  <c r="AP149" i="9"/>
  <c r="AP150" i="9"/>
  <c r="AP151" i="9"/>
  <c r="AP152" i="9"/>
  <c r="AP153" i="9"/>
  <c r="AP154" i="9"/>
  <c r="AP155" i="9"/>
  <c r="AP156" i="9"/>
  <c r="AP157" i="9"/>
  <c r="AP158" i="9"/>
  <c r="AP159" i="9"/>
  <c r="AP160" i="9"/>
  <c r="AP161" i="9"/>
  <c r="AP162" i="9"/>
  <c r="AP163" i="9"/>
  <c r="AP164" i="9"/>
  <c r="AP165" i="9"/>
  <c r="AP166" i="9"/>
  <c r="AP167" i="9"/>
  <c r="AP168" i="9"/>
  <c r="AP169" i="9"/>
  <c r="AP170" i="9"/>
  <c r="AP171" i="9"/>
  <c r="AP172" i="9"/>
  <c r="AP173" i="9"/>
  <c r="AP174" i="9"/>
  <c r="AP175" i="9"/>
  <c r="AP176" i="9"/>
  <c r="AP177" i="9"/>
  <c r="AP178" i="9"/>
  <c r="AP179" i="9"/>
  <c r="AP180" i="9"/>
  <c r="AP181" i="9"/>
  <c r="AP182" i="9"/>
  <c r="AP183" i="9"/>
  <c r="AP184" i="9"/>
  <c r="AP185" i="9"/>
  <c r="AP186" i="9"/>
  <c r="AP187" i="9"/>
  <c r="AP188" i="9"/>
  <c r="AP189" i="9"/>
  <c r="AP190" i="9"/>
  <c r="AP191" i="9"/>
  <c r="AP192" i="9"/>
  <c r="AP193" i="9"/>
  <c r="AP194" i="9"/>
  <c r="AP195" i="9"/>
  <c r="AP196" i="9"/>
  <c r="AP197" i="9"/>
  <c r="AP198" i="9"/>
  <c r="AP199" i="9"/>
  <c r="AP200" i="9"/>
  <c r="AP201" i="9"/>
  <c r="AP202" i="9"/>
  <c r="AP203" i="9"/>
  <c r="AP204" i="9"/>
  <c r="AP205" i="9"/>
  <c r="AP206" i="9"/>
  <c r="AP207" i="9"/>
  <c r="AP208" i="9"/>
  <c r="AP209" i="9"/>
  <c r="AP210" i="9"/>
  <c r="AP211" i="9"/>
  <c r="AP212" i="9"/>
  <c r="AP213" i="9"/>
  <c r="AP214" i="9"/>
  <c r="AP215" i="9"/>
  <c r="AP216" i="9"/>
  <c r="AP217" i="9"/>
  <c r="AP218" i="9"/>
  <c r="AP219" i="9"/>
  <c r="AP220" i="9"/>
  <c r="AP221" i="9"/>
  <c r="AP222" i="9"/>
  <c r="AP223" i="9"/>
  <c r="AP224" i="9"/>
  <c r="AP225" i="9"/>
  <c r="AP226" i="9"/>
  <c r="AP227" i="9"/>
  <c r="AP228" i="9"/>
  <c r="AP229" i="9"/>
  <c r="AP230" i="9"/>
  <c r="AP231" i="9"/>
  <c r="AP232" i="9"/>
  <c r="AP233" i="9"/>
  <c r="AP234" i="9"/>
  <c r="AP235" i="9"/>
  <c r="AP236" i="9"/>
  <c r="AP237" i="9"/>
  <c r="AP238" i="9"/>
  <c r="AP239" i="9"/>
  <c r="AP240" i="9"/>
  <c r="AP241" i="9"/>
  <c r="AP242" i="9"/>
  <c r="AP243" i="9"/>
  <c r="AP244" i="9"/>
  <c r="AP245" i="9"/>
  <c r="AP246" i="9"/>
  <c r="AP247" i="9"/>
  <c r="AP248" i="9"/>
  <c r="AP249" i="9"/>
  <c r="AP250" i="9"/>
  <c r="AP251" i="9"/>
  <c r="AP252" i="9"/>
  <c r="AP253" i="9"/>
  <c r="AP254" i="9"/>
  <c r="AP255" i="9"/>
  <c r="AP256" i="9"/>
  <c r="AP257" i="9"/>
  <c r="AP258" i="9"/>
  <c r="AP259" i="9"/>
  <c r="AP260" i="9"/>
  <c r="AP261" i="9"/>
  <c r="AP262" i="9"/>
  <c r="AP263" i="9"/>
  <c r="AP264" i="9"/>
  <c r="AP265" i="9"/>
  <c r="AP266" i="9"/>
  <c r="AP267" i="9"/>
  <c r="AP268" i="9"/>
  <c r="AP269" i="9"/>
  <c r="AP270" i="9"/>
  <c r="AP271" i="9"/>
  <c r="AP272" i="9"/>
  <c r="AP273" i="9"/>
  <c r="AP274" i="9"/>
  <c r="AP275" i="9"/>
  <c r="AP276" i="9"/>
  <c r="AP277" i="9"/>
  <c r="AP278" i="9"/>
  <c r="AP279" i="9"/>
  <c r="AP280" i="9"/>
  <c r="AP281" i="9"/>
  <c r="AP282" i="9"/>
  <c r="AP283" i="9"/>
  <c r="AP284" i="9"/>
  <c r="AP285" i="9"/>
  <c r="AP286" i="9"/>
  <c r="AP287" i="9"/>
  <c r="AP288" i="9"/>
  <c r="AP289" i="9"/>
  <c r="AP290" i="9"/>
  <c r="AP291" i="9"/>
  <c r="AP292" i="9"/>
  <c r="AP293" i="9"/>
  <c r="AP294" i="9"/>
  <c r="AP295" i="9"/>
  <c r="AP296" i="9"/>
  <c r="AP297" i="9"/>
  <c r="AP298" i="9"/>
  <c r="AP299" i="9"/>
  <c r="AP300" i="9"/>
  <c r="AP301" i="9"/>
  <c r="AP302" i="9"/>
  <c r="AP303" i="9"/>
  <c r="AP304" i="9"/>
  <c r="AP305" i="9"/>
  <c r="AP306" i="9"/>
  <c r="AP307" i="9"/>
  <c r="AP308" i="9"/>
  <c r="AP309" i="9"/>
  <c r="AP310" i="9"/>
  <c r="AP311" i="9"/>
  <c r="AP312" i="9"/>
  <c r="AP313" i="9"/>
  <c r="AP314" i="9"/>
  <c r="AP315" i="9"/>
  <c r="AP316" i="9"/>
  <c r="AP317" i="9"/>
  <c r="AP318" i="9"/>
  <c r="AP319" i="9"/>
  <c r="AP320" i="9"/>
  <c r="AP321" i="9"/>
  <c r="AP322" i="9"/>
  <c r="AP323" i="9"/>
  <c r="AP324" i="9"/>
  <c r="AP325" i="9"/>
  <c r="AP326" i="9"/>
  <c r="AP327" i="9"/>
  <c r="AP328" i="9"/>
  <c r="AP329" i="9"/>
  <c r="AP330" i="9"/>
  <c r="AP331" i="9"/>
  <c r="AP332" i="9"/>
  <c r="AP333" i="9"/>
  <c r="AP334" i="9"/>
  <c r="AP335" i="9"/>
  <c r="AP336" i="9"/>
  <c r="AP337" i="9"/>
  <c r="AP338" i="9"/>
  <c r="AP339" i="9"/>
  <c r="AP340" i="9"/>
  <c r="AP341" i="9"/>
  <c r="AP342" i="9"/>
  <c r="AP343" i="9"/>
  <c r="AP344" i="9"/>
  <c r="AP345" i="9"/>
  <c r="AP346" i="9"/>
  <c r="AP347" i="9"/>
  <c r="AP348" i="9"/>
  <c r="AP349" i="9"/>
  <c r="AP350" i="9"/>
  <c r="AP351" i="9"/>
  <c r="AP352" i="9"/>
  <c r="AP353" i="9"/>
  <c r="AP354" i="9"/>
  <c r="AP355" i="9"/>
  <c r="AP356" i="9"/>
  <c r="AP357" i="9"/>
  <c r="AP358" i="9"/>
  <c r="AP359" i="9"/>
  <c r="AP360" i="9"/>
  <c r="AP361" i="9"/>
  <c r="AP362" i="9"/>
  <c r="AP363" i="9"/>
  <c r="AP364" i="9"/>
  <c r="AP365" i="9"/>
  <c r="AP366" i="9"/>
  <c r="AP367" i="9"/>
  <c r="AP368" i="9"/>
  <c r="AP369" i="9"/>
  <c r="AP370" i="9"/>
  <c r="AP371" i="9"/>
  <c r="AP372" i="9"/>
  <c r="AP373" i="9"/>
  <c r="AP374" i="9"/>
  <c r="AP375" i="9"/>
  <c r="AP376" i="9"/>
  <c r="AP377" i="9"/>
  <c r="AP378" i="9"/>
  <c r="AP379" i="9"/>
  <c r="AP380" i="9"/>
  <c r="AP381" i="9"/>
  <c r="AP382" i="9"/>
  <c r="AP383" i="9"/>
  <c r="AP384" i="9"/>
  <c r="AP385" i="9"/>
  <c r="AP386" i="9"/>
  <c r="AP387" i="9"/>
  <c r="AP388" i="9"/>
  <c r="AP389" i="9"/>
  <c r="AP390" i="9"/>
  <c r="AP391" i="9"/>
  <c r="AP392" i="9"/>
  <c r="AP393" i="9"/>
  <c r="AP394" i="9"/>
  <c r="AP395" i="9"/>
  <c r="AP396" i="9"/>
  <c r="AP397" i="9"/>
  <c r="AP398" i="9"/>
  <c r="AP399" i="9"/>
  <c r="AP400" i="9"/>
  <c r="AP401" i="9"/>
  <c r="AP402" i="9"/>
  <c r="AP403" i="9"/>
  <c r="AP404" i="9"/>
  <c r="AP405" i="9"/>
  <c r="AP406" i="9"/>
  <c r="AP407" i="9"/>
  <c r="AP408" i="9"/>
  <c r="AP409" i="9"/>
  <c r="AP410" i="9"/>
  <c r="AP411" i="9"/>
  <c r="AP412" i="9"/>
  <c r="AP413" i="9"/>
  <c r="AP414" i="9"/>
  <c r="AP415" i="9"/>
  <c r="AP416" i="9"/>
  <c r="AP417" i="9"/>
  <c r="AP418" i="9"/>
  <c r="AP419" i="9"/>
  <c r="AP420" i="9"/>
  <c r="AP421" i="9"/>
  <c r="AP422" i="9"/>
  <c r="AP423" i="9"/>
  <c r="AP424" i="9"/>
  <c r="AP425" i="9"/>
  <c r="AP426" i="9"/>
  <c r="AP427" i="9"/>
  <c r="AP428" i="9"/>
  <c r="AP429" i="9"/>
  <c r="AP430" i="9"/>
  <c r="AP431" i="9"/>
  <c r="AP432" i="9"/>
  <c r="AP433" i="9"/>
  <c r="AP434" i="9"/>
  <c r="AP435" i="9"/>
  <c r="AP436" i="9"/>
  <c r="AP437" i="9"/>
  <c r="AP438" i="9"/>
  <c r="AP439" i="9"/>
  <c r="AP440" i="9"/>
  <c r="AP441" i="9"/>
  <c r="AP442" i="9"/>
  <c r="AP443" i="9"/>
  <c r="AP444" i="9"/>
  <c r="AP445" i="9"/>
  <c r="AP446" i="9"/>
  <c r="AP447" i="9"/>
  <c r="AP448" i="9"/>
  <c r="AP449" i="9"/>
  <c r="AP450" i="9"/>
  <c r="AP451" i="9"/>
  <c r="AP452" i="9"/>
  <c r="AP453" i="9"/>
  <c r="AP454" i="9"/>
  <c r="AP455" i="9"/>
  <c r="AP456" i="9"/>
  <c r="AP457" i="9"/>
  <c r="AP458" i="9"/>
  <c r="AP459" i="9"/>
  <c r="AP460" i="9"/>
  <c r="AP461" i="9"/>
  <c r="AP462" i="9"/>
  <c r="AP463" i="9"/>
  <c r="AP464" i="9"/>
  <c r="AP465" i="9"/>
  <c r="AP466" i="9"/>
  <c r="AP467" i="9"/>
  <c r="AP468" i="9"/>
  <c r="AP469" i="9"/>
  <c r="AP470" i="9"/>
  <c r="AP471" i="9"/>
  <c r="AP472" i="9"/>
  <c r="AP473" i="9"/>
  <c r="AP474" i="9"/>
  <c r="AP475" i="9"/>
  <c r="AP476" i="9"/>
  <c r="AP477" i="9"/>
  <c r="AP478" i="9"/>
  <c r="AP479" i="9"/>
  <c r="AP480" i="9"/>
  <c r="AP481" i="9"/>
  <c r="AP482" i="9"/>
  <c r="AP483" i="9"/>
  <c r="AP484" i="9"/>
  <c r="AP485" i="9"/>
  <c r="AP486" i="9"/>
  <c r="AP487" i="9"/>
  <c r="AP488" i="9"/>
  <c r="AP489" i="9"/>
  <c r="AP490" i="9"/>
  <c r="AP491" i="9"/>
  <c r="AP492" i="9"/>
  <c r="AP493" i="9"/>
  <c r="AP494" i="9"/>
  <c r="AP495" i="9"/>
  <c r="AP496" i="9"/>
  <c r="AP497" i="9"/>
  <c r="AP498" i="9"/>
  <c r="AP499" i="9"/>
  <c r="AP500" i="9"/>
  <c r="AP501" i="9"/>
  <c r="AP502" i="9"/>
  <c r="AP503" i="9"/>
  <c r="AP504" i="9"/>
  <c r="AP5" i="9"/>
  <c r="A369" i="6" l="1"/>
  <c r="A368" i="7" s="1"/>
  <c r="D368" i="7" s="1"/>
  <c r="B369" i="6"/>
  <c r="C369" i="6"/>
  <c r="D369" i="6"/>
  <c r="E369" i="6"/>
  <c r="F369" i="6"/>
  <c r="G369" i="6"/>
  <c r="H369" i="6"/>
  <c r="I369" i="6"/>
  <c r="J369" i="6"/>
  <c r="K369" i="6"/>
  <c r="L369" i="6"/>
  <c r="M369" i="6"/>
  <c r="N369" i="6"/>
  <c r="O369" i="6"/>
  <c r="P369" i="6"/>
  <c r="Q369" i="6"/>
  <c r="R369" i="6"/>
  <c r="S369" i="6"/>
  <c r="T369" i="6"/>
  <c r="U369" i="6"/>
  <c r="V369" i="6"/>
  <c r="W369" i="6"/>
  <c r="X369" i="6"/>
  <c r="Y369" i="6"/>
  <c r="Z369" i="6"/>
  <c r="AA369" i="6"/>
  <c r="AB369" i="6"/>
  <c r="AC369" i="6"/>
  <c r="AD369" i="6"/>
  <c r="AE369" i="6"/>
  <c r="AF369" i="6"/>
  <c r="AG369" i="6"/>
  <c r="AH369" i="6"/>
  <c r="AI369" i="6"/>
  <c r="AJ369" i="6"/>
  <c r="AK369" i="6"/>
  <c r="A370" i="6"/>
  <c r="A369" i="7" s="1"/>
  <c r="D369" i="7" s="1"/>
  <c r="B370" i="6"/>
  <c r="C370" i="6"/>
  <c r="D370" i="6"/>
  <c r="E370" i="6"/>
  <c r="F370" i="6"/>
  <c r="G370" i="6"/>
  <c r="H370" i="6"/>
  <c r="I370" i="6"/>
  <c r="J370" i="6"/>
  <c r="K370" i="6"/>
  <c r="AM370" i="6" s="1"/>
  <c r="L370" i="6"/>
  <c r="M370" i="6"/>
  <c r="N370" i="6"/>
  <c r="O370" i="6"/>
  <c r="P370" i="6"/>
  <c r="Q370" i="6"/>
  <c r="R370" i="6"/>
  <c r="S370" i="6"/>
  <c r="T370" i="6"/>
  <c r="U370" i="6"/>
  <c r="V370" i="6"/>
  <c r="W370" i="6"/>
  <c r="AN370" i="6" s="1"/>
  <c r="X370" i="6"/>
  <c r="Y370" i="6"/>
  <c r="Z370" i="6"/>
  <c r="AA370" i="6"/>
  <c r="AB370" i="6"/>
  <c r="AC370" i="6"/>
  <c r="AD370" i="6"/>
  <c r="AE370" i="6"/>
  <c r="AF370" i="6"/>
  <c r="AG370" i="6"/>
  <c r="AH370" i="6"/>
  <c r="AI370" i="6"/>
  <c r="AO370" i="6" s="1"/>
  <c r="AJ370" i="6"/>
  <c r="AK370" i="6"/>
  <c r="A371" i="6"/>
  <c r="A370" i="7" s="1"/>
  <c r="D370" i="7" s="1"/>
  <c r="B371" i="6"/>
  <c r="C371" i="6"/>
  <c r="D371" i="6"/>
  <c r="E371" i="6"/>
  <c r="F371" i="6"/>
  <c r="G371" i="6"/>
  <c r="H371" i="6"/>
  <c r="I371" i="6"/>
  <c r="J371" i="6"/>
  <c r="K371" i="6"/>
  <c r="L371" i="6"/>
  <c r="M371" i="6"/>
  <c r="N371" i="6"/>
  <c r="O371" i="6"/>
  <c r="P371" i="6"/>
  <c r="Q371" i="6"/>
  <c r="R371" i="6"/>
  <c r="S371" i="6"/>
  <c r="T371" i="6"/>
  <c r="U371" i="6"/>
  <c r="V371" i="6"/>
  <c r="W371" i="6"/>
  <c r="X371" i="6"/>
  <c r="Y371" i="6"/>
  <c r="Z371" i="6"/>
  <c r="AA371" i="6"/>
  <c r="AB371" i="6"/>
  <c r="AC371" i="6"/>
  <c r="AD371" i="6"/>
  <c r="AE371" i="6"/>
  <c r="AF371" i="6"/>
  <c r="AG371" i="6"/>
  <c r="AH371" i="6"/>
  <c r="AI371" i="6"/>
  <c r="AO371" i="6" s="1"/>
  <c r="AJ371" i="6"/>
  <c r="AK371" i="6"/>
  <c r="A372" i="6"/>
  <c r="A371" i="7" s="1"/>
  <c r="D371" i="7" s="1"/>
  <c r="B372" i="6"/>
  <c r="C372" i="6"/>
  <c r="D372" i="6"/>
  <c r="E372" i="6"/>
  <c r="F372" i="6"/>
  <c r="G372" i="6"/>
  <c r="H372" i="6"/>
  <c r="I372" i="6"/>
  <c r="J372" i="6"/>
  <c r="K372" i="6"/>
  <c r="L372" i="6"/>
  <c r="M372" i="6"/>
  <c r="N372" i="6"/>
  <c r="O372" i="6"/>
  <c r="P372" i="6"/>
  <c r="Q372" i="6"/>
  <c r="R372" i="6"/>
  <c r="S372" i="6"/>
  <c r="T372" i="6"/>
  <c r="U372" i="6"/>
  <c r="V372" i="6"/>
  <c r="W372" i="6"/>
  <c r="AN372" i="6" s="1"/>
  <c r="X372" i="6"/>
  <c r="Y372" i="6"/>
  <c r="Z372" i="6"/>
  <c r="AA372" i="6"/>
  <c r="AB372" i="6"/>
  <c r="AC372" i="6"/>
  <c r="AD372" i="6"/>
  <c r="AE372" i="6"/>
  <c r="AF372" i="6"/>
  <c r="AG372" i="6"/>
  <c r="AH372" i="6"/>
  <c r="AI372" i="6"/>
  <c r="AO372" i="6" s="1"/>
  <c r="AJ372" i="6"/>
  <c r="AK372" i="6"/>
  <c r="A373" i="6"/>
  <c r="A372" i="7" s="1"/>
  <c r="D372" i="7" s="1"/>
  <c r="B373" i="6"/>
  <c r="C373" i="6"/>
  <c r="D373" i="6"/>
  <c r="E373" i="6"/>
  <c r="F373" i="6"/>
  <c r="G373" i="6"/>
  <c r="H373" i="6"/>
  <c r="I373" i="6"/>
  <c r="J373" i="6"/>
  <c r="K373" i="6"/>
  <c r="AM373" i="6" s="1"/>
  <c r="L373" i="6"/>
  <c r="M373" i="6"/>
  <c r="N373" i="6"/>
  <c r="O373" i="6"/>
  <c r="P373" i="6"/>
  <c r="Q373" i="6"/>
  <c r="R373" i="6"/>
  <c r="S373" i="6"/>
  <c r="T373" i="6"/>
  <c r="U373" i="6"/>
  <c r="V373" i="6"/>
  <c r="W373" i="6"/>
  <c r="AN373" i="6" s="1"/>
  <c r="X373" i="6"/>
  <c r="Y373" i="6"/>
  <c r="Z373" i="6"/>
  <c r="AA373" i="6"/>
  <c r="AB373" i="6"/>
  <c r="AC373" i="6"/>
  <c r="AD373" i="6"/>
  <c r="AE373" i="6"/>
  <c r="AF373" i="6"/>
  <c r="AG373" i="6"/>
  <c r="AH373" i="6"/>
  <c r="AI373" i="6"/>
  <c r="AO373" i="6" s="1"/>
  <c r="AJ373" i="6"/>
  <c r="AK373" i="6"/>
  <c r="A374" i="6"/>
  <c r="A373" i="7" s="1"/>
  <c r="D373" i="7" s="1"/>
  <c r="B374" i="6"/>
  <c r="C374" i="6"/>
  <c r="D374" i="6"/>
  <c r="E374" i="6"/>
  <c r="F374" i="6"/>
  <c r="G374" i="6"/>
  <c r="H374" i="6"/>
  <c r="I374" i="6"/>
  <c r="J374" i="6"/>
  <c r="K374" i="6"/>
  <c r="L374" i="6"/>
  <c r="M374" i="6"/>
  <c r="N374" i="6"/>
  <c r="O374" i="6"/>
  <c r="P374" i="6"/>
  <c r="Q374" i="6"/>
  <c r="R374" i="6"/>
  <c r="S374" i="6"/>
  <c r="T374" i="6"/>
  <c r="U374" i="6"/>
  <c r="V374" i="6"/>
  <c r="W374" i="6"/>
  <c r="X374" i="6"/>
  <c r="Y374" i="6"/>
  <c r="Z374" i="6"/>
  <c r="AA374" i="6"/>
  <c r="AB374" i="6"/>
  <c r="AC374" i="6"/>
  <c r="AD374" i="6"/>
  <c r="AE374" i="6"/>
  <c r="AF374" i="6"/>
  <c r="AG374" i="6"/>
  <c r="AH374" i="6"/>
  <c r="AI374" i="6"/>
  <c r="AJ374" i="6"/>
  <c r="AK374" i="6"/>
  <c r="A375" i="6"/>
  <c r="A374" i="7" s="1"/>
  <c r="D374" i="7" s="1"/>
  <c r="B375" i="6"/>
  <c r="C375" i="6"/>
  <c r="D375" i="6"/>
  <c r="E375" i="6"/>
  <c r="F375" i="6"/>
  <c r="G375" i="6"/>
  <c r="H375" i="6"/>
  <c r="I375" i="6"/>
  <c r="J375" i="6"/>
  <c r="K375" i="6"/>
  <c r="L375" i="6"/>
  <c r="M375" i="6"/>
  <c r="N375" i="6"/>
  <c r="O375" i="6"/>
  <c r="P375" i="6"/>
  <c r="Q375" i="6"/>
  <c r="R375" i="6"/>
  <c r="S375" i="6"/>
  <c r="T375" i="6"/>
  <c r="U375" i="6"/>
  <c r="V375" i="6"/>
  <c r="W375" i="6"/>
  <c r="X375" i="6"/>
  <c r="Y375" i="6"/>
  <c r="Z375" i="6"/>
  <c r="AA375" i="6"/>
  <c r="AB375" i="6"/>
  <c r="AC375" i="6"/>
  <c r="AD375" i="6"/>
  <c r="AE375" i="6"/>
  <c r="AF375" i="6"/>
  <c r="AG375" i="6"/>
  <c r="AH375" i="6"/>
  <c r="AI375" i="6"/>
  <c r="AJ375" i="6"/>
  <c r="AK375" i="6"/>
  <c r="A376" i="6"/>
  <c r="A375" i="7" s="1"/>
  <c r="D375" i="7" s="1"/>
  <c r="B376" i="6"/>
  <c r="C376" i="6"/>
  <c r="D376" i="6"/>
  <c r="E376" i="6"/>
  <c r="F376" i="6"/>
  <c r="G376" i="6"/>
  <c r="H376" i="6"/>
  <c r="I376" i="6"/>
  <c r="J376" i="6"/>
  <c r="K376" i="6"/>
  <c r="L376" i="6"/>
  <c r="M376" i="6"/>
  <c r="N376" i="6"/>
  <c r="O376" i="6"/>
  <c r="P376" i="6"/>
  <c r="Q376" i="6"/>
  <c r="R376" i="6"/>
  <c r="S376" i="6"/>
  <c r="T376" i="6"/>
  <c r="U376" i="6"/>
  <c r="V376" i="6"/>
  <c r="W376" i="6"/>
  <c r="X376" i="6"/>
  <c r="Y376" i="6"/>
  <c r="Z376" i="6"/>
  <c r="AA376" i="6"/>
  <c r="AB376" i="6"/>
  <c r="AC376" i="6"/>
  <c r="AD376" i="6"/>
  <c r="AE376" i="6"/>
  <c r="AF376" i="6"/>
  <c r="AG376" i="6"/>
  <c r="AH376" i="6"/>
  <c r="AI376" i="6"/>
  <c r="AJ376" i="6"/>
  <c r="AK376" i="6"/>
  <c r="A377" i="6"/>
  <c r="A376" i="7" s="1"/>
  <c r="D376" i="7" s="1"/>
  <c r="B377" i="6"/>
  <c r="C377" i="6"/>
  <c r="D377" i="6"/>
  <c r="E377" i="6"/>
  <c r="F377" i="6"/>
  <c r="G377" i="6"/>
  <c r="H377" i="6"/>
  <c r="I377" i="6"/>
  <c r="J377" i="6"/>
  <c r="K377" i="6"/>
  <c r="AM377" i="6" s="1"/>
  <c r="L377" i="6"/>
  <c r="M377" i="6"/>
  <c r="N377" i="6"/>
  <c r="O377" i="6"/>
  <c r="P377" i="6"/>
  <c r="Q377" i="6"/>
  <c r="R377" i="6"/>
  <c r="S377" i="6"/>
  <c r="T377" i="6"/>
  <c r="U377" i="6"/>
  <c r="V377" i="6"/>
  <c r="W377" i="6"/>
  <c r="AN377" i="6" s="1"/>
  <c r="X377" i="6"/>
  <c r="Y377" i="6"/>
  <c r="Z377" i="6"/>
  <c r="AA377" i="6"/>
  <c r="AB377" i="6"/>
  <c r="AC377" i="6"/>
  <c r="AD377" i="6"/>
  <c r="AE377" i="6"/>
  <c r="AF377" i="6"/>
  <c r="AG377" i="6"/>
  <c r="AH377" i="6"/>
  <c r="AI377" i="6"/>
  <c r="AO377" i="6" s="1"/>
  <c r="AJ377" i="6"/>
  <c r="AK377" i="6"/>
  <c r="A378" i="6"/>
  <c r="A377" i="7" s="1"/>
  <c r="D377" i="7" s="1"/>
  <c r="B378" i="6"/>
  <c r="C378" i="6"/>
  <c r="D378" i="6"/>
  <c r="E378" i="6"/>
  <c r="F378" i="6"/>
  <c r="G378" i="6"/>
  <c r="H378" i="6"/>
  <c r="I378" i="6"/>
  <c r="J378" i="6"/>
  <c r="K378" i="6"/>
  <c r="L378" i="6"/>
  <c r="M378" i="6"/>
  <c r="N378" i="6"/>
  <c r="O378" i="6"/>
  <c r="P378" i="6"/>
  <c r="Q378" i="6"/>
  <c r="R378" i="6"/>
  <c r="S378" i="6"/>
  <c r="T378" i="6"/>
  <c r="U378" i="6"/>
  <c r="V378" i="6"/>
  <c r="W378" i="6"/>
  <c r="X378" i="6"/>
  <c r="Y378" i="6"/>
  <c r="Z378" i="6"/>
  <c r="AA378" i="6"/>
  <c r="AB378" i="6"/>
  <c r="AC378" i="6"/>
  <c r="AD378" i="6"/>
  <c r="AE378" i="6"/>
  <c r="AF378" i="6"/>
  <c r="AG378" i="6"/>
  <c r="AH378" i="6"/>
  <c r="AI378" i="6"/>
  <c r="AJ378" i="6"/>
  <c r="AK378" i="6"/>
  <c r="A379" i="6"/>
  <c r="A378" i="7" s="1"/>
  <c r="D378" i="7" s="1"/>
  <c r="B379" i="6"/>
  <c r="C379" i="6"/>
  <c r="D379" i="6"/>
  <c r="E379" i="6"/>
  <c r="F379" i="6"/>
  <c r="G379" i="6"/>
  <c r="H379" i="6"/>
  <c r="I379" i="6"/>
  <c r="J379" i="6"/>
  <c r="K379" i="6"/>
  <c r="L379" i="6"/>
  <c r="M379" i="6"/>
  <c r="N379" i="6"/>
  <c r="O379" i="6"/>
  <c r="P379" i="6"/>
  <c r="Q379" i="6"/>
  <c r="R379" i="6"/>
  <c r="S379" i="6"/>
  <c r="T379" i="6"/>
  <c r="U379" i="6"/>
  <c r="V379" i="6"/>
  <c r="W379" i="6"/>
  <c r="X379" i="6"/>
  <c r="Y379" i="6"/>
  <c r="Z379" i="6"/>
  <c r="AA379" i="6"/>
  <c r="AB379" i="6"/>
  <c r="AC379" i="6"/>
  <c r="AD379" i="6"/>
  <c r="AE379" i="6"/>
  <c r="AF379" i="6"/>
  <c r="AG379" i="6"/>
  <c r="AH379" i="6"/>
  <c r="AI379" i="6"/>
  <c r="AJ379" i="6"/>
  <c r="AK379" i="6"/>
  <c r="A380" i="6"/>
  <c r="A379" i="7" s="1"/>
  <c r="D379" i="7" s="1"/>
  <c r="B380" i="6"/>
  <c r="C380" i="6"/>
  <c r="D380" i="6"/>
  <c r="E380" i="6"/>
  <c r="F380" i="6"/>
  <c r="G380" i="6"/>
  <c r="H380" i="6"/>
  <c r="I380" i="6"/>
  <c r="J380" i="6"/>
  <c r="K380" i="6"/>
  <c r="L380" i="6"/>
  <c r="M380" i="6"/>
  <c r="N380" i="6"/>
  <c r="O380" i="6"/>
  <c r="P380" i="6"/>
  <c r="Q380" i="6"/>
  <c r="R380" i="6"/>
  <c r="S380" i="6"/>
  <c r="T380" i="6"/>
  <c r="U380" i="6"/>
  <c r="V380" i="6"/>
  <c r="W380" i="6"/>
  <c r="X380" i="6"/>
  <c r="Y380" i="6"/>
  <c r="Z380" i="6"/>
  <c r="AA380" i="6"/>
  <c r="AB380" i="6"/>
  <c r="AC380" i="6"/>
  <c r="AD380" i="6"/>
  <c r="AE380" i="6"/>
  <c r="AF380" i="6"/>
  <c r="AG380" i="6"/>
  <c r="AH380" i="6"/>
  <c r="AI380" i="6"/>
  <c r="AJ380" i="6"/>
  <c r="AK380" i="6"/>
  <c r="A381" i="6"/>
  <c r="A380" i="7" s="1"/>
  <c r="D380" i="7" s="1"/>
  <c r="B381" i="6"/>
  <c r="C381" i="6"/>
  <c r="D381" i="6"/>
  <c r="E381" i="6"/>
  <c r="F381" i="6"/>
  <c r="G381" i="6"/>
  <c r="H381" i="6"/>
  <c r="I381" i="6"/>
  <c r="J381" i="6"/>
  <c r="K381" i="6"/>
  <c r="L381" i="6"/>
  <c r="M381" i="6"/>
  <c r="N381" i="6"/>
  <c r="O381" i="6"/>
  <c r="P381" i="6"/>
  <c r="Q381" i="6"/>
  <c r="R381" i="6"/>
  <c r="S381" i="6"/>
  <c r="T381" i="6"/>
  <c r="U381" i="6"/>
  <c r="V381" i="6"/>
  <c r="W381" i="6"/>
  <c r="X381" i="6"/>
  <c r="Y381" i="6"/>
  <c r="Z381" i="6"/>
  <c r="AA381" i="6"/>
  <c r="AB381" i="6"/>
  <c r="AC381" i="6"/>
  <c r="AD381" i="6"/>
  <c r="AE381" i="6"/>
  <c r="AF381" i="6"/>
  <c r="AG381" i="6"/>
  <c r="AH381" i="6"/>
  <c r="AI381" i="6"/>
  <c r="AJ381" i="6"/>
  <c r="AK381" i="6"/>
  <c r="A382" i="6"/>
  <c r="A381" i="7" s="1"/>
  <c r="D381" i="7" s="1"/>
  <c r="B382" i="6"/>
  <c r="C382" i="6"/>
  <c r="D382" i="6"/>
  <c r="E382" i="6"/>
  <c r="F382" i="6"/>
  <c r="G382" i="6"/>
  <c r="H382" i="6"/>
  <c r="I382" i="6"/>
  <c r="J382" i="6"/>
  <c r="K382" i="6"/>
  <c r="AM382" i="6" s="1"/>
  <c r="L382" i="6"/>
  <c r="M382" i="6"/>
  <c r="N382" i="6"/>
  <c r="O382" i="6"/>
  <c r="P382" i="6"/>
  <c r="Q382" i="6"/>
  <c r="R382" i="6"/>
  <c r="S382" i="6"/>
  <c r="T382" i="6"/>
  <c r="U382" i="6"/>
  <c r="V382" i="6"/>
  <c r="W382" i="6"/>
  <c r="AN382" i="6" s="1"/>
  <c r="X382" i="6"/>
  <c r="Y382" i="6"/>
  <c r="Z382" i="6"/>
  <c r="AA382" i="6"/>
  <c r="AB382" i="6"/>
  <c r="AC382" i="6"/>
  <c r="AD382" i="6"/>
  <c r="AE382" i="6"/>
  <c r="AF382" i="6"/>
  <c r="AG382" i="6"/>
  <c r="AH382" i="6"/>
  <c r="AI382" i="6"/>
  <c r="AO382" i="6" s="1"/>
  <c r="AJ382" i="6"/>
  <c r="AK382" i="6"/>
  <c r="A383" i="6"/>
  <c r="A382" i="7" s="1"/>
  <c r="D382" i="7" s="1"/>
  <c r="B383" i="6"/>
  <c r="C383" i="6"/>
  <c r="D383" i="6"/>
  <c r="E383" i="6"/>
  <c r="F383" i="6"/>
  <c r="G383" i="6"/>
  <c r="H383" i="6"/>
  <c r="I383" i="6"/>
  <c r="J383" i="6"/>
  <c r="K383" i="6"/>
  <c r="L383" i="6"/>
  <c r="M383" i="6"/>
  <c r="N383" i="6"/>
  <c r="O383" i="6"/>
  <c r="P383" i="6"/>
  <c r="Q383" i="6"/>
  <c r="R383" i="6"/>
  <c r="S383" i="6"/>
  <c r="T383" i="6"/>
  <c r="U383" i="6"/>
  <c r="V383" i="6"/>
  <c r="W383" i="6"/>
  <c r="X383" i="6"/>
  <c r="Y383" i="6"/>
  <c r="Z383" i="6"/>
  <c r="AA383" i="6"/>
  <c r="AB383" i="6"/>
  <c r="AC383" i="6"/>
  <c r="AD383" i="6"/>
  <c r="AE383" i="6"/>
  <c r="AF383" i="6"/>
  <c r="AG383" i="6"/>
  <c r="AH383" i="6"/>
  <c r="AI383" i="6"/>
  <c r="AJ383" i="6"/>
  <c r="AK383" i="6"/>
  <c r="A384" i="6"/>
  <c r="A383" i="7" s="1"/>
  <c r="D383" i="7" s="1"/>
  <c r="B384" i="6"/>
  <c r="C384" i="6"/>
  <c r="D384" i="6"/>
  <c r="E384" i="6"/>
  <c r="F384" i="6"/>
  <c r="G384" i="6"/>
  <c r="H384" i="6"/>
  <c r="I384" i="6"/>
  <c r="J384" i="6"/>
  <c r="K384" i="6"/>
  <c r="L384" i="6"/>
  <c r="M384" i="6"/>
  <c r="N384" i="6"/>
  <c r="O384" i="6"/>
  <c r="P384" i="6"/>
  <c r="Q384" i="6"/>
  <c r="R384" i="6"/>
  <c r="S384" i="6"/>
  <c r="T384" i="6"/>
  <c r="U384" i="6"/>
  <c r="V384" i="6"/>
  <c r="W384" i="6"/>
  <c r="X384" i="6"/>
  <c r="Y384" i="6"/>
  <c r="Z384" i="6"/>
  <c r="AA384" i="6"/>
  <c r="AB384" i="6"/>
  <c r="AC384" i="6"/>
  <c r="AD384" i="6"/>
  <c r="AE384" i="6"/>
  <c r="AF384" i="6"/>
  <c r="AG384" i="6"/>
  <c r="AH384" i="6"/>
  <c r="AI384" i="6"/>
  <c r="AJ384" i="6"/>
  <c r="AK384" i="6"/>
  <c r="A385" i="6"/>
  <c r="A384" i="7" s="1"/>
  <c r="D384" i="7" s="1"/>
  <c r="B385" i="6"/>
  <c r="C385" i="6"/>
  <c r="D385" i="6"/>
  <c r="E385" i="6"/>
  <c r="F385" i="6"/>
  <c r="G385" i="6"/>
  <c r="H385" i="6"/>
  <c r="I385" i="6"/>
  <c r="J385" i="6"/>
  <c r="K385" i="6"/>
  <c r="AM385" i="6" s="1"/>
  <c r="L385" i="6"/>
  <c r="M385" i="6"/>
  <c r="N385" i="6"/>
  <c r="O385" i="6"/>
  <c r="P385" i="6"/>
  <c r="Q385" i="6"/>
  <c r="R385" i="6"/>
  <c r="S385" i="6"/>
  <c r="T385" i="6"/>
  <c r="U385" i="6"/>
  <c r="V385" i="6"/>
  <c r="W385" i="6"/>
  <c r="AN385" i="6" s="1"/>
  <c r="X385" i="6"/>
  <c r="Y385" i="6"/>
  <c r="Z385" i="6"/>
  <c r="AA385" i="6"/>
  <c r="AB385" i="6"/>
  <c r="AC385" i="6"/>
  <c r="AD385" i="6"/>
  <c r="AE385" i="6"/>
  <c r="AF385" i="6"/>
  <c r="AG385" i="6"/>
  <c r="AH385" i="6"/>
  <c r="AI385" i="6"/>
  <c r="AO385" i="6" s="1"/>
  <c r="AJ385" i="6"/>
  <c r="AK385" i="6"/>
  <c r="A386" i="6"/>
  <c r="A385" i="7" s="1"/>
  <c r="D385" i="7" s="1"/>
  <c r="B386" i="6"/>
  <c r="C386" i="6"/>
  <c r="D386" i="6"/>
  <c r="E386" i="6"/>
  <c r="F386" i="6"/>
  <c r="G386" i="6"/>
  <c r="H386" i="6"/>
  <c r="I386" i="6"/>
  <c r="J386" i="6"/>
  <c r="K386" i="6"/>
  <c r="L386" i="6"/>
  <c r="M386" i="6"/>
  <c r="N386" i="6"/>
  <c r="O386" i="6"/>
  <c r="P386" i="6"/>
  <c r="Q386" i="6"/>
  <c r="R386" i="6"/>
  <c r="S386" i="6"/>
  <c r="T386" i="6"/>
  <c r="U386" i="6"/>
  <c r="V386" i="6"/>
  <c r="W386" i="6"/>
  <c r="X386" i="6"/>
  <c r="Y386" i="6"/>
  <c r="Z386" i="6"/>
  <c r="AA386" i="6"/>
  <c r="AB386" i="6"/>
  <c r="AC386" i="6"/>
  <c r="AD386" i="6"/>
  <c r="AE386" i="6"/>
  <c r="AF386" i="6"/>
  <c r="AG386" i="6"/>
  <c r="AH386" i="6"/>
  <c r="AI386" i="6"/>
  <c r="AJ386" i="6"/>
  <c r="AK386" i="6"/>
  <c r="A387" i="6"/>
  <c r="A386" i="7" s="1"/>
  <c r="D386" i="7" s="1"/>
  <c r="B387" i="6"/>
  <c r="C387" i="6"/>
  <c r="D387" i="6"/>
  <c r="E387" i="6"/>
  <c r="F387" i="6"/>
  <c r="G387" i="6"/>
  <c r="H387" i="6"/>
  <c r="I387" i="6"/>
  <c r="J387" i="6"/>
  <c r="K387" i="6"/>
  <c r="L387" i="6"/>
  <c r="M387" i="6"/>
  <c r="N387" i="6"/>
  <c r="O387" i="6"/>
  <c r="P387" i="6"/>
  <c r="Q387" i="6"/>
  <c r="R387" i="6"/>
  <c r="S387" i="6"/>
  <c r="T387" i="6"/>
  <c r="U387" i="6"/>
  <c r="V387" i="6"/>
  <c r="W387" i="6"/>
  <c r="X387" i="6"/>
  <c r="Y387" i="6"/>
  <c r="Z387" i="6"/>
  <c r="AA387" i="6"/>
  <c r="AB387" i="6"/>
  <c r="AC387" i="6"/>
  <c r="AD387" i="6"/>
  <c r="AE387" i="6"/>
  <c r="AF387" i="6"/>
  <c r="AG387" i="6"/>
  <c r="AH387" i="6"/>
  <c r="AI387" i="6"/>
  <c r="AJ387" i="6"/>
  <c r="AK387" i="6"/>
  <c r="A388" i="6"/>
  <c r="A387" i="7" s="1"/>
  <c r="D387" i="7" s="1"/>
  <c r="B388" i="6"/>
  <c r="C388" i="6"/>
  <c r="D388" i="6"/>
  <c r="E388" i="6"/>
  <c r="F388" i="6"/>
  <c r="G388" i="6"/>
  <c r="H388" i="6"/>
  <c r="I388" i="6"/>
  <c r="J388" i="6"/>
  <c r="K388" i="6"/>
  <c r="L388" i="6"/>
  <c r="M388" i="6"/>
  <c r="N388" i="6"/>
  <c r="O388" i="6"/>
  <c r="P388" i="6"/>
  <c r="Q388" i="6"/>
  <c r="R388" i="6"/>
  <c r="S388" i="6"/>
  <c r="T388" i="6"/>
  <c r="U388" i="6"/>
  <c r="V388" i="6"/>
  <c r="W388" i="6"/>
  <c r="X388" i="6"/>
  <c r="Y388" i="6"/>
  <c r="Z388" i="6"/>
  <c r="AA388" i="6"/>
  <c r="AB388" i="6"/>
  <c r="AC388" i="6"/>
  <c r="AD388" i="6"/>
  <c r="AE388" i="6"/>
  <c r="AF388" i="6"/>
  <c r="AG388" i="6"/>
  <c r="AH388" i="6"/>
  <c r="AI388" i="6"/>
  <c r="AJ388" i="6"/>
  <c r="AK388" i="6"/>
  <c r="A389" i="6"/>
  <c r="A388" i="7" s="1"/>
  <c r="D388" i="7" s="1"/>
  <c r="B389" i="6"/>
  <c r="C389" i="6"/>
  <c r="D389" i="6"/>
  <c r="E389" i="6"/>
  <c r="F389" i="6"/>
  <c r="G389" i="6"/>
  <c r="H389" i="6"/>
  <c r="I389" i="6"/>
  <c r="J389" i="6"/>
  <c r="K389" i="6"/>
  <c r="AM389" i="6" s="1"/>
  <c r="L389" i="6"/>
  <c r="M389" i="6"/>
  <c r="N389" i="6"/>
  <c r="O389" i="6"/>
  <c r="P389" i="6"/>
  <c r="Q389" i="6"/>
  <c r="R389" i="6"/>
  <c r="S389" i="6"/>
  <c r="T389" i="6"/>
  <c r="U389" i="6"/>
  <c r="V389" i="6"/>
  <c r="W389" i="6"/>
  <c r="AN389" i="6" s="1"/>
  <c r="X389" i="6"/>
  <c r="Y389" i="6"/>
  <c r="Z389" i="6"/>
  <c r="AA389" i="6"/>
  <c r="AB389" i="6"/>
  <c r="AC389" i="6"/>
  <c r="AD389" i="6"/>
  <c r="AE389" i="6"/>
  <c r="AF389" i="6"/>
  <c r="AG389" i="6"/>
  <c r="AH389" i="6"/>
  <c r="AI389" i="6"/>
  <c r="AO389" i="6" s="1"/>
  <c r="AJ389" i="6"/>
  <c r="AK389" i="6"/>
  <c r="A390" i="6"/>
  <c r="A389" i="7" s="1"/>
  <c r="D389" i="7" s="1"/>
  <c r="B390" i="6"/>
  <c r="C390" i="6"/>
  <c r="D390" i="6"/>
  <c r="E390" i="6"/>
  <c r="F390" i="6"/>
  <c r="G390" i="6"/>
  <c r="H390" i="6"/>
  <c r="I390" i="6"/>
  <c r="J390" i="6"/>
  <c r="K390" i="6"/>
  <c r="L390" i="6"/>
  <c r="M390" i="6"/>
  <c r="N390" i="6"/>
  <c r="O390" i="6"/>
  <c r="P390" i="6"/>
  <c r="Q390" i="6"/>
  <c r="R390" i="6"/>
  <c r="S390" i="6"/>
  <c r="T390" i="6"/>
  <c r="U390" i="6"/>
  <c r="V390" i="6"/>
  <c r="W390" i="6"/>
  <c r="X390" i="6"/>
  <c r="Y390" i="6"/>
  <c r="Z390" i="6"/>
  <c r="AA390" i="6"/>
  <c r="AB390" i="6"/>
  <c r="AC390" i="6"/>
  <c r="AD390" i="6"/>
  <c r="AE390" i="6"/>
  <c r="AF390" i="6"/>
  <c r="AG390" i="6"/>
  <c r="AH390" i="6"/>
  <c r="AI390" i="6"/>
  <c r="AJ390" i="6"/>
  <c r="AK390" i="6"/>
  <c r="A391" i="6"/>
  <c r="A390" i="7" s="1"/>
  <c r="D390" i="7" s="1"/>
  <c r="B391" i="6"/>
  <c r="C391" i="6"/>
  <c r="D391" i="6"/>
  <c r="E391" i="6"/>
  <c r="F391" i="6"/>
  <c r="G391" i="6"/>
  <c r="H391" i="6"/>
  <c r="I391" i="6"/>
  <c r="J391" i="6"/>
  <c r="K391" i="6"/>
  <c r="L391" i="6"/>
  <c r="M391" i="6"/>
  <c r="N391" i="6"/>
  <c r="O391" i="6"/>
  <c r="P391" i="6"/>
  <c r="Q391" i="6"/>
  <c r="R391" i="6"/>
  <c r="S391" i="6"/>
  <c r="T391" i="6"/>
  <c r="U391" i="6"/>
  <c r="V391" i="6"/>
  <c r="W391" i="6"/>
  <c r="X391" i="6"/>
  <c r="Y391" i="6"/>
  <c r="Z391" i="6"/>
  <c r="AA391" i="6"/>
  <c r="AB391" i="6"/>
  <c r="AC391" i="6"/>
  <c r="AD391" i="6"/>
  <c r="AE391" i="6"/>
  <c r="AF391" i="6"/>
  <c r="AG391" i="6"/>
  <c r="AH391" i="6"/>
  <c r="AI391" i="6"/>
  <c r="AJ391" i="6"/>
  <c r="AK391" i="6"/>
  <c r="A392" i="6"/>
  <c r="A391" i="7" s="1"/>
  <c r="D391" i="7" s="1"/>
  <c r="B392" i="6"/>
  <c r="C392" i="6"/>
  <c r="D392" i="6"/>
  <c r="E392" i="6"/>
  <c r="F392" i="6"/>
  <c r="G392" i="6"/>
  <c r="H392" i="6"/>
  <c r="I392" i="6"/>
  <c r="J392" i="6"/>
  <c r="K392" i="6"/>
  <c r="L392" i="6"/>
  <c r="M392" i="6"/>
  <c r="N392" i="6"/>
  <c r="O392" i="6"/>
  <c r="P392" i="6"/>
  <c r="Q392" i="6"/>
  <c r="R392" i="6"/>
  <c r="S392" i="6"/>
  <c r="T392" i="6"/>
  <c r="U392" i="6"/>
  <c r="V392" i="6"/>
  <c r="W392" i="6"/>
  <c r="X392" i="6"/>
  <c r="Y392" i="6"/>
  <c r="Z392" i="6"/>
  <c r="AA392" i="6"/>
  <c r="AB392" i="6"/>
  <c r="AC392" i="6"/>
  <c r="AD392" i="6"/>
  <c r="AE392" i="6"/>
  <c r="AF392" i="6"/>
  <c r="AG392" i="6"/>
  <c r="AH392" i="6"/>
  <c r="AI392" i="6"/>
  <c r="AJ392" i="6"/>
  <c r="AK392" i="6"/>
  <c r="A393" i="6"/>
  <c r="A392" i="7" s="1"/>
  <c r="D392" i="7" s="1"/>
  <c r="B393" i="6"/>
  <c r="C393" i="6"/>
  <c r="D393" i="6"/>
  <c r="E393" i="6"/>
  <c r="F393" i="6"/>
  <c r="G393" i="6"/>
  <c r="H393" i="6"/>
  <c r="I393" i="6"/>
  <c r="J393" i="6"/>
  <c r="K393" i="6"/>
  <c r="L393" i="6"/>
  <c r="M393" i="6"/>
  <c r="N393" i="6"/>
  <c r="O393" i="6"/>
  <c r="P393" i="6"/>
  <c r="Q393" i="6"/>
  <c r="R393" i="6"/>
  <c r="S393" i="6"/>
  <c r="T393" i="6"/>
  <c r="U393" i="6"/>
  <c r="V393" i="6"/>
  <c r="W393" i="6"/>
  <c r="X393" i="6"/>
  <c r="Y393" i="6"/>
  <c r="Z393" i="6"/>
  <c r="AA393" i="6"/>
  <c r="AB393" i="6"/>
  <c r="AC393" i="6"/>
  <c r="AD393" i="6"/>
  <c r="AE393" i="6"/>
  <c r="AF393" i="6"/>
  <c r="AG393" i="6"/>
  <c r="AH393" i="6"/>
  <c r="AI393" i="6"/>
  <c r="AJ393" i="6"/>
  <c r="AK393" i="6"/>
  <c r="A394" i="6"/>
  <c r="A393" i="7" s="1"/>
  <c r="D393" i="7" s="1"/>
  <c r="B394" i="6"/>
  <c r="C394" i="6"/>
  <c r="D394" i="6"/>
  <c r="E394" i="6"/>
  <c r="F394" i="6"/>
  <c r="G394" i="6"/>
  <c r="H394" i="6"/>
  <c r="I394" i="6"/>
  <c r="J394" i="6"/>
  <c r="K394" i="6"/>
  <c r="AM394" i="6" s="1"/>
  <c r="L394" i="6"/>
  <c r="M394" i="6"/>
  <c r="N394" i="6"/>
  <c r="O394" i="6"/>
  <c r="P394" i="6"/>
  <c r="Q394" i="6"/>
  <c r="R394" i="6"/>
  <c r="S394" i="6"/>
  <c r="T394" i="6"/>
  <c r="U394" i="6"/>
  <c r="V394" i="6"/>
  <c r="W394" i="6"/>
  <c r="AN394" i="6" s="1"/>
  <c r="X394" i="6"/>
  <c r="Y394" i="6"/>
  <c r="Z394" i="6"/>
  <c r="AA394" i="6"/>
  <c r="AB394" i="6"/>
  <c r="AC394" i="6"/>
  <c r="AD394" i="6"/>
  <c r="AE394" i="6"/>
  <c r="AF394" i="6"/>
  <c r="AG394" i="6"/>
  <c r="AH394" i="6"/>
  <c r="AI394" i="6"/>
  <c r="AO394" i="6" s="1"/>
  <c r="AJ394" i="6"/>
  <c r="AK394" i="6"/>
  <c r="A395" i="6"/>
  <c r="A394" i="7" s="1"/>
  <c r="D394" i="7" s="1"/>
  <c r="B395" i="6"/>
  <c r="C395" i="6"/>
  <c r="D395" i="6"/>
  <c r="E395" i="6"/>
  <c r="F395" i="6"/>
  <c r="G395" i="6"/>
  <c r="H395" i="6"/>
  <c r="I395" i="6"/>
  <c r="J395" i="6"/>
  <c r="K395" i="6"/>
  <c r="L395" i="6"/>
  <c r="M395" i="6"/>
  <c r="N395" i="6"/>
  <c r="O395" i="6"/>
  <c r="P395" i="6"/>
  <c r="Q395" i="6"/>
  <c r="R395" i="6"/>
  <c r="S395" i="6"/>
  <c r="T395" i="6"/>
  <c r="U395" i="6"/>
  <c r="V395" i="6"/>
  <c r="W395" i="6"/>
  <c r="X395" i="6"/>
  <c r="Y395" i="6"/>
  <c r="Z395" i="6"/>
  <c r="AA395" i="6"/>
  <c r="AB395" i="6"/>
  <c r="AC395" i="6"/>
  <c r="AD395" i="6"/>
  <c r="AE395" i="6"/>
  <c r="AF395" i="6"/>
  <c r="AG395" i="6"/>
  <c r="AH395" i="6"/>
  <c r="AI395" i="6"/>
  <c r="AJ395" i="6"/>
  <c r="AK395" i="6"/>
  <c r="A396" i="6"/>
  <c r="A395" i="7" s="1"/>
  <c r="D395" i="7" s="1"/>
  <c r="B396" i="6"/>
  <c r="C396" i="6"/>
  <c r="D396" i="6"/>
  <c r="E396" i="6"/>
  <c r="F396" i="6"/>
  <c r="G396" i="6"/>
  <c r="H396" i="6"/>
  <c r="I396" i="6"/>
  <c r="J396" i="6"/>
  <c r="K396" i="6"/>
  <c r="L396" i="6"/>
  <c r="M396" i="6"/>
  <c r="N396" i="6"/>
  <c r="O396" i="6"/>
  <c r="P396" i="6"/>
  <c r="Q396" i="6"/>
  <c r="R396" i="6"/>
  <c r="S396" i="6"/>
  <c r="T396" i="6"/>
  <c r="U396" i="6"/>
  <c r="V396" i="6"/>
  <c r="W396" i="6"/>
  <c r="X396" i="6"/>
  <c r="Y396" i="6"/>
  <c r="Z396" i="6"/>
  <c r="AA396" i="6"/>
  <c r="AB396" i="6"/>
  <c r="AC396" i="6"/>
  <c r="AD396" i="6"/>
  <c r="AE396" i="6"/>
  <c r="AF396" i="6"/>
  <c r="AG396" i="6"/>
  <c r="AH396" i="6"/>
  <c r="AI396" i="6"/>
  <c r="AJ396" i="6"/>
  <c r="AK396" i="6"/>
  <c r="A397" i="6"/>
  <c r="A396" i="7" s="1"/>
  <c r="D396" i="7" s="1"/>
  <c r="B397" i="6"/>
  <c r="C397" i="6"/>
  <c r="D397" i="6"/>
  <c r="E397" i="6"/>
  <c r="F397" i="6"/>
  <c r="G397" i="6"/>
  <c r="H397" i="6"/>
  <c r="I397" i="6"/>
  <c r="J397" i="6"/>
  <c r="K397" i="6"/>
  <c r="L397" i="6"/>
  <c r="M397" i="6"/>
  <c r="N397" i="6"/>
  <c r="O397" i="6"/>
  <c r="P397" i="6"/>
  <c r="Q397" i="6"/>
  <c r="R397" i="6"/>
  <c r="S397" i="6"/>
  <c r="T397" i="6"/>
  <c r="U397" i="6"/>
  <c r="V397" i="6"/>
  <c r="W397" i="6"/>
  <c r="X397" i="6"/>
  <c r="Y397" i="6"/>
  <c r="Z397" i="6"/>
  <c r="AA397" i="6"/>
  <c r="AB397" i="6"/>
  <c r="AC397" i="6"/>
  <c r="AD397" i="6"/>
  <c r="AE397" i="6"/>
  <c r="AF397" i="6"/>
  <c r="AG397" i="6"/>
  <c r="AH397" i="6"/>
  <c r="AI397" i="6"/>
  <c r="AJ397" i="6"/>
  <c r="AK397" i="6"/>
  <c r="A398" i="6"/>
  <c r="A397" i="7" s="1"/>
  <c r="D397" i="7" s="1"/>
  <c r="B398" i="6"/>
  <c r="C398" i="6"/>
  <c r="D398" i="6"/>
  <c r="E398" i="6"/>
  <c r="F398" i="6"/>
  <c r="G398" i="6"/>
  <c r="H398" i="6"/>
  <c r="I398" i="6"/>
  <c r="J398" i="6"/>
  <c r="K398" i="6"/>
  <c r="L398" i="6"/>
  <c r="M398" i="6"/>
  <c r="N398" i="6"/>
  <c r="O398" i="6"/>
  <c r="P398" i="6"/>
  <c r="Q398" i="6"/>
  <c r="R398" i="6"/>
  <c r="S398" i="6"/>
  <c r="T398" i="6"/>
  <c r="U398" i="6"/>
  <c r="V398" i="6"/>
  <c r="W398" i="6"/>
  <c r="AN398" i="6" s="1"/>
  <c r="X398" i="6"/>
  <c r="Y398" i="6"/>
  <c r="Z398" i="6"/>
  <c r="AA398" i="6"/>
  <c r="AB398" i="6"/>
  <c r="AC398" i="6"/>
  <c r="AD398" i="6"/>
  <c r="AE398" i="6"/>
  <c r="AF398" i="6"/>
  <c r="AG398" i="6"/>
  <c r="AH398" i="6"/>
  <c r="AI398" i="6"/>
  <c r="AO398" i="6" s="1"/>
  <c r="AJ398" i="6"/>
  <c r="AK398" i="6"/>
  <c r="A399" i="6"/>
  <c r="A398" i="7" s="1"/>
  <c r="D398" i="7" s="1"/>
  <c r="B399" i="6"/>
  <c r="C399" i="6"/>
  <c r="D399" i="6"/>
  <c r="E399" i="6"/>
  <c r="F399" i="6"/>
  <c r="G399" i="6"/>
  <c r="H399" i="6"/>
  <c r="I399" i="6"/>
  <c r="J399" i="6"/>
  <c r="K399" i="6"/>
  <c r="L399" i="6"/>
  <c r="M399" i="6"/>
  <c r="N399" i="6"/>
  <c r="O399" i="6"/>
  <c r="P399" i="6"/>
  <c r="Q399" i="6"/>
  <c r="R399" i="6"/>
  <c r="S399" i="6"/>
  <c r="T399" i="6"/>
  <c r="U399" i="6"/>
  <c r="V399" i="6"/>
  <c r="W399" i="6"/>
  <c r="X399" i="6"/>
  <c r="Y399" i="6"/>
  <c r="Z399" i="6"/>
  <c r="AA399" i="6"/>
  <c r="AB399" i="6"/>
  <c r="AC399" i="6"/>
  <c r="AD399" i="6"/>
  <c r="AE399" i="6"/>
  <c r="AF399" i="6"/>
  <c r="AG399" i="6"/>
  <c r="AH399" i="6"/>
  <c r="AI399" i="6"/>
  <c r="AJ399" i="6"/>
  <c r="AK399" i="6"/>
  <c r="A400" i="6"/>
  <c r="A399" i="7" s="1"/>
  <c r="D399" i="7" s="1"/>
  <c r="B400" i="6"/>
  <c r="C400" i="6"/>
  <c r="D400" i="6"/>
  <c r="E400" i="6"/>
  <c r="F400" i="6"/>
  <c r="G400" i="6"/>
  <c r="H400" i="6"/>
  <c r="I400" i="6"/>
  <c r="J400" i="6"/>
  <c r="K400" i="6"/>
  <c r="L400" i="6"/>
  <c r="M400" i="6"/>
  <c r="N400" i="6"/>
  <c r="O400" i="6"/>
  <c r="P400" i="6"/>
  <c r="Q400" i="6"/>
  <c r="R400" i="6"/>
  <c r="S400" i="6"/>
  <c r="T400" i="6"/>
  <c r="U400" i="6"/>
  <c r="V400" i="6"/>
  <c r="W400" i="6"/>
  <c r="X400" i="6"/>
  <c r="Y400" i="6"/>
  <c r="Z400" i="6"/>
  <c r="AA400" i="6"/>
  <c r="AB400" i="6"/>
  <c r="AC400" i="6"/>
  <c r="AD400" i="6"/>
  <c r="AE400" i="6"/>
  <c r="AF400" i="6"/>
  <c r="AG400" i="6"/>
  <c r="AH400" i="6"/>
  <c r="AI400" i="6"/>
  <c r="AJ400" i="6"/>
  <c r="AK400" i="6"/>
  <c r="A401" i="6"/>
  <c r="A400" i="7" s="1"/>
  <c r="D400" i="7" s="1"/>
  <c r="B401" i="6"/>
  <c r="C401" i="6"/>
  <c r="D401" i="6"/>
  <c r="E401" i="6"/>
  <c r="F401" i="6"/>
  <c r="G401" i="6"/>
  <c r="H401" i="6"/>
  <c r="I401" i="6"/>
  <c r="J401" i="6"/>
  <c r="K401" i="6"/>
  <c r="L401" i="6"/>
  <c r="M401" i="6"/>
  <c r="N401" i="6"/>
  <c r="O401" i="6"/>
  <c r="P401" i="6"/>
  <c r="Q401" i="6"/>
  <c r="R401" i="6"/>
  <c r="S401" i="6"/>
  <c r="T401" i="6"/>
  <c r="U401" i="6"/>
  <c r="V401" i="6"/>
  <c r="W401" i="6"/>
  <c r="AN401" i="6" s="1"/>
  <c r="X401" i="6"/>
  <c r="Y401" i="6"/>
  <c r="Z401" i="6"/>
  <c r="AA401" i="6"/>
  <c r="AB401" i="6"/>
  <c r="AC401" i="6"/>
  <c r="AD401" i="6"/>
  <c r="AE401" i="6"/>
  <c r="AF401" i="6"/>
  <c r="AG401" i="6"/>
  <c r="AH401" i="6"/>
  <c r="AI401" i="6"/>
  <c r="AO401" i="6" s="1"/>
  <c r="AJ401" i="6"/>
  <c r="AK401" i="6"/>
  <c r="A402" i="6"/>
  <c r="A401" i="7" s="1"/>
  <c r="D401" i="7" s="1"/>
  <c r="B402" i="6"/>
  <c r="C402" i="6"/>
  <c r="D402" i="6"/>
  <c r="E402" i="6"/>
  <c r="F402" i="6"/>
  <c r="G402" i="6"/>
  <c r="H402" i="6"/>
  <c r="I402" i="6"/>
  <c r="J402" i="6"/>
  <c r="K402" i="6"/>
  <c r="L402" i="6"/>
  <c r="M402" i="6"/>
  <c r="N402" i="6"/>
  <c r="O402" i="6"/>
  <c r="P402" i="6"/>
  <c r="Q402" i="6"/>
  <c r="R402" i="6"/>
  <c r="S402" i="6"/>
  <c r="T402" i="6"/>
  <c r="U402" i="6"/>
  <c r="V402" i="6"/>
  <c r="W402" i="6"/>
  <c r="X402" i="6"/>
  <c r="Y402" i="6"/>
  <c r="Z402" i="6"/>
  <c r="AA402" i="6"/>
  <c r="AB402" i="6"/>
  <c r="AC402" i="6"/>
  <c r="AD402" i="6"/>
  <c r="AE402" i="6"/>
  <c r="AF402" i="6"/>
  <c r="AG402" i="6"/>
  <c r="AH402" i="6"/>
  <c r="AI402" i="6"/>
  <c r="AJ402" i="6"/>
  <c r="AK402" i="6"/>
  <c r="A403" i="6"/>
  <c r="A402" i="7" s="1"/>
  <c r="D402" i="7" s="1"/>
  <c r="B403" i="6"/>
  <c r="C403" i="6"/>
  <c r="D403" i="6"/>
  <c r="E403" i="6"/>
  <c r="F403" i="6"/>
  <c r="G403" i="6"/>
  <c r="H403" i="6"/>
  <c r="I403" i="6"/>
  <c r="J403" i="6"/>
  <c r="K403" i="6"/>
  <c r="L403" i="6"/>
  <c r="M403" i="6"/>
  <c r="N403" i="6"/>
  <c r="O403" i="6"/>
  <c r="P403" i="6"/>
  <c r="Q403" i="6"/>
  <c r="R403" i="6"/>
  <c r="S403" i="6"/>
  <c r="T403" i="6"/>
  <c r="U403" i="6"/>
  <c r="V403" i="6"/>
  <c r="W403" i="6"/>
  <c r="X403" i="6"/>
  <c r="Y403" i="6"/>
  <c r="Z403" i="6"/>
  <c r="AA403" i="6"/>
  <c r="AB403" i="6"/>
  <c r="AC403" i="6"/>
  <c r="AD403" i="6"/>
  <c r="AE403" i="6"/>
  <c r="AF403" i="6"/>
  <c r="AG403" i="6"/>
  <c r="AH403" i="6"/>
  <c r="AI403" i="6"/>
  <c r="AJ403" i="6"/>
  <c r="AK403" i="6"/>
  <c r="A404" i="6"/>
  <c r="A403" i="7" s="1"/>
  <c r="D403" i="7" s="1"/>
  <c r="B404" i="6"/>
  <c r="C404" i="6"/>
  <c r="D404" i="6"/>
  <c r="E404" i="6"/>
  <c r="F404" i="6"/>
  <c r="G404" i="6"/>
  <c r="H404" i="6"/>
  <c r="I404" i="6"/>
  <c r="J404" i="6"/>
  <c r="K404" i="6"/>
  <c r="L404" i="6"/>
  <c r="M404" i="6"/>
  <c r="N404" i="6"/>
  <c r="O404" i="6"/>
  <c r="P404" i="6"/>
  <c r="Q404" i="6"/>
  <c r="R404" i="6"/>
  <c r="S404" i="6"/>
  <c r="T404" i="6"/>
  <c r="U404" i="6"/>
  <c r="V404" i="6"/>
  <c r="W404" i="6"/>
  <c r="X404" i="6"/>
  <c r="Y404" i="6"/>
  <c r="Z404" i="6"/>
  <c r="AA404" i="6"/>
  <c r="AB404" i="6"/>
  <c r="AC404" i="6"/>
  <c r="AD404" i="6"/>
  <c r="AE404" i="6"/>
  <c r="AF404" i="6"/>
  <c r="AG404" i="6"/>
  <c r="AH404" i="6"/>
  <c r="AI404" i="6"/>
  <c r="AJ404" i="6"/>
  <c r="AK404" i="6"/>
  <c r="A405" i="6"/>
  <c r="A404" i="7" s="1"/>
  <c r="D404" i="7" s="1"/>
  <c r="B405" i="6"/>
  <c r="C405" i="6"/>
  <c r="D405" i="6"/>
  <c r="E405" i="6"/>
  <c r="F405" i="6"/>
  <c r="G405" i="6"/>
  <c r="H405" i="6"/>
  <c r="I405" i="6"/>
  <c r="J405" i="6"/>
  <c r="K405" i="6"/>
  <c r="L405" i="6"/>
  <c r="M405" i="6"/>
  <c r="N405" i="6"/>
  <c r="O405" i="6"/>
  <c r="P405" i="6"/>
  <c r="Q405" i="6"/>
  <c r="R405" i="6"/>
  <c r="S405" i="6"/>
  <c r="T405" i="6"/>
  <c r="U405" i="6"/>
  <c r="V405" i="6"/>
  <c r="W405" i="6"/>
  <c r="X405" i="6"/>
  <c r="Y405" i="6"/>
  <c r="Z405" i="6"/>
  <c r="AA405" i="6"/>
  <c r="AB405" i="6"/>
  <c r="AC405" i="6"/>
  <c r="AD405" i="6"/>
  <c r="AE405" i="6"/>
  <c r="AF405" i="6"/>
  <c r="AG405" i="6"/>
  <c r="AH405" i="6"/>
  <c r="AI405" i="6"/>
  <c r="AJ405" i="6"/>
  <c r="AK405" i="6"/>
  <c r="A406" i="6"/>
  <c r="A405" i="7" s="1"/>
  <c r="D405" i="7" s="1"/>
  <c r="B406" i="6"/>
  <c r="C406" i="6"/>
  <c r="D406" i="6"/>
  <c r="E406" i="6"/>
  <c r="F406" i="6"/>
  <c r="G406" i="6"/>
  <c r="H406" i="6"/>
  <c r="I406" i="6"/>
  <c r="J406" i="6"/>
  <c r="K406" i="6"/>
  <c r="AM406" i="6" s="1"/>
  <c r="L406" i="6"/>
  <c r="M406" i="6"/>
  <c r="N406" i="6"/>
  <c r="O406" i="6"/>
  <c r="P406" i="6"/>
  <c r="Q406" i="6"/>
  <c r="R406" i="6"/>
  <c r="S406" i="6"/>
  <c r="T406" i="6"/>
  <c r="U406" i="6"/>
  <c r="V406" i="6"/>
  <c r="W406" i="6"/>
  <c r="AN406" i="6" s="1"/>
  <c r="X406" i="6"/>
  <c r="Y406" i="6"/>
  <c r="Z406" i="6"/>
  <c r="AA406" i="6"/>
  <c r="AB406" i="6"/>
  <c r="AC406" i="6"/>
  <c r="AD406" i="6"/>
  <c r="AE406" i="6"/>
  <c r="AF406" i="6"/>
  <c r="AG406" i="6"/>
  <c r="AH406" i="6"/>
  <c r="AI406" i="6"/>
  <c r="AO406" i="6" s="1"/>
  <c r="AJ406" i="6"/>
  <c r="AK406" i="6"/>
  <c r="A407" i="6"/>
  <c r="A406" i="7" s="1"/>
  <c r="D406" i="7" s="1"/>
  <c r="B407" i="6"/>
  <c r="C407" i="6"/>
  <c r="D407" i="6"/>
  <c r="E407" i="6"/>
  <c r="F407" i="6"/>
  <c r="G407" i="6"/>
  <c r="H407" i="6"/>
  <c r="I407" i="6"/>
  <c r="J407" i="6"/>
  <c r="K407" i="6"/>
  <c r="L407" i="6"/>
  <c r="M407" i="6"/>
  <c r="N407" i="6"/>
  <c r="O407" i="6"/>
  <c r="P407" i="6"/>
  <c r="Q407" i="6"/>
  <c r="R407" i="6"/>
  <c r="S407" i="6"/>
  <c r="T407" i="6"/>
  <c r="U407" i="6"/>
  <c r="V407" i="6"/>
  <c r="W407" i="6"/>
  <c r="X407" i="6"/>
  <c r="Y407" i="6"/>
  <c r="Z407" i="6"/>
  <c r="AA407" i="6"/>
  <c r="AB407" i="6"/>
  <c r="AC407" i="6"/>
  <c r="AD407" i="6"/>
  <c r="AE407" i="6"/>
  <c r="AF407" i="6"/>
  <c r="AG407" i="6"/>
  <c r="AH407" i="6"/>
  <c r="AI407" i="6"/>
  <c r="AJ407" i="6"/>
  <c r="AK407" i="6"/>
  <c r="A408" i="6"/>
  <c r="A407" i="7" s="1"/>
  <c r="D407" i="7" s="1"/>
  <c r="B408" i="6"/>
  <c r="C408" i="6"/>
  <c r="D408" i="6"/>
  <c r="E408" i="6"/>
  <c r="F408" i="6"/>
  <c r="G408" i="6"/>
  <c r="H408" i="6"/>
  <c r="I408" i="6"/>
  <c r="J408" i="6"/>
  <c r="K408" i="6"/>
  <c r="L408" i="6"/>
  <c r="M408" i="6"/>
  <c r="N408" i="6"/>
  <c r="O408" i="6"/>
  <c r="P408" i="6"/>
  <c r="Q408" i="6"/>
  <c r="R408" i="6"/>
  <c r="S408" i="6"/>
  <c r="T408" i="6"/>
  <c r="U408" i="6"/>
  <c r="V408" i="6"/>
  <c r="W408" i="6"/>
  <c r="X408" i="6"/>
  <c r="Y408" i="6"/>
  <c r="Z408" i="6"/>
  <c r="AA408" i="6"/>
  <c r="AB408" i="6"/>
  <c r="AC408" i="6"/>
  <c r="AD408" i="6"/>
  <c r="AE408" i="6"/>
  <c r="AF408" i="6"/>
  <c r="AG408" i="6"/>
  <c r="AH408" i="6"/>
  <c r="AI408" i="6"/>
  <c r="AJ408" i="6"/>
  <c r="AK408" i="6"/>
  <c r="A409" i="6"/>
  <c r="A408" i="7" s="1"/>
  <c r="D408" i="7" s="1"/>
  <c r="B409" i="6"/>
  <c r="C409" i="6"/>
  <c r="D409" i="6"/>
  <c r="E409" i="6"/>
  <c r="F409" i="6"/>
  <c r="G409" i="6"/>
  <c r="H409" i="6"/>
  <c r="I409" i="6"/>
  <c r="J409" i="6"/>
  <c r="K409" i="6"/>
  <c r="L409" i="6"/>
  <c r="M409" i="6"/>
  <c r="N409" i="6"/>
  <c r="O409" i="6"/>
  <c r="P409" i="6"/>
  <c r="Q409" i="6"/>
  <c r="R409" i="6"/>
  <c r="S409" i="6"/>
  <c r="T409" i="6"/>
  <c r="U409" i="6"/>
  <c r="V409" i="6"/>
  <c r="W409" i="6"/>
  <c r="X409" i="6"/>
  <c r="Y409" i="6"/>
  <c r="Z409" i="6"/>
  <c r="AA409" i="6"/>
  <c r="AB409" i="6"/>
  <c r="AC409" i="6"/>
  <c r="AD409" i="6"/>
  <c r="AE409" i="6"/>
  <c r="AF409" i="6"/>
  <c r="AG409" i="6"/>
  <c r="AH409" i="6"/>
  <c r="AI409" i="6"/>
  <c r="AJ409" i="6"/>
  <c r="AK409" i="6"/>
  <c r="A410" i="6"/>
  <c r="A409" i="7" s="1"/>
  <c r="D409" i="7" s="1"/>
  <c r="B410" i="6"/>
  <c r="C410" i="6"/>
  <c r="D410" i="6"/>
  <c r="E410" i="6"/>
  <c r="F410" i="6"/>
  <c r="G410" i="6"/>
  <c r="H410" i="6"/>
  <c r="I410" i="6"/>
  <c r="J410" i="6"/>
  <c r="K410" i="6"/>
  <c r="L410" i="6"/>
  <c r="M410" i="6"/>
  <c r="N410" i="6"/>
  <c r="O410" i="6"/>
  <c r="P410" i="6"/>
  <c r="Q410" i="6"/>
  <c r="R410" i="6"/>
  <c r="S410" i="6"/>
  <c r="T410" i="6"/>
  <c r="U410" i="6"/>
  <c r="V410" i="6"/>
  <c r="W410" i="6"/>
  <c r="X410" i="6"/>
  <c r="Y410" i="6"/>
  <c r="Z410" i="6"/>
  <c r="AA410" i="6"/>
  <c r="AB410" i="6"/>
  <c r="AC410" i="6"/>
  <c r="AD410" i="6"/>
  <c r="AE410" i="6"/>
  <c r="AF410" i="6"/>
  <c r="AG410" i="6"/>
  <c r="AH410" i="6"/>
  <c r="AI410" i="6"/>
  <c r="AJ410" i="6"/>
  <c r="AK410" i="6"/>
  <c r="A411" i="6"/>
  <c r="A410" i="7" s="1"/>
  <c r="D410" i="7" s="1"/>
  <c r="B411" i="6"/>
  <c r="C411" i="6"/>
  <c r="D411" i="6"/>
  <c r="E411" i="6"/>
  <c r="F411" i="6"/>
  <c r="G411" i="6"/>
  <c r="H411" i="6"/>
  <c r="I411" i="6"/>
  <c r="J411" i="6"/>
  <c r="K411" i="6"/>
  <c r="L411" i="6"/>
  <c r="M411" i="6"/>
  <c r="N411" i="6"/>
  <c r="O411" i="6"/>
  <c r="P411" i="6"/>
  <c r="Q411" i="6"/>
  <c r="R411" i="6"/>
  <c r="S411" i="6"/>
  <c r="T411" i="6"/>
  <c r="U411" i="6"/>
  <c r="V411" i="6"/>
  <c r="W411" i="6"/>
  <c r="X411" i="6"/>
  <c r="Y411" i="6"/>
  <c r="Z411" i="6"/>
  <c r="AA411" i="6"/>
  <c r="AB411" i="6"/>
  <c r="AC411" i="6"/>
  <c r="AD411" i="6"/>
  <c r="AE411" i="6"/>
  <c r="AF411" i="6"/>
  <c r="AG411" i="6"/>
  <c r="AH411" i="6"/>
  <c r="AI411" i="6"/>
  <c r="AJ411" i="6"/>
  <c r="AK411" i="6"/>
  <c r="A412" i="6"/>
  <c r="A411" i="7" s="1"/>
  <c r="D411" i="7" s="1"/>
  <c r="B412" i="6"/>
  <c r="C412" i="6"/>
  <c r="D412" i="6"/>
  <c r="E412" i="6"/>
  <c r="F412" i="6"/>
  <c r="G412" i="6"/>
  <c r="H412" i="6"/>
  <c r="I412" i="6"/>
  <c r="J412" i="6"/>
  <c r="K412" i="6"/>
  <c r="L412" i="6"/>
  <c r="M412" i="6"/>
  <c r="N412" i="6"/>
  <c r="O412" i="6"/>
  <c r="P412" i="6"/>
  <c r="Q412" i="6"/>
  <c r="R412" i="6"/>
  <c r="S412" i="6"/>
  <c r="T412" i="6"/>
  <c r="U412" i="6"/>
  <c r="V412" i="6"/>
  <c r="W412" i="6"/>
  <c r="X412" i="6"/>
  <c r="Y412" i="6"/>
  <c r="Z412" i="6"/>
  <c r="AA412" i="6"/>
  <c r="AB412" i="6"/>
  <c r="AC412" i="6"/>
  <c r="AD412" i="6"/>
  <c r="AE412" i="6"/>
  <c r="AF412" i="6"/>
  <c r="AG412" i="6"/>
  <c r="AH412" i="6"/>
  <c r="AI412" i="6"/>
  <c r="AJ412" i="6"/>
  <c r="AK412" i="6"/>
  <c r="A413" i="6"/>
  <c r="A412" i="7" s="1"/>
  <c r="D412" i="7" s="1"/>
  <c r="B413" i="6"/>
  <c r="C413" i="6"/>
  <c r="D413" i="6"/>
  <c r="E413" i="6"/>
  <c r="F413" i="6"/>
  <c r="G413" i="6"/>
  <c r="H413" i="6"/>
  <c r="I413" i="6"/>
  <c r="J413" i="6"/>
  <c r="K413" i="6"/>
  <c r="L413" i="6"/>
  <c r="M413" i="6"/>
  <c r="N413" i="6"/>
  <c r="O413" i="6"/>
  <c r="P413" i="6"/>
  <c r="Q413" i="6"/>
  <c r="R413" i="6"/>
  <c r="S413" i="6"/>
  <c r="T413" i="6"/>
  <c r="U413" i="6"/>
  <c r="V413" i="6"/>
  <c r="W413" i="6"/>
  <c r="AN413" i="6" s="1"/>
  <c r="X413" i="6"/>
  <c r="Y413" i="6"/>
  <c r="Z413" i="6"/>
  <c r="AA413" i="6"/>
  <c r="AB413" i="6"/>
  <c r="AC413" i="6"/>
  <c r="AD413" i="6"/>
  <c r="AE413" i="6"/>
  <c r="AF413" i="6"/>
  <c r="AG413" i="6"/>
  <c r="AH413" i="6"/>
  <c r="AI413" i="6"/>
  <c r="AO413" i="6" s="1"/>
  <c r="AJ413" i="6"/>
  <c r="AK413" i="6"/>
  <c r="A414" i="6"/>
  <c r="A413" i="7" s="1"/>
  <c r="D413" i="7" s="1"/>
  <c r="B414" i="6"/>
  <c r="C414" i="6"/>
  <c r="D414" i="6"/>
  <c r="E414" i="6"/>
  <c r="F414" i="6"/>
  <c r="G414" i="6"/>
  <c r="H414" i="6"/>
  <c r="I414" i="6"/>
  <c r="J414" i="6"/>
  <c r="K414" i="6"/>
  <c r="L414" i="6"/>
  <c r="M414" i="6"/>
  <c r="N414" i="6"/>
  <c r="O414" i="6"/>
  <c r="P414" i="6"/>
  <c r="Q414" i="6"/>
  <c r="R414" i="6"/>
  <c r="S414" i="6"/>
  <c r="T414" i="6"/>
  <c r="U414" i="6"/>
  <c r="V414" i="6"/>
  <c r="W414" i="6"/>
  <c r="X414" i="6"/>
  <c r="Y414" i="6"/>
  <c r="Z414" i="6"/>
  <c r="AA414" i="6"/>
  <c r="AB414" i="6"/>
  <c r="AC414" i="6"/>
  <c r="AD414" i="6"/>
  <c r="AE414" i="6"/>
  <c r="AF414" i="6"/>
  <c r="AG414" i="6"/>
  <c r="AH414" i="6"/>
  <c r="AI414" i="6"/>
  <c r="AJ414" i="6"/>
  <c r="AK414" i="6"/>
  <c r="A415" i="6"/>
  <c r="A414" i="7" s="1"/>
  <c r="D414" i="7" s="1"/>
  <c r="B415" i="6"/>
  <c r="C415" i="6"/>
  <c r="D415" i="6"/>
  <c r="E415" i="6"/>
  <c r="F415" i="6"/>
  <c r="G415" i="6"/>
  <c r="H415" i="6"/>
  <c r="I415" i="6"/>
  <c r="J415" i="6"/>
  <c r="K415" i="6"/>
  <c r="L415" i="6"/>
  <c r="M415" i="6"/>
  <c r="N415" i="6"/>
  <c r="O415" i="6"/>
  <c r="P415" i="6"/>
  <c r="Q415" i="6"/>
  <c r="R415" i="6"/>
  <c r="S415" i="6"/>
  <c r="T415" i="6"/>
  <c r="U415" i="6"/>
  <c r="V415" i="6"/>
  <c r="W415" i="6"/>
  <c r="X415" i="6"/>
  <c r="Y415" i="6"/>
  <c r="Z415" i="6"/>
  <c r="AA415" i="6"/>
  <c r="AB415" i="6"/>
  <c r="AC415" i="6"/>
  <c r="AD415" i="6"/>
  <c r="AE415" i="6"/>
  <c r="AF415" i="6"/>
  <c r="AG415" i="6"/>
  <c r="AH415" i="6"/>
  <c r="AI415" i="6"/>
  <c r="AJ415" i="6"/>
  <c r="AK415" i="6"/>
  <c r="A416" i="6"/>
  <c r="A415" i="7" s="1"/>
  <c r="D415" i="7" s="1"/>
  <c r="B416" i="6"/>
  <c r="C416" i="6"/>
  <c r="D416" i="6"/>
  <c r="E416" i="6"/>
  <c r="F416" i="6"/>
  <c r="G416" i="6"/>
  <c r="H416" i="6"/>
  <c r="I416" i="6"/>
  <c r="J416" i="6"/>
  <c r="K416" i="6"/>
  <c r="L416" i="6"/>
  <c r="M416" i="6"/>
  <c r="N416" i="6"/>
  <c r="O416" i="6"/>
  <c r="P416" i="6"/>
  <c r="Q416" i="6"/>
  <c r="R416" i="6"/>
  <c r="S416" i="6"/>
  <c r="T416" i="6"/>
  <c r="U416" i="6"/>
  <c r="V416" i="6"/>
  <c r="W416" i="6"/>
  <c r="X416" i="6"/>
  <c r="Y416" i="6"/>
  <c r="Z416" i="6"/>
  <c r="AA416" i="6"/>
  <c r="AB416" i="6"/>
  <c r="AC416" i="6"/>
  <c r="AD416" i="6"/>
  <c r="AE416" i="6"/>
  <c r="AF416" i="6"/>
  <c r="AG416" i="6"/>
  <c r="AH416" i="6"/>
  <c r="AI416" i="6"/>
  <c r="AJ416" i="6"/>
  <c r="AK416" i="6"/>
  <c r="A417" i="6"/>
  <c r="A416" i="7" s="1"/>
  <c r="D416" i="7" s="1"/>
  <c r="B417" i="6"/>
  <c r="C417" i="6"/>
  <c r="D417" i="6"/>
  <c r="E417" i="6"/>
  <c r="F417" i="6"/>
  <c r="G417" i="6"/>
  <c r="H417" i="6"/>
  <c r="I417" i="6"/>
  <c r="J417" i="6"/>
  <c r="K417" i="6"/>
  <c r="L417" i="6"/>
  <c r="M417" i="6"/>
  <c r="N417" i="6"/>
  <c r="O417" i="6"/>
  <c r="P417" i="6"/>
  <c r="Q417" i="6"/>
  <c r="R417" i="6"/>
  <c r="S417" i="6"/>
  <c r="T417" i="6"/>
  <c r="U417" i="6"/>
  <c r="V417" i="6"/>
  <c r="W417" i="6"/>
  <c r="X417" i="6"/>
  <c r="Y417" i="6"/>
  <c r="Z417" i="6"/>
  <c r="AA417" i="6"/>
  <c r="AB417" i="6"/>
  <c r="AC417" i="6"/>
  <c r="AD417" i="6"/>
  <c r="AE417" i="6"/>
  <c r="AF417" i="6"/>
  <c r="AG417" i="6"/>
  <c r="AH417" i="6"/>
  <c r="AI417" i="6"/>
  <c r="AJ417" i="6"/>
  <c r="AK417" i="6"/>
  <c r="A418" i="6"/>
  <c r="A417" i="7" s="1"/>
  <c r="D417" i="7" s="1"/>
  <c r="B418" i="6"/>
  <c r="C418" i="6"/>
  <c r="D418" i="6"/>
  <c r="E418" i="6"/>
  <c r="F418" i="6"/>
  <c r="G418" i="6"/>
  <c r="H418" i="6"/>
  <c r="I418" i="6"/>
  <c r="J418" i="6"/>
  <c r="K418" i="6"/>
  <c r="AM418" i="6" s="1"/>
  <c r="AP418" i="6" s="1"/>
  <c r="L418" i="6"/>
  <c r="M418" i="6"/>
  <c r="N418" i="6"/>
  <c r="O418" i="6"/>
  <c r="P418" i="6"/>
  <c r="Q418" i="6"/>
  <c r="R418" i="6"/>
  <c r="S418" i="6"/>
  <c r="T418" i="6"/>
  <c r="U418" i="6"/>
  <c r="V418" i="6"/>
  <c r="W418" i="6"/>
  <c r="AN418" i="6" s="1"/>
  <c r="X418" i="6"/>
  <c r="Y418" i="6"/>
  <c r="Z418" i="6"/>
  <c r="AA418" i="6"/>
  <c r="AB418" i="6"/>
  <c r="AC418" i="6"/>
  <c r="AD418" i="6"/>
  <c r="AE418" i="6"/>
  <c r="AF418" i="6"/>
  <c r="AG418" i="6"/>
  <c r="AH418" i="6"/>
  <c r="AI418" i="6"/>
  <c r="AO418" i="6" s="1"/>
  <c r="AJ418" i="6"/>
  <c r="AK418" i="6"/>
  <c r="A419" i="6"/>
  <c r="A418" i="7" s="1"/>
  <c r="D418" i="7" s="1"/>
  <c r="B419" i="6"/>
  <c r="C419" i="6"/>
  <c r="D419" i="6"/>
  <c r="E419" i="6"/>
  <c r="F419" i="6"/>
  <c r="G419" i="6"/>
  <c r="H419" i="6"/>
  <c r="I419" i="6"/>
  <c r="J419" i="6"/>
  <c r="K419" i="6"/>
  <c r="L419" i="6"/>
  <c r="M419" i="6"/>
  <c r="N419" i="6"/>
  <c r="O419" i="6"/>
  <c r="P419" i="6"/>
  <c r="Q419" i="6"/>
  <c r="R419" i="6"/>
  <c r="S419" i="6"/>
  <c r="T419" i="6"/>
  <c r="U419" i="6"/>
  <c r="V419" i="6"/>
  <c r="W419" i="6"/>
  <c r="X419" i="6"/>
  <c r="Y419" i="6"/>
  <c r="Z419" i="6"/>
  <c r="AA419" i="6"/>
  <c r="AB419" i="6"/>
  <c r="AC419" i="6"/>
  <c r="AD419" i="6"/>
  <c r="AE419" i="6"/>
  <c r="AF419" i="6"/>
  <c r="AG419" i="6"/>
  <c r="AH419" i="6"/>
  <c r="AI419" i="6"/>
  <c r="AJ419" i="6"/>
  <c r="AK419" i="6"/>
  <c r="A420" i="6"/>
  <c r="A419" i="7" s="1"/>
  <c r="D419" i="7" s="1"/>
  <c r="B420" i="6"/>
  <c r="C420" i="6"/>
  <c r="D420" i="6"/>
  <c r="E420" i="6"/>
  <c r="F420" i="6"/>
  <c r="G420" i="6"/>
  <c r="H420" i="6"/>
  <c r="I420" i="6"/>
  <c r="J420" i="6"/>
  <c r="K420" i="6"/>
  <c r="L420" i="6"/>
  <c r="M420" i="6"/>
  <c r="N420" i="6"/>
  <c r="O420" i="6"/>
  <c r="P420" i="6"/>
  <c r="Q420" i="6"/>
  <c r="R420" i="6"/>
  <c r="S420" i="6"/>
  <c r="T420" i="6"/>
  <c r="U420" i="6"/>
  <c r="V420" i="6"/>
  <c r="W420" i="6"/>
  <c r="X420" i="6"/>
  <c r="Y420" i="6"/>
  <c r="Z420" i="6"/>
  <c r="AA420" i="6"/>
  <c r="AB420" i="6"/>
  <c r="AC420" i="6"/>
  <c r="AD420" i="6"/>
  <c r="AE420" i="6"/>
  <c r="AF420" i="6"/>
  <c r="AG420" i="6"/>
  <c r="AH420" i="6"/>
  <c r="AI420" i="6"/>
  <c r="AJ420" i="6"/>
  <c r="AK420" i="6"/>
  <c r="A421" i="6"/>
  <c r="A420" i="7" s="1"/>
  <c r="D420" i="7" s="1"/>
  <c r="B421" i="6"/>
  <c r="C421" i="6"/>
  <c r="D421" i="6"/>
  <c r="E421" i="6"/>
  <c r="F421" i="6"/>
  <c r="G421" i="6"/>
  <c r="H421" i="6"/>
  <c r="I421" i="6"/>
  <c r="J421" i="6"/>
  <c r="K421" i="6"/>
  <c r="L421" i="6"/>
  <c r="M421" i="6"/>
  <c r="N421" i="6"/>
  <c r="O421" i="6"/>
  <c r="P421" i="6"/>
  <c r="Q421" i="6"/>
  <c r="R421" i="6"/>
  <c r="S421" i="6"/>
  <c r="T421" i="6"/>
  <c r="U421" i="6"/>
  <c r="V421" i="6"/>
  <c r="W421" i="6"/>
  <c r="X421" i="6"/>
  <c r="Y421" i="6"/>
  <c r="Z421" i="6"/>
  <c r="AA421" i="6"/>
  <c r="AB421" i="6"/>
  <c r="AC421" i="6"/>
  <c r="AD421" i="6"/>
  <c r="AE421" i="6"/>
  <c r="AF421" i="6"/>
  <c r="AG421" i="6"/>
  <c r="AH421" i="6"/>
  <c r="AI421" i="6"/>
  <c r="AJ421" i="6"/>
  <c r="AK421" i="6"/>
  <c r="A422" i="6"/>
  <c r="A421" i="7" s="1"/>
  <c r="D421" i="7" s="1"/>
  <c r="B422" i="6"/>
  <c r="C422" i="6"/>
  <c r="D422" i="6"/>
  <c r="E422" i="6"/>
  <c r="F422" i="6"/>
  <c r="G422" i="6"/>
  <c r="H422" i="6"/>
  <c r="I422" i="6"/>
  <c r="J422" i="6"/>
  <c r="K422" i="6"/>
  <c r="AM422" i="6" s="1"/>
  <c r="L422" i="6"/>
  <c r="M422" i="6"/>
  <c r="N422" i="6"/>
  <c r="O422" i="6"/>
  <c r="P422" i="6"/>
  <c r="Q422" i="6"/>
  <c r="R422" i="6"/>
  <c r="S422" i="6"/>
  <c r="T422" i="6"/>
  <c r="U422" i="6"/>
  <c r="V422" i="6"/>
  <c r="W422" i="6"/>
  <c r="AN422" i="6" s="1"/>
  <c r="X422" i="6"/>
  <c r="Y422" i="6"/>
  <c r="Z422" i="6"/>
  <c r="AA422" i="6"/>
  <c r="AB422" i="6"/>
  <c r="AC422" i="6"/>
  <c r="AD422" i="6"/>
  <c r="AE422" i="6"/>
  <c r="AF422" i="6"/>
  <c r="AG422" i="6"/>
  <c r="AH422" i="6"/>
  <c r="AI422" i="6"/>
  <c r="AO422" i="6" s="1"/>
  <c r="AJ422" i="6"/>
  <c r="AK422" i="6"/>
  <c r="A423" i="6"/>
  <c r="A422" i="7" s="1"/>
  <c r="D422" i="7" s="1"/>
  <c r="B423" i="6"/>
  <c r="C423" i="6"/>
  <c r="D423" i="6"/>
  <c r="E423" i="6"/>
  <c r="F423" i="6"/>
  <c r="G423" i="6"/>
  <c r="H423" i="6"/>
  <c r="I423" i="6"/>
  <c r="J423" i="6"/>
  <c r="K423" i="6"/>
  <c r="L423" i="6"/>
  <c r="M423" i="6"/>
  <c r="N423" i="6"/>
  <c r="O423" i="6"/>
  <c r="P423" i="6"/>
  <c r="Q423" i="6"/>
  <c r="R423" i="6"/>
  <c r="S423" i="6"/>
  <c r="T423" i="6"/>
  <c r="U423" i="6"/>
  <c r="V423" i="6"/>
  <c r="W423" i="6"/>
  <c r="X423" i="6"/>
  <c r="Y423" i="6"/>
  <c r="Z423" i="6"/>
  <c r="AA423" i="6"/>
  <c r="AB423" i="6"/>
  <c r="AC423" i="6"/>
  <c r="AD423" i="6"/>
  <c r="AE423" i="6"/>
  <c r="AF423" i="6"/>
  <c r="AG423" i="6"/>
  <c r="AH423" i="6"/>
  <c r="AI423" i="6"/>
  <c r="AJ423" i="6"/>
  <c r="AK423" i="6"/>
  <c r="A424" i="6"/>
  <c r="A423" i="7" s="1"/>
  <c r="D423" i="7" s="1"/>
  <c r="B424" i="6"/>
  <c r="C424" i="6"/>
  <c r="D424" i="6"/>
  <c r="E424" i="6"/>
  <c r="F424" i="6"/>
  <c r="G424" i="6"/>
  <c r="H424" i="6"/>
  <c r="I424" i="6"/>
  <c r="J424" i="6"/>
  <c r="K424" i="6"/>
  <c r="L424" i="6"/>
  <c r="M424" i="6"/>
  <c r="N424" i="6"/>
  <c r="O424" i="6"/>
  <c r="P424" i="6"/>
  <c r="Q424" i="6"/>
  <c r="R424" i="6"/>
  <c r="S424" i="6"/>
  <c r="T424" i="6"/>
  <c r="U424" i="6"/>
  <c r="V424" i="6"/>
  <c r="W424" i="6"/>
  <c r="X424" i="6"/>
  <c r="Y424" i="6"/>
  <c r="Z424" i="6"/>
  <c r="AA424" i="6"/>
  <c r="AB424" i="6"/>
  <c r="AC424" i="6"/>
  <c r="AD424" i="6"/>
  <c r="AE424" i="6"/>
  <c r="AF424" i="6"/>
  <c r="AG424" i="6"/>
  <c r="AH424" i="6"/>
  <c r="AI424" i="6"/>
  <c r="AJ424" i="6"/>
  <c r="AK424" i="6"/>
  <c r="A425" i="6"/>
  <c r="A424" i="7" s="1"/>
  <c r="D424" i="7" s="1"/>
  <c r="B425" i="6"/>
  <c r="C425" i="6"/>
  <c r="D425" i="6"/>
  <c r="E425" i="6"/>
  <c r="F425" i="6"/>
  <c r="G425" i="6"/>
  <c r="H425" i="6"/>
  <c r="I425" i="6"/>
  <c r="J425" i="6"/>
  <c r="K425" i="6"/>
  <c r="L425" i="6"/>
  <c r="M425" i="6"/>
  <c r="N425" i="6"/>
  <c r="O425" i="6"/>
  <c r="P425" i="6"/>
  <c r="Q425" i="6"/>
  <c r="R425" i="6"/>
  <c r="S425" i="6"/>
  <c r="T425" i="6"/>
  <c r="U425" i="6"/>
  <c r="V425" i="6"/>
  <c r="W425" i="6"/>
  <c r="X425" i="6"/>
  <c r="Y425" i="6"/>
  <c r="Z425" i="6"/>
  <c r="AA425" i="6"/>
  <c r="AB425" i="6"/>
  <c r="AC425" i="6"/>
  <c r="AD425" i="6"/>
  <c r="AE425" i="6"/>
  <c r="AF425" i="6"/>
  <c r="AG425" i="6"/>
  <c r="AH425" i="6"/>
  <c r="AI425" i="6"/>
  <c r="AJ425" i="6"/>
  <c r="AK425" i="6"/>
  <c r="A426" i="6"/>
  <c r="A425" i="7" s="1"/>
  <c r="D425" i="7" s="1"/>
  <c r="B426" i="6"/>
  <c r="C426" i="6"/>
  <c r="D426" i="6"/>
  <c r="E426" i="6"/>
  <c r="F426" i="6"/>
  <c r="G426" i="6"/>
  <c r="H426" i="6"/>
  <c r="I426" i="6"/>
  <c r="J426" i="6"/>
  <c r="K426" i="6"/>
  <c r="L426" i="6"/>
  <c r="M426" i="6"/>
  <c r="N426" i="6"/>
  <c r="O426" i="6"/>
  <c r="P426" i="6"/>
  <c r="Q426" i="6"/>
  <c r="R426" i="6"/>
  <c r="S426" i="6"/>
  <c r="T426" i="6"/>
  <c r="U426" i="6"/>
  <c r="V426" i="6"/>
  <c r="W426" i="6"/>
  <c r="X426" i="6"/>
  <c r="Y426" i="6"/>
  <c r="Z426" i="6"/>
  <c r="AA426" i="6"/>
  <c r="AB426" i="6"/>
  <c r="AC426" i="6"/>
  <c r="AD426" i="6"/>
  <c r="AE426" i="6"/>
  <c r="AF426" i="6"/>
  <c r="AG426" i="6"/>
  <c r="AH426" i="6"/>
  <c r="AI426" i="6"/>
  <c r="AJ426" i="6"/>
  <c r="AK426" i="6"/>
  <c r="A427" i="6"/>
  <c r="A426" i="7" s="1"/>
  <c r="D426" i="7" s="1"/>
  <c r="B427" i="6"/>
  <c r="C427" i="6"/>
  <c r="D427" i="6"/>
  <c r="E427" i="6"/>
  <c r="F427" i="6"/>
  <c r="G427" i="6"/>
  <c r="H427" i="6"/>
  <c r="I427" i="6"/>
  <c r="J427" i="6"/>
  <c r="K427" i="6"/>
  <c r="L427" i="6"/>
  <c r="M427" i="6"/>
  <c r="N427" i="6"/>
  <c r="O427" i="6"/>
  <c r="P427" i="6"/>
  <c r="Q427" i="6"/>
  <c r="R427" i="6"/>
  <c r="S427" i="6"/>
  <c r="T427" i="6"/>
  <c r="U427" i="6"/>
  <c r="V427" i="6"/>
  <c r="W427" i="6"/>
  <c r="X427" i="6"/>
  <c r="Y427" i="6"/>
  <c r="Z427" i="6"/>
  <c r="AA427" i="6"/>
  <c r="AB427" i="6"/>
  <c r="AC427" i="6"/>
  <c r="AD427" i="6"/>
  <c r="AE427" i="6"/>
  <c r="AF427" i="6"/>
  <c r="AG427" i="6"/>
  <c r="AH427" i="6"/>
  <c r="AI427" i="6"/>
  <c r="AJ427" i="6"/>
  <c r="AK427" i="6"/>
  <c r="A428" i="6"/>
  <c r="A427" i="7" s="1"/>
  <c r="D427" i="7" s="1"/>
  <c r="B428" i="6"/>
  <c r="C428" i="6"/>
  <c r="D428" i="6"/>
  <c r="E428" i="6"/>
  <c r="F428" i="6"/>
  <c r="G428" i="6"/>
  <c r="H428" i="6"/>
  <c r="I428" i="6"/>
  <c r="J428" i="6"/>
  <c r="K428" i="6"/>
  <c r="L428" i="6"/>
  <c r="M428" i="6"/>
  <c r="N428" i="6"/>
  <c r="O428" i="6"/>
  <c r="P428" i="6"/>
  <c r="Q428" i="6"/>
  <c r="R428" i="6"/>
  <c r="S428" i="6"/>
  <c r="T428" i="6"/>
  <c r="U428" i="6"/>
  <c r="V428" i="6"/>
  <c r="W428" i="6"/>
  <c r="X428" i="6"/>
  <c r="Y428" i="6"/>
  <c r="Z428" i="6"/>
  <c r="AA428" i="6"/>
  <c r="AB428" i="6"/>
  <c r="AC428" i="6"/>
  <c r="AD428" i="6"/>
  <c r="AE428" i="6"/>
  <c r="AF428" i="6"/>
  <c r="AG428" i="6"/>
  <c r="AH428" i="6"/>
  <c r="AI428" i="6"/>
  <c r="AJ428" i="6"/>
  <c r="AK428" i="6"/>
  <c r="A429" i="6"/>
  <c r="A428" i="7" s="1"/>
  <c r="D428" i="7" s="1"/>
  <c r="B429" i="6"/>
  <c r="C429" i="6"/>
  <c r="D429" i="6"/>
  <c r="E429" i="6"/>
  <c r="F429" i="6"/>
  <c r="G429" i="6"/>
  <c r="H429" i="6"/>
  <c r="I429" i="6"/>
  <c r="J429" i="6"/>
  <c r="K429" i="6"/>
  <c r="L429" i="6"/>
  <c r="M429" i="6"/>
  <c r="N429" i="6"/>
  <c r="O429" i="6"/>
  <c r="P429" i="6"/>
  <c r="Q429" i="6"/>
  <c r="R429" i="6"/>
  <c r="S429" i="6"/>
  <c r="T429" i="6"/>
  <c r="U429" i="6"/>
  <c r="V429" i="6"/>
  <c r="W429" i="6"/>
  <c r="X429" i="6"/>
  <c r="Y429" i="6"/>
  <c r="Z429" i="6"/>
  <c r="AA429" i="6"/>
  <c r="AB429" i="6"/>
  <c r="AC429" i="6"/>
  <c r="AD429" i="6"/>
  <c r="AE429" i="6"/>
  <c r="AF429" i="6"/>
  <c r="AG429" i="6"/>
  <c r="AH429" i="6"/>
  <c r="AI429" i="6"/>
  <c r="AJ429" i="6"/>
  <c r="AK429" i="6"/>
  <c r="A430" i="6"/>
  <c r="A429" i="7" s="1"/>
  <c r="D429" i="7" s="1"/>
  <c r="B430" i="6"/>
  <c r="C430" i="6"/>
  <c r="D430" i="6"/>
  <c r="E430" i="6"/>
  <c r="F430" i="6"/>
  <c r="G430" i="6"/>
  <c r="H430" i="6"/>
  <c r="I430" i="6"/>
  <c r="J430" i="6"/>
  <c r="K430" i="6"/>
  <c r="AM430" i="6" s="1"/>
  <c r="AP430" i="6" s="1"/>
  <c r="L430" i="6"/>
  <c r="M430" i="6"/>
  <c r="N430" i="6"/>
  <c r="O430" i="6"/>
  <c r="P430" i="6"/>
  <c r="Q430" i="6"/>
  <c r="R430" i="6"/>
  <c r="S430" i="6"/>
  <c r="T430" i="6"/>
  <c r="U430" i="6"/>
  <c r="V430" i="6"/>
  <c r="W430" i="6"/>
  <c r="AN430" i="6" s="1"/>
  <c r="X430" i="6"/>
  <c r="Y430" i="6"/>
  <c r="Z430" i="6"/>
  <c r="AA430" i="6"/>
  <c r="AB430" i="6"/>
  <c r="AC430" i="6"/>
  <c r="AD430" i="6"/>
  <c r="AE430" i="6"/>
  <c r="AF430" i="6"/>
  <c r="AG430" i="6"/>
  <c r="AH430" i="6"/>
  <c r="AI430" i="6"/>
  <c r="AO430" i="6" s="1"/>
  <c r="AJ430" i="6"/>
  <c r="AK430" i="6"/>
  <c r="A431" i="6"/>
  <c r="A430" i="7" s="1"/>
  <c r="D430" i="7" s="1"/>
  <c r="B431" i="6"/>
  <c r="C431" i="6"/>
  <c r="D431" i="6"/>
  <c r="E431" i="6"/>
  <c r="F431" i="6"/>
  <c r="G431" i="6"/>
  <c r="H431" i="6"/>
  <c r="I431" i="6"/>
  <c r="J431" i="6"/>
  <c r="K431" i="6"/>
  <c r="L431" i="6"/>
  <c r="M431" i="6"/>
  <c r="N431" i="6"/>
  <c r="O431" i="6"/>
  <c r="P431" i="6"/>
  <c r="Q431" i="6"/>
  <c r="R431" i="6"/>
  <c r="S431" i="6"/>
  <c r="T431" i="6"/>
  <c r="U431" i="6"/>
  <c r="V431" i="6"/>
  <c r="W431" i="6"/>
  <c r="X431" i="6"/>
  <c r="Y431" i="6"/>
  <c r="Z431" i="6"/>
  <c r="AA431" i="6"/>
  <c r="AB431" i="6"/>
  <c r="AC431" i="6"/>
  <c r="AD431" i="6"/>
  <c r="AE431" i="6"/>
  <c r="AF431" i="6"/>
  <c r="AG431" i="6"/>
  <c r="AH431" i="6"/>
  <c r="AI431" i="6"/>
  <c r="AJ431" i="6"/>
  <c r="AK431" i="6"/>
  <c r="A432" i="6"/>
  <c r="A431" i="7" s="1"/>
  <c r="D431" i="7" s="1"/>
  <c r="B432" i="6"/>
  <c r="C432" i="6"/>
  <c r="D432" i="6"/>
  <c r="E432" i="6"/>
  <c r="F432" i="6"/>
  <c r="G432" i="6"/>
  <c r="H432" i="6"/>
  <c r="I432" i="6"/>
  <c r="J432" i="6"/>
  <c r="K432" i="6"/>
  <c r="L432" i="6"/>
  <c r="M432" i="6"/>
  <c r="N432" i="6"/>
  <c r="O432" i="6"/>
  <c r="P432" i="6"/>
  <c r="Q432" i="6"/>
  <c r="R432" i="6"/>
  <c r="S432" i="6"/>
  <c r="T432" i="6"/>
  <c r="U432" i="6"/>
  <c r="V432" i="6"/>
  <c r="W432" i="6"/>
  <c r="X432" i="6"/>
  <c r="Y432" i="6"/>
  <c r="Z432" i="6"/>
  <c r="AA432" i="6"/>
  <c r="AB432" i="6"/>
  <c r="AC432" i="6"/>
  <c r="AD432" i="6"/>
  <c r="AE432" i="6"/>
  <c r="AF432" i="6"/>
  <c r="AG432" i="6"/>
  <c r="AH432" i="6"/>
  <c r="AI432" i="6"/>
  <c r="AJ432" i="6"/>
  <c r="AK432" i="6"/>
  <c r="A433" i="6"/>
  <c r="A432" i="7" s="1"/>
  <c r="D432" i="7" s="1"/>
  <c r="B433" i="6"/>
  <c r="C433" i="6"/>
  <c r="D433" i="6"/>
  <c r="E433" i="6"/>
  <c r="F433" i="6"/>
  <c r="G433" i="6"/>
  <c r="H433" i="6"/>
  <c r="I433" i="6"/>
  <c r="J433" i="6"/>
  <c r="K433" i="6"/>
  <c r="L433" i="6"/>
  <c r="M433" i="6"/>
  <c r="N433" i="6"/>
  <c r="O433" i="6"/>
  <c r="P433" i="6"/>
  <c r="Q433" i="6"/>
  <c r="R433" i="6"/>
  <c r="S433" i="6"/>
  <c r="T433" i="6"/>
  <c r="U433" i="6"/>
  <c r="V433" i="6"/>
  <c r="W433" i="6"/>
  <c r="X433" i="6"/>
  <c r="Y433" i="6"/>
  <c r="Z433" i="6"/>
  <c r="AA433" i="6"/>
  <c r="AB433" i="6"/>
  <c r="AC433" i="6"/>
  <c r="AD433" i="6"/>
  <c r="AE433" i="6"/>
  <c r="AF433" i="6"/>
  <c r="AG433" i="6"/>
  <c r="AH433" i="6"/>
  <c r="AI433" i="6"/>
  <c r="AJ433" i="6"/>
  <c r="AK433" i="6"/>
  <c r="A434" i="6"/>
  <c r="A433" i="7" s="1"/>
  <c r="D433" i="7" s="1"/>
  <c r="B434" i="6"/>
  <c r="C434" i="6"/>
  <c r="D434" i="6"/>
  <c r="E434" i="6"/>
  <c r="F434" i="6"/>
  <c r="G434" i="6"/>
  <c r="H434" i="6"/>
  <c r="I434" i="6"/>
  <c r="J434" i="6"/>
  <c r="K434" i="6"/>
  <c r="L434" i="6"/>
  <c r="M434" i="6"/>
  <c r="N434" i="6"/>
  <c r="O434" i="6"/>
  <c r="P434" i="6"/>
  <c r="Q434" i="6"/>
  <c r="R434" i="6"/>
  <c r="S434" i="6"/>
  <c r="T434" i="6"/>
  <c r="U434" i="6"/>
  <c r="V434" i="6"/>
  <c r="W434" i="6"/>
  <c r="X434" i="6"/>
  <c r="Y434" i="6"/>
  <c r="Z434" i="6"/>
  <c r="AA434" i="6"/>
  <c r="AB434" i="6"/>
  <c r="AC434" i="6"/>
  <c r="AD434" i="6"/>
  <c r="AE434" i="6"/>
  <c r="AF434" i="6"/>
  <c r="AG434" i="6"/>
  <c r="AH434" i="6"/>
  <c r="AI434" i="6"/>
  <c r="AJ434" i="6"/>
  <c r="AK434" i="6"/>
  <c r="A435" i="6"/>
  <c r="A434" i="7" s="1"/>
  <c r="D434" i="7" s="1"/>
  <c r="B435" i="6"/>
  <c r="C435" i="6"/>
  <c r="D435" i="6"/>
  <c r="E435" i="6"/>
  <c r="F435" i="6"/>
  <c r="G435" i="6"/>
  <c r="H435" i="6"/>
  <c r="I435" i="6"/>
  <c r="J435" i="6"/>
  <c r="K435" i="6"/>
  <c r="L435" i="6"/>
  <c r="M435" i="6"/>
  <c r="N435" i="6"/>
  <c r="O435" i="6"/>
  <c r="P435" i="6"/>
  <c r="Q435" i="6"/>
  <c r="R435" i="6"/>
  <c r="S435" i="6"/>
  <c r="T435" i="6"/>
  <c r="U435" i="6"/>
  <c r="V435" i="6"/>
  <c r="W435" i="6"/>
  <c r="X435" i="6"/>
  <c r="Y435" i="6"/>
  <c r="Z435" i="6"/>
  <c r="AA435" i="6"/>
  <c r="AB435" i="6"/>
  <c r="AC435" i="6"/>
  <c r="AD435" i="6"/>
  <c r="AE435" i="6"/>
  <c r="AF435" i="6"/>
  <c r="AG435" i="6"/>
  <c r="AH435" i="6"/>
  <c r="AI435" i="6"/>
  <c r="AJ435" i="6"/>
  <c r="AK435" i="6"/>
  <c r="A436" i="6"/>
  <c r="A435" i="7" s="1"/>
  <c r="D435" i="7" s="1"/>
  <c r="B436" i="6"/>
  <c r="C436" i="6"/>
  <c r="D436" i="6"/>
  <c r="E436" i="6"/>
  <c r="F436" i="6"/>
  <c r="G436" i="6"/>
  <c r="H436" i="6"/>
  <c r="I436" i="6"/>
  <c r="J436" i="6"/>
  <c r="K436" i="6"/>
  <c r="L436" i="6"/>
  <c r="M436" i="6"/>
  <c r="N436" i="6"/>
  <c r="O436" i="6"/>
  <c r="P436" i="6"/>
  <c r="Q436" i="6"/>
  <c r="R436" i="6"/>
  <c r="S436" i="6"/>
  <c r="T436" i="6"/>
  <c r="U436" i="6"/>
  <c r="V436" i="6"/>
  <c r="W436" i="6"/>
  <c r="X436" i="6"/>
  <c r="Y436" i="6"/>
  <c r="Z436" i="6"/>
  <c r="AA436" i="6"/>
  <c r="AB436" i="6"/>
  <c r="AC436" i="6"/>
  <c r="AD436" i="6"/>
  <c r="AE436" i="6"/>
  <c r="AF436" i="6"/>
  <c r="AG436" i="6"/>
  <c r="AH436" i="6"/>
  <c r="AI436" i="6"/>
  <c r="AJ436" i="6"/>
  <c r="AK436" i="6"/>
  <c r="A437" i="6"/>
  <c r="A436" i="7" s="1"/>
  <c r="D436" i="7" s="1"/>
  <c r="B437" i="6"/>
  <c r="C437" i="6"/>
  <c r="D437" i="6"/>
  <c r="E437" i="6"/>
  <c r="F437" i="6"/>
  <c r="G437" i="6"/>
  <c r="H437" i="6"/>
  <c r="I437" i="6"/>
  <c r="J437" i="6"/>
  <c r="K437" i="6"/>
  <c r="AM437" i="6" s="1"/>
  <c r="L437" i="6"/>
  <c r="M437" i="6"/>
  <c r="N437" i="6"/>
  <c r="O437" i="6"/>
  <c r="P437" i="6"/>
  <c r="Q437" i="6"/>
  <c r="R437" i="6"/>
  <c r="S437" i="6"/>
  <c r="T437" i="6"/>
  <c r="U437" i="6"/>
  <c r="V437" i="6"/>
  <c r="W437" i="6"/>
  <c r="AN437" i="6" s="1"/>
  <c r="X437" i="6"/>
  <c r="Y437" i="6"/>
  <c r="Z437" i="6"/>
  <c r="AA437" i="6"/>
  <c r="AB437" i="6"/>
  <c r="AC437" i="6"/>
  <c r="AD437" i="6"/>
  <c r="AE437" i="6"/>
  <c r="AF437" i="6"/>
  <c r="AG437" i="6"/>
  <c r="AH437" i="6"/>
  <c r="AI437" i="6"/>
  <c r="AO437" i="6" s="1"/>
  <c r="AJ437" i="6"/>
  <c r="AK437" i="6"/>
  <c r="A438" i="6"/>
  <c r="A437" i="7" s="1"/>
  <c r="D437" i="7" s="1"/>
  <c r="B438" i="6"/>
  <c r="C438" i="6"/>
  <c r="D438" i="6"/>
  <c r="E438" i="6"/>
  <c r="F438" i="6"/>
  <c r="G438" i="6"/>
  <c r="H438" i="6"/>
  <c r="I438" i="6"/>
  <c r="J438" i="6"/>
  <c r="K438" i="6"/>
  <c r="L438" i="6"/>
  <c r="M438" i="6"/>
  <c r="N438" i="6"/>
  <c r="O438" i="6"/>
  <c r="P438" i="6"/>
  <c r="Q438" i="6"/>
  <c r="R438" i="6"/>
  <c r="S438" i="6"/>
  <c r="T438" i="6"/>
  <c r="U438" i="6"/>
  <c r="V438" i="6"/>
  <c r="W438" i="6"/>
  <c r="X438" i="6"/>
  <c r="Y438" i="6"/>
  <c r="Z438" i="6"/>
  <c r="AA438" i="6"/>
  <c r="AB438" i="6"/>
  <c r="AC438" i="6"/>
  <c r="AD438" i="6"/>
  <c r="AE438" i="6"/>
  <c r="AF438" i="6"/>
  <c r="AG438" i="6"/>
  <c r="AH438" i="6"/>
  <c r="AI438" i="6"/>
  <c r="AJ438" i="6"/>
  <c r="AK438" i="6"/>
  <c r="A439" i="6"/>
  <c r="A438" i="7" s="1"/>
  <c r="D438" i="7" s="1"/>
  <c r="B439" i="6"/>
  <c r="C439" i="6"/>
  <c r="D439" i="6"/>
  <c r="E439" i="6"/>
  <c r="F439" i="6"/>
  <c r="G439" i="6"/>
  <c r="H439" i="6"/>
  <c r="I439" i="6"/>
  <c r="J439" i="6"/>
  <c r="K439" i="6"/>
  <c r="L439" i="6"/>
  <c r="M439" i="6"/>
  <c r="N439" i="6"/>
  <c r="O439" i="6"/>
  <c r="P439" i="6"/>
  <c r="Q439" i="6"/>
  <c r="R439" i="6"/>
  <c r="S439" i="6"/>
  <c r="T439" i="6"/>
  <c r="U439" i="6"/>
  <c r="V439" i="6"/>
  <c r="W439" i="6"/>
  <c r="X439" i="6"/>
  <c r="Y439" i="6"/>
  <c r="Z439" i="6"/>
  <c r="AA439" i="6"/>
  <c r="AB439" i="6"/>
  <c r="AC439" i="6"/>
  <c r="AD439" i="6"/>
  <c r="AE439" i="6"/>
  <c r="AF439" i="6"/>
  <c r="AG439" i="6"/>
  <c r="AH439" i="6"/>
  <c r="AI439" i="6"/>
  <c r="AJ439" i="6"/>
  <c r="AK439" i="6"/>
  <c r="A440" i="6"/>
  <c r="A439" i="7" s="1"/>
  <c r="D439" i="7" s="1"/>
  <c r="B440" i="6"/>
  <c r="C440" i="6"/>
  <c r="D440" i="6"/>
  <c r="E440" i="6"/>
  <c r="F440" i="6"/>
  <c r="G440" i="6"/>
  <c r="H440" i="6"/>
  <c r="I440" i="6"/>
  <c r="J440" i="6"/>
  <c r="K440" i="6"/>
  <c r="L440" i="6"/>
  <c r="M440" i="6"/>
  <c r="N440" i="6"/>
  <c r="O440" i="6"/>
  <c r="P440" i="6"/>
  <c r="Q440" i="6"/>
  <c r="R440" i="6"/>
  <c r="S440" i="6"/>
  <c r="T440" i="6"/>
  <c r="U440" i="6"/>
  <c r="V440" i="6"/>
  <c r="W440" i="6"/>
  <c r="X440" i="6"/>
  <c r="Y440" i="6"/>
  <c r="Z440" i="6"/>
  <c r="AA440" i="6"/>
  <c r="AB440" i="6"/>
  <c r="AC440" i="6"/>
  <c r="AD440" i="6"/>
  <c r="AE440" i="6"/>
  <c r="AF440" i="6"/>
  <c r="AG440" i="6"/>
  <c r="AH440" i="6"/>
  <c r="AI440" i="6"/>
  <c r="AJ440" i="6"/>
  <c r="AK440" i="6"/>
  <c r="A441" i="6"/>
  <c r="A440" i="7" s="1"/>
  <c r="D440" i="7" s="1"/>
  <c r="B441" i="6"/>
  <c r="C441" i="6"/>
  <c r="D441" i="6"/>
  <c r="E441" i="6"/>
  <c r="F441" i="6"/>
  <c r="G441" i="6"/>
  <c r="H441" i="6"/>
  <c r="I441" i="6"/>
  <c r="J441" i="6"/>
  <c r="K441" i="6"/>
  <c r="L441" i="6"/>
  <c r="M441" i="6"/>
  <c r="N441" i="6"/>
  <c r="O441" i="6"/>
  <c r="P441" i="6"/>
  <c r="Q441" i="6"/>
  <c r="R441" i="6"/>
  <c r="S441" i="6"/>
  <c r="T441" i="6"/>
  <c r="U441" i="6"/>
  <c r="V441" i="6"/>
  <c r="W441" i="6"/>
  <c r="X441" i="6"/>
  <c r="Y441" i="6"/>
  <c r="Z441" i="6"/>
  <c r="AA441" i="6"/>
  <c r="AB441" i="6"/>
  <c r="AC441" i="6"/>
  <c r="AD441" i="6"/>
  <c r="AE441" i="6"/>
  <c r="AF441" i="6"/>
  <c r="AG441" i="6"/>
  <c r="AH441" i="6"/>
  <c r="AI441" i="6"/>
  <c r="AJ441" i="6"/>
  <c r="AK441" i="6"/>
  <c r="A442" i="6"/>
  <c r="A441" i="7" s="1"/>
  <c r="D441" i="7" s="1"/>
  <c r="B442" i="6"/>
  <c r="C442" i="6"/>
  <c r="D442" i="6"/>
  <c r="E442" i="6"/>
  <c r="F442" i="6"/>
  <c r="G442" i="6"/>
  <c r="H442" i="6"/>
  <c r="I442" i="6"/>
  <c r="J442" i="6"/>
  <c r="K442" i="6"/>
  <c r="AM442" i="6" s="1"/>
  <c r="AP442" i="6" s="1"/>
  <c r="L442" i="6"/>
  <c r="M442" i="6"/>
  <c r="N442" i="6"/>
  <c r="O442" i="6"/>
  <c r="P442" i="6"/>
  <c r="Q442" i="6"/>
  <c r="R442" i="6"/>
  <c r="S442" i="6"/>
  <c r="T442" i="6"/>
  <c r="U442" i="6"/>
  <c r="V442" i="6"/>
  <c r="W442" i="6"/>
  <c r="AN442" i="6" s="1"/>
  <c r="X442" i="6"/>
  <c r="Y442" i="6"/>
  <c r="Z442" i="6"/>
  <c r="AA442" i="6"/>
  <c r="AB442" i="6"/>
  <c r="AC442" i="6"/>
  <c r="AD442" i="6"/>
  <c r="AE442" i="6"/>
  <c r="AF442" i="6"/>
  <c r="AG442" i="6"/>
  <c r="AH442" i="6"/>
  <c r="AI442" i="6"/>
  <c r="AO442" i="6" s="1"/>
  <c r="AJ442" i="6"/>
  <c r="AK442" i="6"/>
  <c r="A443" i="6"/>
  <c r="A442" i="7" s="1"/>
  <c r="D442" i="7" s="1"/>
  <c r="B443" i="6"/>
  <c r="C443" i="6"/>
  <c r="D443" i="6"/>
  <c r="E443" i="6"/>
  <c r="F443" i="6"/>
  <c r="G443" i="6"/>
  <c r="H443" i="6"/>
  <c r="I443" i="6"/>
  <c r="J443" i="6"/>
  <c r="K443" i="6"/>
  <c r="L443" i="6"/>
  <c r="M443" i="6"/>
  <c r="N443" i="6"/>
  <c r="O443" i="6"/>
  <c r="P443" i="6"/>
  <c r="Q443" i="6"/>
  <c r="R443" i="6"/>
  <c r="S443" i="6"/>
  <c r="T443" i="6"/>
  <c r="U443" i="6"/>
  <c r="V443" i="6"/>
  <c r="W443" i="6"/>
  <c r="X443" i="6"/>
  <c r="Y443" i="6"/>
  <c r="Z443" i="6"/>
  <c r="AA443" i="6"/>
  <c r="AB443" i="6"/>
  <c r="AC443" i="6"/>
  <c r="AD443" i="6"/>
  <c r="AE443" i="6"/>
  <c r="AF443" i="6"/>
  <c r="AG443" i="6"/>
  <c r="AH443" i="6"/>
  <c r="AI443" i="6"/>
  <c r="AJ443" i="6"/>
  <c r="AK443" i="6"/>
  <c r="A444" i="6"/>
  <c r="A443" i="7" s="1"/>
  <c r="D443" i="7" s="1"/>
  <c r="B444" i="6"/>
  <c r="C444" i="6"/>
  <c r="D444" i="6"/>
  <c r="E444" i="6"/>
  <c r="F444" i="6"/>
  <c r="G444" i="6"/>
  <c r="H444" i="6"/>
  <c r="I444" i="6"/>
  <c r="J444" i="6"/>
  <c r="K444" i="6"/>
  <c r="L444" i="6"/>
  <c r="M444" i="6"/>
  <c r="N444" i="6"/>
  <c r="O444" i="6"/>
  <c r="P444" i="6"/>
  <c r="Q444" i="6"/>
  <c r="R444" i="6"/>
  <c r="S444" i="6"/>
  <c r="T444" i="6"/>
  <c r="U444" i="6"/>
  <c r="V444" i="6"/>
  <c r="W444" i="6"/>
  <c r="X444" i="6"/>
  <c r="Y444" i="6"/>
  <c r="Z444" i="6"/>
  <c r="AA444" i="6"/>
  <c r="AB444" i="6"/>
  <c r="AC444" i="6"/>
  <c r="AD444" i="6"/>
  <c r="AE444" i="6"/>
  <c r="AF444" i="6"/>
  <c r="AG444" i="6"/>
  <c r="AH444" i="6"/>
  <c r="AI444" i="6"/>
  <c r="AJ444" i="6"/>
  <c r="AK444" i="6"/>
  <c r="A445" i="6"/>
  <c r="A444" i="7" s="1"/>
  <c r="D444" i="7" s="1"/>
  <c r="B445" i="6"/>
  <c r="C445" i="6"/>
  <c r="D445" i="6"/>
  <c r="E445" i="6"/>
  <c r="F445" i="6"/>
  <c r="G445" i="6"/>
  <c r="H445" i="6"/>
  <c r="I445" i="6"/>
  <c r="J445" i="6"/>
  <c r="K445" i="6"/>
  <c r="L445" i="6"/>
  <c r="M445" i="6"/>
  <c r="N445" i="6"/>
  <c r="O445" i="6"/>
  <c r="P445" i="6"/>
  <c r="Q445" i="6"/>
  <c r="R445" i="6"/>
  <c r="S445" i="6"/>
  <c r="T445" i="6"/>
  <c r="U445" i="6"/>
  <c r="V445" i="6"/>
  <c r="W445" i="6"/>
  <c r="X445" i="6"/>
  <c r="Y445" i="6"/>
  <c r="Z445" i="6"/>
  <c r="AA445" i="6"/>
  <c r="AB445" i="6"/>
  <c r="AC445" i="6"/>
  <c r="AD445" i="6"/>
  <c r="AE445" i="6"/>
  <c r="AF445" i="6"/>
  <c r="AG445" i="6"/>
  <c r="AH445" i="6"/>
  <c r="AI445" i="6"/>
  <c r="AJ445" i="6"/>
  <c r="AK445" i="6"/>
  <c r="A446" i="6"/>
  <c r="A445" i="7" s="1"/>
  <c r="D445" i="7" s="1"/>
  <c r="B446" i="6"/>
  <c r="C446" i="6"/>
  <c r="D446" i="6"/>
  <c r="E446" i="6"/>
  <c r="F446" i="6"/>
  <c r="G446" i="6"/>
  <c r="H446" i="6"/>
  <c r="I446" i="6"/>
  <c r="J446" i="6"/>
  <c r="K446" i="6"/>
  <c r="L446" i="6"/>
  <c r="M446" i="6"/>
  <c r="N446" i="6"/>
  <c r="O446" i="6"/>
  <c r="P446" i="6"/>
  <c r="Q446" i="6"/>
  <c r="R446" i="6"/>
  <c r="S446" i="6"/>
  <c r="T446" i="6"/>
  <c r="U446" i="6"/>
  <c r="V446" i="6"/>
  <c r="W446" i="6"/>
  <c r="X446" i="6"/>
  <c r="Y446" i="6"/>
  <c r="Z446" i="6"/>
  <c r="AA446" i="6"/>
  <c r="AB446" i="6"/>
  <c r="AC446" i="6"/>
  <c r="AD446" i="6"/>
  <c r="AE446" i="6"/>
  <c r="AF446" i="6"/>
  <c r="AG446" i="6"/>
  <c r="AH446" i="6"/>
  <c r="AI446" i="6"/>
  <c r="AJ446" i="6"/>
  <c r="AK446" i="6"/>
  <c r="A447" i="6"/>
  <c r="A446" i="7" s="1"/>
  <c r="D446" i="7" s="1"/>
  <c r="B447" i="6"/>
  <c r="C447" i="6"/>
  <c r="D447" i="6"/>
  <c r="E447" i="6"/>
  <c r="F447" i="6"/>
  <c r="G447" i="6"/>
  <c r="H447" i="6"/>
  <c r="I447" i="6"/>
  <c r="J447" i="6"/>
  <c r="K447" i="6"/>
  <c r="L447" i="6"/>
  <c r="M447" i="6"/>
  <c r="N447" i="6"/>
  <c r="O447" i="6"/>
  <c r="P447" i="6"/>
  <c r="Q447" i="6"/>
  <c r="R447" i="6"/>
  <c r="S447" i="6"/>
  <c r="T447" i="6"/>
  <c r="U447" i="6"/>
  <c r="V447" i="6"/>
  <c r="W447" i="6"/>
  <c r="X447" i="6"/>
  <c r="Y447" i="6"/>
  <c r="Z447" i="6"/>
  <c r="AA447" i="6"/>
  <c r="AB447" i="6"/>
  <c r="AC447" i="6"/>
  <c r="AD447" i="6"/>
  <c r="AE447" i="6"/>
  <c r="AF447" i="6"/>
  <c r="AG447" i="6"/>
  <c r="AH447" i="6"/>
  <c r="AI447" i="6"/>
  <c r="AJ447" i="6"/>
  <c r="AK447" i="6"/>
  <c r="A448" i="6"/>
  <c r="A447" i="7" s="1"/>
  <c r="D447" i="7" s="1"/>
  <c r="B448" i="6"/>
  <c r="C448" i="6"/>
  <c r="D448" i="6"/>
  <c r="E448" i="6"/>
  <c r="F448" i="6"/>
  <c r="G448" i="6"/>
  <c r="H448" i="6"/>
  <c r="I448" i="6"/>
  <c r="J448" i="6"/>
  <c r="K448" i="6"/>
  <c r="L448" i="6"/>
  <c r="M448" i="6"/>
  <c r="N448" i="6"/>
  <c r="O448" i="6"/>
  <c r="P448" i="6"/>
  <c r="Q448" i="6"/>
  <c r="R448" i="6"/>
  <c r="S448" i="6"/>
  <c r="T448" i="6"/>
  <c r="U448" i="6"/>
  <c r="V448" i="6"/>
  <c r="W448" i="6"/>
  <c r="X448" i="6"/>
  <c r="Y448" i="6"/>
  <c r="Z448" i="6"/>
  <c r="AA448" i="6"/>
  <c r="AB448" i="6"/>
  <c r="AC448" i="6"/>
  <c r="AD448" i="6"/>
  <c r="AE448" i="6"/>
  <c r="AF448" i="6"/>
  <c r="AG448" i="6"/>
  <c r="AH448" i="6"/>
  <c r="AI448" i="6"/>
  <c r="AJ448" i="6"/>
  <c r="AK448" i="6"/>
  <c r="A449" i="6"/>
  <c r="A448" i="7" s="1"/>
  <c r="D448" i="7" s="1"/>
  <c r="B449" i="6"/>
  <c r="C449" i="6"/>
  <c r="D449" i="6"/>
  <c r="E449" i="6"/>
  <c r="F449" i="6"/>
  <c r="G449" i="6"/>
  <c r="H449" i="6"/>
  <c r="I449" i="6"/>
  <c r="J449" i="6"/>
  <c r="K449" i="6"/>
  <c r="AM449" i="6" s="1"/>
  <c r="L449" i="6"/>
  <c r="M449" i="6"/>
  <c r="N449" i="6"/>
  <c r="O449" i="6"/>
  <c r="P449" i="6"/>
  <c r="Q449" i="6"/>
  <c r="R449" i="6"/>
  <c r="S449" i="6"/>
  <c r="T449" i="6"/>
  <c r="U449" i="6"/>
  <c r="V449" i="6"/>
  <c r="W449" i="6"/>
  <c r="AN449" i="6" s="1"/>
  <c r="X449" i="6"/>
  <c r="Y449" i="6"/>
  <c r="Z449" i="6"/>
  <c r="AA449" i="6"/>
  <c r="AB449" i="6"/>
  <c r="AC449" i="6"/>
  <c r="AD449" i="6"/>
  <c r="AE449" i="6"/>
  <c r="AF449" i="6"/>
  <c r="AG449" i="6"/>
  <c r="AH449" i="6"/>
  <c r="AI449" i="6"/>
  <c r="AO449" i="6" s="1"/>
  <c r="AJ449" i="6"/>
  <c r="AK449" i="6"/>
  <c r="A450" i="6"/>
  <c r="A449" i="7" s="1"/>
  <c r="D449" i="7" s="1"/>
  <c r="B450" i="6"/>
  <c r="C450" i="6"/>
  <c r="D450" i="6"/>
  <c r="E450" i="6"/>
  <c r="F450" i="6"/>
  <c r="G450" i="6"/>
  <c r="H450" i="6"/>
  <c r="I450" i="6"/>
  <c r="J450" i="6"/>
  <c r="K450" i="6"/>
  <c r="L450" i="6"/>
  <c r="M450" i="6"/>
  <c r="N450" i="6"/>
  <c r="O450" i="6"/>
  <c r="P450" i="6"/>
  <c r="Q450" i="6"/>
  <c r="R450" i="6"/>
  <c r="S450" i="6"/>
  <c r="T450" i="6"/>
  <c r="U450" i="6"/>
  <c r="V450" i="6"/>
  <c r="W450" i="6"/>
  <c r="X450" i="6"/>
  <c r="Y450" i="6"/>
  <c r="Z450" i="6"/>
  <c r="AA450" i="6"/>
  <c r="AB450" i="6"/>
  <c r="AC450" i="6"/>
  <c r="AD450" i="6"/>
  <c r="AE450" i="6"/>
  <c r="AF450" i="6"/>
  <c r="AG450" i="6"/>
  <c r="AH450" i="6"/>
  <c r="AI450" i="6"/>
  <c r="AJ450" i="6"/>
  <c r="AK450" i="6"/>
  <c r="A451" i="6"/>
  <c r="A450" i="7" s="1"/>
  <c r="D450" i="7" s="1"/>
  <c r="B451" i="6"/>
  <c r="C451" i="6"/>
  <c r="D451" i="6"/>
  <c r="E451" i="6"/>
  <c r="F451" i="6"/>
  <c r="G451" i="6"/>
  <c r="H451" i="6"/>
  <c r="I451" i="6"/>
  <c r="J451" i="6"/>
  <c r="K451" i="6"/>
  <c r="L451" i="6"/>
  <c r="M451" i="6"/>
  <c r="N451" i="6"/>
  <c r="O451" i="6"/>
  <c r="P451" i="6"/>
  <c r="Q451" i="6"/>
  <c r="R451" i="6"/>
  <c r="S451" i="6"/>
  <c r="T451" i="6"/>
  <c r="U451" i="6"/>
  <c r="V451" i="6"/>
  <c r="W451" i="6"/>
  <c r="X451" i="6"/>
  <c r="Y451" i="6"/>
  <c r="Z451" i="6"/>
  <c r="AA451" i="6"/>
  <c r="AB451" i="6"/>
  <c r="AC451" i="6"/>
  <c r="AD451" i="6"/>
  <c r="AE451" i="6"/>
  <c r="AF451" i="6"/>
  <c r="AG451" i="6"/>
  <c r="AH451" i="6"/>
  <c r="AI451" i="6"/>
  <c r="AJ451" i="6"/>
  <c r="AK451" i="6"/>
  <c r="A452" i="6"/>
  <c r="A451" i="7" s="1"/>
  <c r="D451" i="7" s="1"/>
  <c r="B452" i="6"/>
  <c r="C452" i="6"/>
  <c r="D452" i="6"/>
  <c r="E452" i="6"/>
  <c r="F452" i="6"/>
  <c r="G452" i="6"/>
  <c r="H452" i="6"/>
  <c r="I452" i="6"/>
  <c r="J452" i="6"/>
  <c r="K452" i="6"/>
  <c r="L452" i="6"/>
  <c r="M452" i="6"/>
  <c r="N452" i="6"/>
  <c r="O452" i="6"/>
  <c r="P452" i="6"/>
  <c r="Q452" i="6"/>
  <c r="R452" i="6"/>
  <c r="S452" i="6"/>
  <c r="T452" i="6"/>
  <c r="U452" i="6"/>
  <c r="V452" i="6"/>
  <c r="W452" i="6"/>
  <c r="X452" i="6"/>
  <c r="Y452" i="6"/>
  <c r="Z452" i="6"/>
  <c r="AA452" i="6"/>
  <c r="AB452" i="6"/>
  <c r="AC452" i="6"/>
  <c r="AD452" i="6"/>
  <c r="AE452" i="6"/>
  <c r="AF452" i="6"/>
  <c r="AG452" i="6"/>
  <c r="AH452" i="6"/>
  <c r="AI452" i="6"/>
  <c r="AJ452" i="6"/>
  <c r="AK452" i="6"/>
  <c r="A453" i="6"/>
  <c r="A452" i="7" s="1"/>
  <c r="D452" i="7" s="1"/>
  <c r="B453" i="6"/>
  <c r="C453" i="6"/>
  <c r="D453" i="6"/>
  <c r="E453" i="6"/>
  <c r="F453" i="6"/>
  <c r="G453" i="6"/>
  <c r="H453" i="6"/>
  <c r="I453" i="6"/>
  <c r="J453" i="6"/>
  <c r="K453" i="6"/>
  <c r="L453" i="6"/>
  <c r="M453" i="6"/>
  <c r="N453" i="6"/>
  <c r="O453" i="6"/>
  <c r="P453" i="6"/>
  <c r="Q453" i="6"/>
  <c r="R453" i="6"/>
  <c r="S453" i="6"/>
  <c r="T453" i="6"/>
  <c r="U453" i="6"/>
  <c r="V453" i="6"/>
  <c r="W453" i="6"/>
  <c r="X453" i="6"/>
  <c r="Y453" i="6"/>
  <c r="Z453" i="6"/>
  <c r="AA453" i="6"/>
  <c r="AB453" i="6"/>
  <c r="AC453" i="6"/>
  <c r="AD453" i="6"/>
  <c r="AE453" i="6"/>
  <c r="AF453" i="6"/>
  <c r="AG453" i="6"/>
  <c r="AH453" i="6"/>
  <c r="AI453" i="6"/>
  <c r="AJ453" i="6"/>
  <c r="AK453" i="6"/>
  <c r="A454" i="6"/>
  <c r="A453" i="7" s="1"/>
  <c r="D453" i="7" s="1"/>
  <c r="B454" i="6"/>
  <c r="C454" i="6"/>
  <c r="D454" i="6"/>
  <c r="E454" i="6"/>
  <c r="F454" i="6"/>
  <c r="G454" i="6"/>
  <c r="H454" i="6"/>
  <c r="I454" i="6"/>
  <c r="J454" i="6"/>
  <c r="K454" i="6"/>
  <c r="AM454" i="6" s="1"/>
  <c r="AP454" i="6" s="1"/>
  <c r="L454" i="6"/>
  <c r="M454" i="6"/>
  <c r="N454" i="6"/>
  <c r="O454" i="6"/>
  <c r="P454" i="6"/>
  <c r="Q454" i="6"/>
  <c r="R454" i="6"/>
  <c r="S454" i="6"/>
  <c r="T454" i="6"/>
  <c r="U454" i="6"/>
  <c r="V454" i="6"/>
  <c r="W454" i="6"/>
  <c r="AN454" i="6" s="1"/>
  <c r="X454" i="6"/>
  <c r="Y454" i="6"/>
  <c r="Z454" i="6"/>
  <c r="AA454" i="6"/>
  <c r="AB454" i="6"/>
  <c r="AC454" i="6"/>
  <c r="AD454" i="6"/>
  <c r="AE454" i="6"/>
  <c r="AF454" i="6"/>
  <c r="AG454" i="6"/>
  <c r="AH454" i="6"/>
  <c r="AI454" i="6"/>
  <c r="AO454" i="6" s="1"/>
  <c r="AJ454" i="6"/>
  <c r="AK454" i="6"/>
  <c r="A455" i="6"/>
  <c r="A454" i="7" s="1"/>
  <c r="D454" i="7" s="1"/>
  <c r="B455" i="6"/>
  <c r="C455" i="6"/>
  <c r="D455" i="6"/>
  <c r="E455" i="6"/>
  <c r="F455" i="6"/>
  <c r="G455" i="6"/>
  <c r="H455" i="6"/>
  <c r="I455" i="6"/>
  <c r="J455" i="6"/>
  <c r="K455" i="6"/>
  <c r="L455" i="6"/>
  <c r="M455" i="6"/>
  <c r="N455" i="6"/>
  <c r="O455" i="6"/>
  <c r="P455" i="6"/>
  <c r="Q455" i="6"/>
  <c r="R455" i="6"/>
  <c r="S455" i="6"/>
  <c r="T455" i="6"/>
  <c r="U455" i="6"/>
  <c r="V455" i="6"/>
  <c r="W455" i="6"/>
  <c r="X455" i="6"/>
  <c r="Y455" i="6"/>
  <c r="Z455" i="6"/>
  <c r="AA455" i="6"/>
  <c r="AB455" i="6"/>
  <c r="AC455" i="6"/>
  <c r="AD455" i="6"/>
  <c r="AE455" i="6"/>
  <c r="AF455" i="6"/>
  <c r="AG455" i="6"/>
  <c r="AH455" i="6"/>
  <c r="AI455" i="6"/>
  <c r="AJ455" i="6"/>
  <c r="AK455" i="6"/>
  <c r="A456" i="6"/>
  <c r="A455" i="7" s="1"/>
  <c r="D455" i="7" s="1"/>
  <c r="B456" i="6"/>
  <c r="C456" i="6"/>
  <c r="D456" i="6"/>
  <c r="E456" i="6"/>
  <c r="F456" i="6"/>
  <c r="G456" i="6"/>
  <c r="H456" i="6"/>
  <c r="I456" i="6"/>
  <c r="J456" i="6"/>
  <c r="K456" i="6"/>
  <c r="L456" i="6"/>
  <c r="M456" i="6"/>
  <c r="N456" i="6"/>
  <c r="O456" i="6"/>
  <c r="P456" i="6"/>
  <c r="Q456" i="6"/>
  <c r="R456" i="6"/>
  <c r="S456" i="6"/>
  <c r="T456" i="6"/>
  <c r="U456" i="6"/>
  <c r="V456" i="6"/>
  <c r="W456" i="6"/>
  <c r="X456" i="6"/>
  <c r="Y456" i="6"/>
  <c r="Z456" i="6"/>
  <c r="AA456" i="6"/>
  <c r="AB456" i="6"/>
  <c r="AC456" i="6"/>
  <c r="AD456" i="6"/>
  <c r="AE456" i="6"/>
  <c r="AF456" i="6"/>
  <c r="AG456" i="6"/>
  <c r="AH456" i="6"/>
  <c r="AI456" i="6"/>
  <c r="AJ456" i="6"/>
  <c r="AK456" i="6"/>
  <c r="A457" i="6"/>
  <c r="A456" i="7" s="1"/>
  <c r="D456" i="7" s="1"/>
  <c r="B457" i="6"/>
  <c r="C457" i="6"/>
  <c r="D457" i="6"/>
  <c r="E457" i="6"/>
  <c r="F457" i="6"/>
  <c r="G457" i="6"/>
  <c r="H457" i="6"/>
  <c r="I457" i="6"/>
  <c r="J457" i="6"/>
  <c r="K457" i="6"/>
  <c r="AM457" i="6" s="1"/>
  <c r="L457" i="6"/>
  <c r="M457" i="6"/>
  <c r="N457" i="6"/>
  <c r="O457" i="6"/>
  <c r="P457" i="6"/>
  <c r="Q457" i="6"/>
  <c r="R457" i="6"/>
  <c r="S457" i="6"/>
  <c r="T457" i="6"/>
  <c r="U457" i="6"/>
  <c r="V457" i="6"/>
  <c r="W457" i="6"/>
  <c r="AN457" i="6" s="1"/>
  <c r="X457" i="6"/>
  <c r="Y457" i="6"/>
  <c r="Z457" i="6"/>
  <c r="AA457" i="6"/>
  <c r="AB457" i="6"/>
  <c r="AC457" i="6"/>
  <c r="AD457" i="6"/>
  <c r="AE457" i="6"/>
  <c r="AF457" i="6"/>
  <c r="AG457" i="6"/>
  <c r="AH457" i="6"/>
  <c r="AI457" i="6"/>
  <c r="AO457" i="6" s="1"/>
  <c r="AJ457" i="6"/>
  <c r="AK457" i="6"/>
  <c r="A458" i="6"/>
  <c r="A457" i="7" s="1"/>
  <c r="D457" i="7" s="1"/>
  <c r="B458" i="6"/>
  <c r="C458" i="6"/>
  <c r="D458" i="6"/>
  <c r="E458" i="6"/>
  <c r="F458" i="6"/>
  <c r="G458" i="6"/>
  <c r="H458" i="6"/>
  <c r="I458" i="6"/>
  <c r="J458" i="6"/>
  <c r="K458" i="6"/>
  <c r="L458" i="6"/>
  <c r="M458" i="6"/>
  <c r="N458" i="6"/>
  <c r="O458" i="6"/>
  <c r="P458" i="6"/>
  <c r="Q458" i="6"/>
  <c r="R458" i="6"/>
  <c r="S458" i="6"/>
  <c r="T458" i="6"/>
  <c r="U458" i="6"/>
  <c r="V458" i="6"/>
  <c r="W458" i="6"/>
  <c r="X458" i="6"/>
  <c r="Y458" i="6"/>
  <c r="Z458" i="6"/>
  <c r="AA458" i="6"/>
  <c r="AB458" i="6"/>
  <c r="AC458" i="6"/>
  <c r="AD458" i="6"/>
  <c r="AE458" i="6"/>
  <c r="AF458" i="6"/>
  <c r="AG458" i="6"/>
  <c r="AH458" i="6"/>
  <c r="AI458" i="6"/>
  <c r="AJ458" i="6"/>
  <c r="AK458" i="6"/>
  <c r="A459" i="6"/>
  <c r="A458" i="7" s="1"/>
  <c r="D458" i="7" s="1"/>
  <c r="B459" i="6"/>
  <c r="C459" i="6"/>
  <c r="D459" i="6"/>
  <c r="E459" i="6"/>
  <c r="F459" i="6"/>
  <c r="G459" i="6"/>
  <c r="H459" i="6"/>
  <c r="I459" i="6"/>
  <c r="J459" i="6"/>
  <c r="K459" i="6"/>
  <c r="L459" i="6"/>
  <c r="M459" i="6"/>
  <c r="N459" i="6"/>
  <c r="O459" i="6"/>
  <c r="P459" i="6"/>
  <c r="Q459" i="6"/>
  <c r="R459" i="6"/>
  <c r="S459" i="6"/>
  <c r="T459" i="6"/>
  <c r="U459" i="6"/>
  <c r="V459" i="6"/>
  <c r="W459" i="6"/>
  <c r="X459" i="6"/>
  <c r="Y459" i="6"/>
  <c r="Z459" i="6"/>
  <c r="AA459" i="6"/>
  <c r="AB459" i="6"/>
  <c r="AC459" i="6"/>
  <c r="AD459" i="6"/>
  <c r="AE459" i="6"/>
  <c r="AF459" i="6"/>
  <c r="AG459" i="6"/>
  <c r="AH459" i="6"/>
  <c r="AI459" i="6"/>
  <c r="AJ459" i="6"/>
  <c r="AK459" i="6"/>
  <c r="A460" i="6"/>
  <c r="A459" i="7" s="1"/>
  <c r="D459" i="7" s="1"/>
  <c r="B460" i="6"/>
  <c r="C460" i="6"/>
  <c r="D460" i="6"/>
  <c r="E460" i="6"/>
  <c r="F460" i="6"/>
  <c r="G460" i="6"/>
  <c r="H460" i="6"/>
  <c r="I460" i="6"/>
  <c r="J460" i="6"/>
  <c r="K460" i="6"/>
  <c r="L460" i="6"/>
  <c r="M460" i="6"/>
  <c r="N460" i="6"/>
  <c r="O460" i="6"/>
  <c r="P460" i="6"/>
  <c r="Q460" i="6"/>
  <c r="R460" i="6"/>
  <c r="S460" i="6"/>
  <c r="T460" i="6"/>
  <c r="U460" i="6"/>
  <c r="V460" i="6"/>
  <c r="W460" i="6"/>
  <c r="X460" i="6"/>
  <c r="Y460" i="6"/>
  <c r="Z460" i="6"/>
  <c r="AA460" i="6"/>
  <c r="AB460" i="6"/>
  <c r="AC460" i="6"/>
  <c r="AD460" i="6"/>
  <c r="AE460" i="6"/>
  <c r="AF460" i="6"/>
  <c r="AG460" i="6"/>
  <c r="AH460" i="6"/>
  <c r="AI460" i="6"/>
  <c r="AJ460" i="6"/>
  <c r="AK460" i="6"/>
  <c r="A461" i="6"/>
  <c r="A460" i="7" s="1"/>
  <c r="D460" i="7" s="1"/>
  <c r="B461" i="6"/>
  <c r="C461" i="6"/>
  <c r="D461" i="6"/>
  <c r="E461" i="6"/>
  <c r="F461" i="6"/>
  <c r="G461" i="6"/>
  <c r="H461" i="6"/>
  <c r="I461" i="6"/>
  <c r="J461" i="6"/>
  <c r="K461" i="6"/>
  <c r="AM461" i="6" s="1"/>
  <c r="L461" i="6"/>
  <c r="M461" i="6"/>
  <c r="N461" i="6"/>
  <c r="O461" i="6"/>
  <c r="P461" i="6"/>
  <c r="Q461" i="6"/>
  <c r="R461" i="6"/>
  <c r="S461" i="6"/>
  <c r="T461" i="6"/>
  <c r="U461" i="6"/>
  <c r="V461" i="6"/>
  <c r="W461" i="6"/>
  <c r="AN461" i="6" s="1"/>
  <c r="X461" i="6"/>
  <c r="Y461" i="6"/>
  <c r="Z461" i="6"/>
  <c r="AA461" i="6"/>
  <c r="AB461" i="6"/>
  <c r="AC461" i="6"/>
  <c r="AD461" i="6"/>
  <c r="AE461" i="6"/>
  <c r="AF461" i="6"/>
  <c r="AG461" i="6"/>
  <c r="AH461" i="6"/>
  <c r="AI461" i="6"/>
  <c r="AO461" i="6" s="1"/>
  <c r="AJ461" i="6"/>
  <c r="AK461" i="6"/>
  <c r="A462" i="6"/>
  <c r="A461" i="7" s="1"/>
  <c r="D461" i="7" s="1"/>
  <c r="B462" i="6"/>
  <c r="C462" i="6"/>
  <c r="D462" i="6"/>
  <c r="E462" i="6"/>
  <c r="F462" i="6"/>
  <c r="G462" i="6"/>
  <c r="H462" i="6"/>
  <c r="I462" i="6"/>
  <c r="J462" i="6"/>
  <c r="K462" i="6"/>
  <c r="L462" i="6"/>
  <c r="M462" i="6"/>
  <c r="N462" i="6"/>
  <c r="O462" i="6"/>
  <c r="P462" i="6"/>
  <c r="Q462" i="6"/>
  <c r="R462" i="6"/>
  <c r="S462" i="6"/>
  <c r="T462" i="6"/>
  <c r="U462" i="6"/>
  <c r="V462" i="6"/>
  <c r="W462" i="6"/>
  <c r="X462" i="6"/>
  <c r="Y462" i="6"/>
  <c r="Z462" i="6"/>
  <c r="AA462" i="6"/>
  <c r="AB462" i="6"/>
  <c r="AC462" i="6"/>
  <c r="AD462" i="6"/>
  <c r="AE462" i="6"/>
  <c r="AF462" i="6"/>
  <c r="AG462" i="6"/>
  <c r="AH462" i="6"/>
  <c r="AI462" i="6"/>
  <c r="AJ462" i="6"/>
  <c r="AK462" i="6"/>
  <c r="A463" i="6"/>
  <c r="A462" i="7" s="1"/>
  <c r="D462" i="7" s="1"/>
  <c r="B463" i="6"/>
  <c r="C463" i="6"/>
  <c r="D463" i="6"/>
  <c r="E463" i="6"/>
  <c r="F463" i="6"/>
  <c r="G463" i="6"/>
  <c r="H463" i="6"/>
  <c r="I463" i="6"/>
  <c r="J463" i="6"/>
  <c r="K463" i="6"/>
  <c r="L463" i="6"/>
  <c r="M463" i="6"/>
  <c r="N463" i="6"/>
  <c r="O463" i="6"/>
  <c r="P463" i="6"/>
  <c r="Q463" i="6"/>
  <c r="R463" i="6"/>
  <c r="S463" i="6"/>
  <c r="T463" i="6"/>
  <c r="U463" i="6"/>
  <c r="V463" i="6"/>
  <c r="W463" i="6"/>
  <c r="X463" i="6"/>
  <c r="Y463" i="6"/>
  <c r="Z463" i="6"/>
  <c r="AA463" i="6"/>
  <c r="AB463" i="6"/>
  <c r="AC463" i="6"/>
  <c r="AD463" i="6"/>
  <c r="AE463" i="6"/>
  <c r="AF463" i="6"/>
  <c r="AG463" i="6"/>
  <c r="AH463" i="6"/>
  <c r="AI463" i="6"/>
  <c r="AJ463" i="6"/>
  <c r="AK463" i="6"/>
  <c r="A464" i="6"/>
  <c r="A463" i="7" s="1"/>
  <c r="D463" i="7" s="1"/>
  <c r="B464" i="6"/>
  <c r="C464" i="6"/>
  <c r="D464" i="6"/>
  <c r="E464" i="6"/>
  <c r="F464" i="6"/>
  <c r="G464" i="6"/>
  <c r="H464" i="6"/>
  <c r="I464" i="6"/>
  <c r="J464" i="6"/>
  <c r="K464" i="6"/>
  <c r="L464" i="6"/>
  <c r="M464" i="6"/>
  <c r="N464" i="6"/>
  <c r="O464" i="6"/>
  <c r="P464" i="6"/>
  <c r="Q464" i="6"/>
  <c r="R464" i="6"/>
  <c r="S464" i="6"/>
  <c r="T464" i="6"/>
  <c r="U464" i="6"/>
  <c r="V464" i="6"/>
  <c r="W464" i="6"/>
  <c r="X464" i="6"/>
  <c r="Y464" i="6"/>
  <c r="Z464" i="6"/>
  <c r="AA464" i="6"/>
  <c r="AB464" i="6"/>
  <c r="AC464" i="6"/>
  <c r="AD464" i="6"/>
  <c r="AE464" i="6"/>
  <c r="AF464" i="6"/>
  <c r="AG464" i="6"/>
  <c r="AH464" i="6"/>
  <c r="AI464" i="6"/>
  <c r="AJ464" i="6"/>
  <c r="AK464" i="6"/>
  <c r="A465" i="6"/>
  <c r="A464" i="7" s="1"/>
  <c r="D464" i="7" s="1"/>
  <c r="B465" i="6"/>
  <c r="C465" i="6"/>
  <c r="D465" i="6"/>
  <c r="E465" i="6"/>
  <c r="F465" i="6"/>
  <c r="G465" i="6"/>
  <c r="H465" i="6"/>
  <c r="I465" i="6"/>
  <c r="J465" i="6"/>
  <c r="K465" i="6"/>
  <c r="L465" i="6"/>
  <c r="M465" i="6"/>
  <c r="N465" i="6"/>
  <c r="O465" i="6"/>
  <c r="P465" i="6"/>
  <c r="Q465" i="6"/>
  <c r="R465" i="6"/>
  <c r="S465" i="6"/>
  <c r="T465" i="6"/>
  <c r="U465" i="6"/>
  <c r="V465" i="6"/>
  <c r="W465" i="6"/>
  <c r="X465" i="6"/>
  <c r="Y465" i="6"/>
  <c r="Z465" i="6"/>
  <c r="AA465" i="6"/>
  <c r="AB465" i="6"/>
  <c r="AC465" i="6"/>
  <c r="AD465" i="6"/>
  <c r="AE465" i="6"/>
  <c r="AF465" i="6"/>
  <c r="AG465" i="6"/>
  <c r="AH465" i="6"/>
  <c r="AI465" i="6"/>
  <c r="AJ465" i="6"/>
  <c r="AK465" i="6"/>
  <c r="A466" i="6"/>
  <c r="A465" i="7" s="1"/>
  <c r="D465" i="7" s="1"/>
  <c r="B466" i="6"/>
  <c r="C466" i="6"/>
  <c r="D466" i="6"/>
  <c r="E466" i="6"/>
  <c r="F466" i="6"/>
  <c r="G466" i="6"/>
  <c r="H466" i="6"/>
  <c r="I466" i="6"/>
  <c r="J466" i="6"/>
  <c r="K466" i="6"/>
  <c r="AM466" i="6" s="1"/>
  <c r="AP466" i="6" s="1"/>
  <c r="L466" i="6"/>
  <c r="M466" i="6"/>
  <c r="N466" i="6"/>
  <c r="O466" i="6"/>
  <c r="P466" i="6"/>
  <c r="Q466" i="6"/>
  <c r="R466" i="6"/>
  <c r="S466" i="6"/>
  <c r="T466" i="6"/>
  <c r="U466" i="6"/>
  <c r="V466" i="6"/>
  <c r="W466" i="6"/>
  <c r="AN466" i="6" s="1"/>
  <c r="X466" i="6"/>
  <c r="Y466" i="6"/>
  <c r="Z466" i="6"/>
  <c r="AA466" i="6"/>
  <c r="AB466" i="6"/>
  <c r="AC466" i="6"/>
  <c r="AD466" i="6"/>
  <c r="AE466" i="6"/>
  <c r="AF466" i="6"/>
  <c r="AG466" i="6"/>
  <c r="AH466" i="6"/>
  <c r="AI466" i="6"/>
  <c r="AO466" i="6" s="1"/>
  <c r="AJ466" i="6"/>
  <c r="AK466" i="6"/>
  <c r="A467" i="6"/>
  <c r="A466" i="7" s="1"/>
  <c r="D466" i="7" s="1"/>
  <c r="B467" i="6"/>
  <c r="C467" i="6"/>
  <c r="D467" i="6"/>
  <c r="E467" i="6"/>
  <c r="F467" i="6"/>
  <c r="G467" i="6"/>
  <c r="H467" i="6"/>
  <c r="I467" i="6"/>
  <c r="J467" i="6"/>
  <c r="K467" i="6"/>
  <c r="L467" i="6"/>
  <c r="M467" i="6"/>
  <c r="N467" i="6"/>
  <c r="O467" i="6"/>
  <c r="P467" i="6"/>
  <c r="Q467" i="6"/>
  <c r="R467" i="6"/>
  <c r="S467" i="6"/>
  <c r="T467" i="6"/>
  <c r="U467" i="6"/>
  <c r="V467" i="6"/>
  <c r="W467" i="6"/>
  <c r="X467" i="6"/>
  <c r="Y467" i="6"/>
  <c r="Z467" i="6"/>
  <c r="AA467" i="6"/>
  <c r="AB467" i="6"/>
  <c r="AC467" i="6"/>
  <c r="AD467" i="6"/>
  <c r="AE467" i="6"/>
  <c r="AF467" i="6"/>
  <c r="AG467" i="6"/>
  <c r="AH467" i="6"/>
  <c r="AI467" i="6"/>
  <c r="AJ467" i="6"/>
  <c r="AK467" i="6"/>
  <c r="A468" i="6"/>
  <c r="A467" i="7" s="1"/>
  <c r="D467" i="7" s="1"/>
  <c r="B468" i="6"/>
  <c r="C468" i="6"/>
  <c r="D468" i="6"/>
  <c r="E468" i="6"/>
  <c r="F468" i="6"/>
  <c r="G468" i="6"/>
  <c r="H468" i="6"/>
  <c r="I468" i="6"/>
  <c r="J468" i="6"/>
  <c r="K468" i="6"/>
  <c r="L468" i="6"/>
  <c r="M468" i="6"/>
  <c r="N468" i="6"/>
  <c r="O468" i="6"/>
  <c r="P468" i="6"/>
  <c r="Q468" i="6"/>
  <c r="R468" i="6"/>
  <c r="S468" i="6"/>
  <c r="T468" i="6"/>
  <c r="U468" i="6"/>
  <c r="V468" i="6"/>
  <c r="W468" i="6"/>
  <c r="X468" i="6"/>
  <c r="Y468" i="6"/>
  <c r="Z468" i="6"/>
  <c r="AA468" i="6"/>
  <c r="AB468" i="6"/>
  <c r="AC468" i="6"/>
  <c r="AD468" i="6"/>
  <c r="AE468" i="6"/>
  <c r="AF468" i="6"/>
  <c r="AG468" i="6"/>
  <c r="AH468" i="6"/>
  <c r="AI468" i="6"/>
  <c r="AJ468" i="6"/>
  <c r="AK468" i="6"/>
  <c r="A469" i="6"/>
  <c r="A468" i="7" s="1"/>
  <c r="D468" i="7" s="1"/>
  <c r="B469" i="6"/>
  <c r="C469" i="6"/>
  <c r="D469" i="6"/>
  <c r="E469" i="6"/>
  <c r="F469" i="6"/>
  <c r="G469" i="6"/>
  <c r="H469" i="6"/>
  <c r="I469" i="6"/>
  <c r="J469" i="6"/>
  <c r="K469" i="6"/>
  <c r="AM469" i="6" s="1"/>
  <c r="L469" i="6"/>
  <c r="M469" i="6"/>
  <c r="N469" i="6"/>
  <c r="O469" i="6"/>
  <c r="P469" i="6"/>
  <c r="Q469" i="6"/>
  <c r="R469" i="6"/>
  <c r="S469" i="6"/>
  <c r="T469" i="6"/>
  <c r="U469" i="6"/>
  <c r="V469" i="6"/>
  <c r="W469" i="6"/>
  <c r="AN469" i="6" s="1"/>
  <c r="X469" i="6"/>
  <c r="Y469" i="6"/>
  <c r="Z469" i="6"/>
  <c r="AA469" i="6"/>
  <c r="AB469" i="6"/>
  <c r="AC469" i="6"/>
  <c r="AD469" i="6"/>
  <c r="AE469" i="6"/>
  <c r="AF469" i="6"/>
  <c r="AG469" i="6"/>
  <c r="AH469" i="6"/>
  <c r="AI469" i="6"/>
  <c r="AO469" i="6" s="1"/>
  <c r="AJ469" i="6"/>
  <c r="AK469" i="6"/>
  <c r="A470" i="6"/>
  <c r="A469" i="7" s="1"/>
  <c r="D469" i="7" s="1"/>
  <c r="B470" i="6"/>
  <c r="C470" i="6"/>
  <c r="D470" i="6"/>
  <c r="E470" i="6"/>
  <c r="F470" i="6"/>
  <c r="G470" i="6"/>
  <c r="H470" i="6"/>
  <c r="I470" i="6"/>
  <c r="J470" i="6"/>
  <c r="K470" i="6"/>
  <c r="L470" i="6"/>
  <c r="M470" i="6"/>
  <c r="N470" i="6"/>
  <c r="O470" i="6"/>
  <c r="P470" i="6"/>
  <c r="Q470" i="6"/>
  <c r="R470" i="6"/>
  <c r="S470" i="6"/>
  <c r="T470" i="6"/>
  <c r="U470" i="6"/>
  <c r="V470" i="6"/>
  <c r="W470" i="6"/>
  <c r="X470" i="6"/>
  <c r="Y470" i="6"/>
  <c r="Z470" i="6"/>
  <c r="AA470" i="6"/>
  <c r="AB470" i="6"/>
  <c r="AC470" i="6"/>
  <c r="AD470" i="6"/>
  <c r="AE470" i="6"/>
  <c r="AF470" i="6"/>
  <c r="AG470" i="6"/>
  <c r="AH470" i="6"/>
  <c r="AI470" i="6"/>
  <c r="AJ470" i="6"/>
  <c r="AK470" i="6"/>
  <c r="A471" i="6"/>
  <c r="A470" i="7" s="1"/>
  <c r="D470" i="7" s="1"/>
  <c r="B471" i="6"/>
  <c r="C471" i="6"/>
  <c r="D471" i="6"/>
  <c r="E471" i="6"/>
  <c r="F471" i="6"/>
  <c r="G471" i="6"/>
  <c r="H471" i="6"/>
  <c r="I471" i="6"/>
  <c r="J471" i="6"/>
  <c r="K471" i="6"/>
  <c r="L471" i="6"/>
  <c r="M471" i="6"/>
  <c r="N471" i="6"/>
  <c r="O471" i="6"/>
  <c r="P471" i="6"/>
  <c r="Q471" i="6"/>
  <c r="R471" i="6"/>
  <c r="S471" i="6"/>
  <c r="T471" i="6"/>
  <c r="U471" i="6"/>
  <c r="V471" i="6"/>
  <c r="W471" i="6"/>
  <c r="X471" i="6"/>
  <c r="Y471" i="6"/>
  <c r="Z471" i="6"/>
  <c r="AA471" i="6"/>
  <c r="AB471" i="6"/>
  <c r="AC471" i="6"/>
  <c r="AD471" i="6"/>
  <c r="AE471" i="6"/>
  <c r="AF471" i="6"/>
  <c r="AG471" i="6"/>
  <c r="AH471" i="6"/>
  <c r="AI471" i="6"/>
  <c r="AJ471" i="6"/>
  <c r="AK471" i="6"/>
  <c r="A472" i="6"/>
  <c r="A471" i="7" s="1"/>
  <c r="D471" i="7" s="1"/>
  <c r="B472" i="6"/>
  <c r="C472" i="6"/>
  <c r="D472" i="6"/>
  <c r="E472" i="6"/>
  <c r="F472" i="6"/>
  <c r="G472" i="6"/>
  <c r="H472" i="6"/>
  <c r="I472" i="6"/>
  <c r="J472" i="6"/>
  <c r="K472" i="6"/>
  <c r="L472" i="6"/>
  <c r="M472" i="6"/>
  <c r="N472" i="6"/>
  <c r="O472" i="6"/>
  <c r="P472" i="6"/>
  <c r="Q472" i="6"/>
  <c r="R472" i="6"/>
  <c r="S472" i="6"/>
  <c r="T472" i="6"/>
  <c r="U472" i="6"/>
  <c r="V472" i="6"/>
  <c r="W472" i="6"/>
  <c r="X472" i="6"/>
  <c r="Y472" i="6"/>
  <c r="Z472" i="6"/>
  <c r="AA472" i="6"/>
  <c r="AB472" i="6"/>
  <c r="AC472" i="6"/>
  <c r="AD472" i="6"/>
  <c r="AE472" i="6"/>
  <c r="AF472" i="6"/>
  <c r="AG472" i="6"/>
  <c r="AH472" i="6"/>
  <c r="AI472" i="6"/>
  <c r="AJ472" i="6"/>
  <c r="AK472" i="6"/>
  <c r="A473" i="6"/>
  <c r="A472" i="7" s="1"/>
  <c r="D472" i="7" s="1"/>
  <c r="B473" i="6"/>
  <c r="C473" i="6"/>
  <c r="D473" i="6"/>
  <c r="E473" i="6"/>
  <c r="F473" i="6"/>
  <c r="G473" i="6"/>
  <c r="H473" i="6"/>
  <c r="I473" i="6"/>
  <c r="J473" i="6"/>
  <c r="K473" i="6"/>
  <c r="L473" i="6"/>
  <c r="M473" i="6"/>
  <c r="N473" i="6"/>
  <c r="O473" i="6"/>
  <c r="P473" i="6"/>
  <c r="Q473" i="6"/>
  <c r="R473" i="6"/>
  <c r="S473" i="6"/>
  <c r="T473" i="6"/>
  <c r="U473" i="6"/>
  <c r="V473" i="6"/>
  <c r="W473" i="6"/>
  <c r="AN473" i="6" s="1"/>
  <c r="X473" i="6"/>
  <c r="Y473" i="6"/>
  <c r="Z473" i="6"/>
  <c r="AA473" i="6"/>
  <c r="AB473" i="6"/>
  <c r="AC473" i="6"/>
  <c r="AD473" i="6"/>
  <c r="AE473" i="6"/>
  <c r="AF473" i="6"/>
  <c r="AG473" i="6"/>
  <c r="AH473" i="6"/>
  <c r="AI473" i="6"/>
  <c r="AO473" i="6" s="1"/>
  <c r="AJ473" i="6"/>
  <c r="AK473" i="6"/>
  <c r="A474" i="6"/>
  <c r="A473" i="7" s="1"/>
  <c r="D473" i="7" s="1"/>
  <c r="B474" i="6"/>
  <c r="C474" i="6"/>
  <c r="D474" i="6"/>
  <c r="E474" i="6"/>
  <c r="F474" i="6"/>
  <c r="G474" i="6"/>
  <c r="H474" i="6"/>
  <c r="I474" i="6"/>
  <c r="J474" i="6"/>
  <c r="K474" i="6"/>
  <c r="L474" i="6"/>
  <c r="M474" i="6"/>
  <c r="N474" i="6"/>
  <c r="O474" i="6"/>
  <c r="P474" i="6"/>
  <c r="Q474" i="6"/>
  <c r="R474" i="6"/>
  <c r="S474" i="6"/>
  <c r="T474" i="6"/>
  <c r="U474" i="6"/>
  <c r="V474" i="6"/>
  <c r="W474" i="6"/>
  <c r="X474" i="6"/>
  <c r="Y474" i="6"/>
  <c r="Z474" i="6"/>
  <c r="AA474" i="6"/>
  <c r="AB474" i="6"/>
  <c r="AC474" i="6"/>
  <c r="AD474" i="6"/>
  <c r="AE474" i="6"/>
  <c r="AF474" i="6"/>
  <c r="AG474" i="6"/>
  <c r="AH474" i="6"/>
  <c r="AI474" i="6"/>
  <c r="AJ474" i="6"/>
  <c r="AK474" i="6"/>
  <c r="A475" i="6"/>
  <c r="A474" i="7" s="1"/>
  <c r="D474" i="7" s="1"/>
  <c r="B475" i="6"/>
  <c r="C475" i="6"/>
  <c r="D475" i="6"/>
  <c r="E475" i="6"/>
  <c r="F475" i="6"/>
  <c r="G475" i="6"/>
  <c r="H475" i="6"/>
  <c r="I475" i="6"/>
  <c r="J475" i="6"/>
  <c r="K475" i="6"/>
  <c r="L475" i="6"/>
  <c r="M475" i="6"/>
  <c r="N475" i="6"/>
  <c r="O475" i="6"/>
  <c r="P475" i="6"/>
  <c r="Q475" i="6"/>
  <c r="R475" i="6"/>
  <c r="S475" i="6"/>
  <c r="T475" i="6"/>
  <c r="U475" i="6"/>
  <c r="V475" i="6"/>
  <c r="W475" i="6"/>
  <c r="X475" i="6"/>
  <c r="Y475" i="6"/>
  <c r="Z475" i="6"/>
  <c r="AA475" i="6"/>
  <c r="AB475" i="6"/>
  <c r="AC475" i="6"/>
  <c r="AD475" i="6"/>
  <c r="AE475" i="6"/>
  <c r="AF475" i="6"/>
  <c r="AG475" i="6"/>
  <c r="AH475" i="6"/>
  <c r="AI475" i="6"/>
  <c r="AJ475" i="6"/>
  <c r="AK475" i="6"/>
  <c r="A476" i="6"/>
  <c r="A475" i="7" s="1"/>
  <c r="D475" i="7" s="1"/>
  <c r="B476" i="6"/>
  <c r="C476" i="6"/>
  <c r="D476" i="6"/>
  <c r="E476" i="6"/>
  <c r="F476" i="6"/>
  <c r="G476" i="6"/>
  <c r="H476" i="6"/>
  <c r="I476" i="6"/>
  <c r="J476" i="6"/>
  <c r="K476" i="6"/>
  <c r="L476" i="6"/>
  <c r="M476" i="6"/>
  <c r="N476" i="6"/>
  <c r="O476" i="6"/>
  <c r="P476" i="6"/>
  <c r="Q476" i="6"/>
  <c r="R476" i="6"/>
  <c r="S476" i="6"/>
  <c r="T476" i="6"/>
  <c r="U476" i="6"/>
  <c r="V476" i="6"/>
  <c r="W476" i="6"/>
  <c r="X476" i="6"/>
  <c r="Y476" i="6"/>
  <c r="Z476" i="6"/>
  <c r="AA476" i="6"/>
  <c r="AB476" i="6"/>
  <c r="AC476" i="6"/>
  <c r="AD476" i="6"/>
  <c r="AE476" i="6"/>
  <c r="AF476" i="6"/>
  <c r="AG476" i="6"/>
  <c r="AH476" i="6"/>
  <c r="AI476" i="6"/>
  <c r="AJ476" i="6"/>
  <c r="AK476" i="6"/>
  <c r="A477" i="6"/>
  <c r="A476" i="7" s="1"/>
  <c r="D476" i="7" s="1"/>
  <c r="B477" i="6"/>
  <c r="C477" i="6"/>
  <c r="D477" i="6"/>
  <c r="E477" i="6"/>
  <c r="F477" i="6"/>
  <c r="G477" i="6"/>
  <c r="H477" i="6"/>
  <c r="I477" i="6"/>
  <c r="J477" i="6"/>
  <c r="K477" i="6"/>
  <c r="L477" i="6"/>
  <c r="M477" i="6"/>
  <c r="N477" i="6"/>
  <c r="O477" i="6"/>
  <c r="P477" i="6"/>
  <c r="Q477" i="6"/>
  <c r="R477" i="6"/>
  <c r="S477" i="6"/>
  <c r="T477" i="6"/>
  <c r="U477" i="6"/>
  <c r="V477" i="6"/>
  <c r="W477" i="6"/>
  <c r="X477" i="6"/>
  <c r="Y477" i="6"/>
  <c r="Z477" i="6"/>
  <c r="AA477" i="6"/>
  <c r="AB477" i="6"/>
  <c r="AC477" i="6"/>
  <c r="AD477" i="6"/>
  <c r="AE477" i="6"/>
  <c r="AF477" i="6"/>
  <c r="AG477" i="6"/>
  <c r="AH477" i="6"/>
  <c r="AI477" i="6"/>
  <c r="AJ477" i="6"/>
  <c r="AK477" i="6"/>
  <c r="A478" i="6"/>
  <c r="A477" i="7" s="1"/>
  <c r="D477" i="7" s="1"/>
  <c r="B478" i="6"/>
  <c r="C478" i="6"/>
  <c r="D478" i="6"/>
  <c r="E478" i="6"/>
  <c r="F478" i="6"/>
  <c r="G478" i="6"/>
  <c r="H478" i="6"/>
  <c r="I478" i="6"/>
  <c r="J478" i="6"/>
  <c r="K478" i="6"/>
  <c r="AM478" i="6" s="1"/>
  <c r="AP478" i="6" s="1"/>
  <c r="L478" i="6"/>
  <c r="M478" i="6"/>
  <c r="N478" i="6"/>
  <c r="O478" i="6"/>
  <c r="P478" i="6"/>
  <c r="Q478" i="6"/>
  <c r="R478" i="6"/>
  <c r="S478" i="6"/>
  <c r="T478" i="6"/>
  <c r="U478" i="6"/>
  <c r="V478" i="6"/>
  <c r="W478" i="6"/>
  <c r="AN478" i="6" s="1"/>
  <c r="X478" i="6"/>
  <c r="Y478" i="6"/>
  <c r="Z478" i="6"/>
  <c r="AA478" i="6"/>
  <c r="AB478" i="6"/>
  <c r="AC478" i="6"/>
  <c r="AD478" i="6"/>
  <c r="AE478" i="6"/>
  <c r="AF478" i="6"/>
  <c r="AG478" i="6"/>
  <c r="AH478" i="6"/>
  <c r="AI478" i="6"/>
  <c r="AO478" i="6" s="1"/>
  <c r="AJ478" i="6"/>
  <c r="AK478" i="6"/>
  <c r="A479" i="6"/>
  <c r="A478" i="7" s="1"/>
  <c r="D478" i="7" s="1"/>
  <c r="B479" i="6"/>
  <c r="C479" i="6"/>
  <c r="D479" i="6"/>
  <c r="E479" i="6"/>
  <c r="F479" i="6"/>
  <c r="G479" i="6"/>
  <c r="H479" i="6"/>
  <c r="I479" i="6"/>
  <c r="J479" i="6"/>
  <c r="K479" i="6"/>
  <c r="L479" i="6"/>
  <c r="M479" i="6"/>
  <c r="N479" i="6"/>
  <c r="O479" i="6"/>
  <c r="P479" i="6"/>
  <c r="Q479" i="6"/>
  <c r="R479" i="6"/>
  <c r="S479" i="6"/>
  <c r="T479" i="6"/>
  <c r="U479" i="6"/>
  <c r="V479" i="6"/>
  <c r="W479" i="6"/>
  <c r="X479" i="6"/>
  <c r="Y479" i="6"/>
  <c r="Z479" i="6"/>
  <c r="AA479" i="6"/>
  <c r="AB479" i="6"/>
  <c r="AC479" i="6"/>
  <c r="AD479" i="6"/>
  <c r="AE479" i="6"/>
  <c r="AF479" i="6"/>
  <c r="AG479" i="6"/>
  <c r="AH479" i="6"/>
  <c r="AI479" i="6"/>
  <c r="AJ479" i="6"/>
  <c r="AK479" i="6"/>
  <c r="A480" i="6"/>
  <c r="A479" i="7" s="1"/>
  <c r="D479" i="7" s="1"/>
  <c r="B480" i="6"/>
  <c r="C480" i="6"/>
  <c r="D480" i="6"/>
  <c r="E480" i="6"/>
  <c r="F480" i="6"/>
  <c r="G480" i="6"/>
  <c r="H480" i="6"/>
  <c r="I480" i="6"/>
  <c r="J480" i="6"/>
  <c r="K480" i="6"/>
  <c r="L480" i="6"/>
  <c r="M480" i="6"/>
  <c r="N480" i="6"/>
  <c r="O480" i="6"/>
  <c r="P480" i="6"/>
  <c r="Q480" i="6"/>
  <c r="R480" i="6"/>
  <c r="S480" i="6"/>
  <c r="T480" i="6"/>
  <c r="U480" i="6"/>
  <c r="V480" i="6"/>
  <c r="W480" i="6"/>
  <c r="X480" i="6"/>
  <c r="Y480" i="6"/>
  <c r="Z480" i="6"/>
  <c r="AA480" i="6"/>
  <c r="AB480" i="6"/>
  <c r="AC480" i="6"/>
  <c r="AD480" i="6"/>
  <c r="AE480" i="6"/>
  <c r="AF480" i="6"/>
  <c r="AG480" i="6"/>
  <c r="AH480" i="6"/>
  <c r="AI480" i="6"/>
  <c r="AJ480" i="6"/>
  <c r="AK480" i="6"/>
  <c r="A481" i="6"/>
  <c r="A480" i="7" s="1"/>
  <c r="D480" i="7" s="1"/>
  <c r="B481" i="6"/>
  <c r="C481" i="6"/>
  <c r="D481" i="6"/>
  <c r="E481" i="6"/>
  <c r="F481" i="6"/>
  <c r="G481" i="6"/>
  <c r="H481" i="6"/>
  <c r="I481" i="6"/>
  <c r="J481" i="6"/>
  <c r="K481" i="6"/>
  <c r="AM481" i="6" s="1"/>
  <c r="L481" i="6"/>
  <c r="M481" i="6"/>
  <c r="N481" i="6"/>
  <c r="O481" i="6"/>
  <c r="P481" i="6"/>
  <c r="Q481" i="6"/>
  <c r="R481" i="6"/>
  <c r="S481" i="6"/>
  <c r="T481" i="6"/>
  <c r="U481" i="6"/>
  <c r="V481" i="6"/>
  <c r="W481" i="6"/>
  <c r="AN481" i="6" s="1"/>
  <c r="X481" i="6"/>
  <c r="Y481" i="6"/>
  <c r="Z481" i="6"/>
  <c r="AA481" i="6"/>
  <c r="AB481" i="6"/>
  <c r="AC481" i="6"/>
  <c r="AD481" i="6"/>
  <c r="AE481" i="6"/>
  <c r="AF481" i="6"/>
  <c r="AG481" i="6"/>
  <c r="AH481" i="6"/>
  <c r="AI481" i="6"/>
  <c r="AO481" i="6" s="1"/>
  <c r="AJ481" i="6"/>
  <c r="AK481" i="6"/>
  <c r="A482" i="6"/>
  <c r="A481" i="7" s="1"/>
  <c r="D481" i="7" s="1"/>
  <c r="B482" i="6"/>
  <c r="C482" i="6"/>
  <c r="D482" i="6"/>
  <c r="E482" i="6"/>
  <c r="F482" i="6"/>
  <c r="G482" i="6"/>
  <c r="H482" i="6"/>
  <c r="I482" i="6"/>
  <c r="J482" i="6"/>
  <c r="K482" i="6"/>
  <c r="L482" i="6"/>
  <c r="M482" i="6"/>
  <c r="N482" i="6"/>
  <c r="O482" i="6"/>
  <c r="P482" i="6"/>
  <c r="Q482" i="6"/>
  <c r="R482" i="6"/>
  <c r="S482" i="6"/>
  <c r="T482" i="6"/>
  <c r="U482" i="6"/>
  <c r="V482" i="6"/>
  <c r="W482" i="6"/>
  <c r="X482" i="6"/>
  <c r="Y482" i="6"/>
  <c r="Z482" i="6"/>
  <c r="AA482" i="6"/>
  <c r="AB482" i="6"/>
  <c r="AC482" i="6"/>
  <c r="AD482" i="6"/>
  <c r="AE482" i="6"/>
  <c r="AF482" i="6"/>
  <c r="AG482" i="6"/>
  <c r="AH482" i="6"/>
  <c r="AI482" i="6"/>
  <c r="AJ482" i="6"/>
  <c r="AK482" i="6"/>
  <c r="A483" i="6"/>
  <c r="A482" i="7" s="1"/>
  <c r="D482" i="7" s="1"/>
  <c r="B483" i="6"/>
  <c r="C483" i="6"/>
  <c r="D483" i="6"/>
  <c r="E483" i="6"/>
  <c r="F483" i="6"/>
  <c r="G483" i="6"/>
  <c r="H483" i="6"/>
  <c r="I483" i="6"/>
  <c r="J483" i="6"/>
  <c r="K483" i="6"/>
  <c r="L483" i="6"/>
  <c r="M483" i="6"/>
  <c r="N483" i="6"/>
  <c r="O483" i="6"/>
  <c r="P483" i="6"/>
  <c r="Q483" i="6"/>
  <c r="R483" i="6"/>
  <c r="S483" i="6"/>
  <c r="T483" i="6"/>
  <c r="U483" i="6"/>
  <c r="V483" i="6"/>
  <c r="W483" i="6"/>
  <c r="X483" i="6"/>
  <c r="Y483" i="6"/>
  <c r="Z483" i="6"/>
  <c r="AA483" i="6"/>
  <c r="AB483" i="6"/>
  <c r="AC483" i="6"/>
  <c r="AD483" i="6"/>
  <c r="AE483" i="6"/>
  <c r="AF483" i="6"/>
  <c r="AG483" i="6"/>
  <c r="AH483" i="6"/>
  <c r="AI483" i="6"/>
  <c r="AJ483" i="6"/>
  <c r="AK483" i="6"/>
  <c r="A484" i="6"/>
  <c r="A483" i="7" s="1"/>
  <c r="D483" i="7" s="1"/>
  <c r="B484" i="6"/>
  <c r="C484" i="6"/>
  <c r="D484" i="6"/>
  <c r="E484" i="6"/>
  <c r="F484" i="6"/>
  <c r="G484" i="6"/>
  <c r="H484" i="6"/>
  <c r="I484" i="6"/>
  <c r="J484" i="6"/>
  <c r="K484" i="6"/>
  <c r="L484" i="6"/>
  <c r="M484" i="6"/>
  <c r="N484" i="6"/>
  <c r="O484" i="6"/>
  <c r="P484" i="6"/>
  <c r="Q484" i="6"/>
  <c r="R484" i="6"/>
  <c r="S484" i="6"/>
  <c r="T484" i="6"/>
  <c r="U484" i="6"/>
  <c r="V484" i="6"/>
  <c r="W484" i="6"/>
  <c r="X484" i="6"/>
  <c r="Y484" i="6"/>
  <c r="Z484" i="6"/>
  <c r="AA484" i="6"/>
  <c r="AB484" i="6"/>
  <c r="AC484" i="6"/>
  <c r="AD484" i="6"/>
  <c r="AE484" i="6"/>
  <c r="AF484" i="6"/>
  <c r="AG484" i="6"/>
  <c r="AH484" i="6"/>
  <c r="AI484" i="6"/>
  <c r="AJ484" i="6"/>
  <c r="AK484" i="6"/>
  <c r="A485" i="6"/>
  <c r="A484" i="7" s="1"/>
  <c r="D484" i="7" s="1"/>
  <c r="B485" i="6"/>
  <c r="C485" i="6"/>
  <c r="D485" i="6"/>
  <c r="E485" i="6"/>
  <c r="F485" i="6"/>
  <c r="G485" i="6"/>
  <c r="H485" i="6"/>
  <c r="I485" i="6"/>
  <c r="J485" i="6"/>
  <c r="K485" i="6"/>
  <c r="L485" i="6"/>
  <c r="M485" i="6"/>
  <c r="N485" i="6"/>
  <c r="O485" i="6"/>
  <c r="P485" i="6"/>
  <c r="Q485" i="6"/>
  <c r="R485" i="6"/>
  <c r="S485" i="6"/>
  <c r="T485" i="6"/>
  <c r="U485" i="6"/>
  <c r="V485" i="6"/>
  <c r="W485" i="6"/>
  <c r="X485" i="6"/>
  <c r="Y485" i="6"/>
  <c r="Z485" i="6"/>
  <c r="AA485" i="6"/>
  <c r="AB485" i="6"/>
  <c r="AC485" i="6"/>
  <c r="AD485" i="6"/>
  <c r="AE485" i="6"/>
  <c r="AF485" i="6"/>
  <c r="AG485" i="6"/>
  <c r="AH485" i="6"/>
  <c r="AI485" i="6"/>
  <c r="AJ485" i="6"/>
  <c r="AK485" i="6"/>
  <c r="A486" i="6"/>
  <c r="A485" i="7" s="1"/>
  <c r="D485" i="7" s="1"/>
  <c r="B486" i="6"/>
  <c r="C486" i="6"/>
  <c r="D486" i="6"/>
  <c r="E486" i="6"/>
  <c r="F486" i="6"/>
  <c r="G486" i="6"/>
  <c r="H486" i="6"/>
  <c r="I486" i="6"/>
  <c r="J486" i="6"/>
  <c r="K486" i="6"/>
  <c r="L486" i="6"/>
  <c r="M486" i="6"/>
  <c r="N486" i="6"/>
  <c r="O486" i="6"/>
  <c r="P486" i="6"/>
  <c r="Q486" i="6"/>
  <c r="R486" i="6"/>
  <c r="S486" i="6"/>
  <c r="T486" i="6"/>
  <c r="U486" i="6"/>
  <c r="V486" i="6"/>
  <c r="W486" i="6"/>
  <c r="X486" i="6"/>
  <c r="Y486" i="6"/>
  <c r="Z486" i="6"/>
  <c r="AA486" i="6"/>
  <c r="AB486" i="6"/>
  <c r="AC486" i="6"/>
  <c r="AD486" i="6"/>
  <c r="AE486" i="6"/>
  <c r="AF486" i="6"/>
  <c r="AG486" i="6"/>
  <c r="AH486" i="6"/>
  <c r="AI486" i="6"/>
  <c r="AJ486" i="6"/>
  <c r="AK486" i="6"/>
  <c r="A487" i="6"/>
  <c r="A486" i="7" s="1"/>
  <c r="D486" i="7" s="1"/>
  <c r="B487" i="6"/>
  <c r="C487" i="6"/>
  <c r="D487" i="6"/>
  <c r="E487" i="6"/>
  <c r="F487" i="6"/>
  <c r="G487" i="6"/>
  <c r="H487" i="6"/>
  <c r="I487" i="6"/>
  <c r="J487" i="6"/>
  <c r="K487" i="6"/>
  <c r="L487" i="6"/>
  <c r="M487" i="6"/>
  <c r="N487" i="6"/>
  <c r="O487" i="6"/>
  <c r="P487" i="6"/>
  <c r="Q487" i="6"/>
  <c r="R487" i="6"/>
  <c r="S487" i="6"/>
  <c r="T487" i="6"/>
  <c r="U487" i="6"/>
  <c r="V487" i="6"/>
  <c r="W487" i="6"/>
  <c r="X487" i="6"/>
  <c r="Y487" i="6"/>
  <c r="Z487" i="6"/>
  <c r="AA487" i="6"/>
  <c r="AB487" i="6"/>
  <c r="AC487" i="6"/>
  <c r="AD487" i="6"/>
  <c r="AE487" i="6"/>
  <c r="AF487" i="6"/>
  <c r="AG487" i="6"/>
  <c r="AH487" i="6"/>
  <c r="AI487" i="6"/>
  <c r="AJ487" i="6"/>
  <c r="AK487" i="6"/>
  <c r="A488" i="6"/>
  <c r="A487" i="7" s="1"/>
  <c r="D487" i="7" s="1"/>
  <c r="B488" i="6"/>
  <c r="C488" i="6"/>
  <c r="D488" i="6"/>
  <c r="E488" i="6"/>
  <c r="F488" i="6"/>
  <c r="G488" i="6"/>
  <c r="H488" i="6"/>
  <c r="I488" i="6"/>
  <c r="J488" i="6"/>
  <c r="K488" i="6"/>
  <c r="L488" i="6"/>
  <c r="M488" i="6"/>
  <c r="N488" i="6"/>
  <c r="O488" i="6"/>
  <c r="P488" i="6"/>
  <c r="Q488" i="6"/>
  <c r="R488" i="6"/>
  <c r="S488" i="6"/>
  <c r="T488" i="6"/>
  <c r="U488" i="6"/>
  <c r="V488" i="6"/>
  <c r="W488" i="6"/>
  <c r="X488" i="6"/>
  <c r="Y488" i="6"/>
  <c r="Z488" i="6"/>
  <c r="AA488" i="6"/>
  <c r="AB488" i="6"/>
  <c r="AC488" i="6"/>
  <c r="AD488" i="6"/>
  <c r="AE488" i="6"/>
  <c r="AF488" i="6"/>
  <c r="AG488" i="6"/>
  <c r="AH488" i="6"/>
  <c r="AI488" i="6"/>
  <c r="AJ488" i="6"/>
  <c r="AK488" i="6"/>
  <c r="A489" i="6"/>
  <c r="A488" i="7" s="1"/>
  <c r="D488" i="7" s="1"/>
  <c r="B489" i="6"/>
  <c r="C489" i="6"/>
  <c r="D489" i="6"/>
  <c r="E489" i="6"/>
  <c r="F489" i="6"/>
  <c r="G489" i="6"/>
  <c r="H489" i="6"/>
  <c r="I489" i="6"/>
  <c r="J489" i="6"/>
  <c r="K489" i="6"/>
  <c r="L489" i="6"/>
  <c r="M489" i="6"/>
  <c r="N489" i="6"/>
  <c r="O489" i="6"/>
  <c r="P489" i="6"/>
  <c r="Q489" i="6"/>
  <c r="R489" i="6"/>
  <c r="S489" i="6"/>
  <c r="T489" i="6"/>
  <c r="U489" i="6"/>
  <c r="V489" i="6"/>
  <c r="W489" i="6"/>
  <c r="X489" i="6"/>
  <c r="Y489" i="6"/>
  <c r="Z489" i="6"/>
  <c r="AA489" i="6"/>
  <c r="AB489" i="6"/>
  <c r="AC489" i="6"/>
  <c r="AD489" i="6"/>
  <c r="AE489" i="6"/>
  <c r="AF489" i="6"/>
  <c r="AG489" i="6"/>
  <c r="AH489" i="6"/>
  <c r="AI489" i="6"/>
  <c r="AJ489" i="6"/>
  <c r="AK489" i="6"/>
  <c r="A490" i="6"/>
  <c r="A489" i="7" s="1"/>
  <c r="D489" i="7" s="1"/>
  <c r="B490" i="6"/>
  <c r="C490" i="6"/>
  <c r="D490" i="6"/>
  <c r="E490" i="6"/>
  <c r="F490" i="6"/>
  <c r="G490" i="6"/>
  <c r="H490" i="6"/>
  <c r="I490" i="6"/>
  <c r="J490" i="6"/>
  <c r="K490" i="6"/>
  <c r="AM490" i="6" s="1"/>
  <c r="AP490" i="6" s="1"/>
  <c r="L490" i="6"/>
  <c r="M490" i="6"/>
  <c r="N490" i="6"/>
  <c r="O490" i="6"/>
  <c r="P490" i="6"/>
  <c r="Q490" i="6"/>
  <c r="R490" i="6"/>
  <c r="S490" i="6"/>
  <c r="T490" i="6"/>
  <c r="U490" i="6"/>
  <c r="V490" i="6"/>
  <c r="W490" i="6"/>
  <c r="AN490" i="6" s="1"/>
  <c r="X490" i="6"/>
  <c r="Y490" i="6"/>
  <c r="Z490" i="6"/>
  <c r="AA490" i="6"/>
  <c r="AB490" i="6"/>
  <c r="AC490" i="6"/>
  <c r="AD490" i="6"/>
  <c r="AE490" i="6"/>
  <c r="AF490" i="6"/>
  <c r="AG490" i="6"/>
  <c r="AH490" i="6"/>
  <c r="AI490" i="6"/>
  <c r="AO490" i="6" s="1"/>
  <c r="AJ490" i="6"/>
  <c r="AK490" i="6"/>
  <c r="A491" i="6"/>
  <c r="A490" i="7" s="1"/>
  <c r="D490" i="7" s="1"/>
  <c r="B491" i="6"/>
  <c r="C491" i="6"/>
  <c r="D491" i="6"/>
  <c r="E491" i="6"/>
  <c r="F491" i="6"/>
  <c r="G491" i="6"/>
  <c r="H491" i="6"/>
  <c r="I491" i="6"/>
  <c r="J491" i="6"/>
  <c r="K491" i="6"/>
  <c r="L491" i="6"/>
  <c r="M491" i="6"/>
  <c r="N491" i="6"/>
  <c r="O491" i="6"/>
  <c r="P491" i="6"/>
  <c r="Q491" i="6"/>
  <c r="R491" i="6"/>
  <c r="S491" i="6"/>
  <c r="T491" i="6"/>
  <c r="U491" i="6"/>
  <c r="V491" i="6"/>
  <c r="W491" i="6"/>
  <c r="X491" i="6"/>
  <c r="Y491" i="6"/>
  <c r="Z491" i="6"/>
  <c r="AA491" i="6"/>
  <c r="AB491" i="6"/>
  <c r="AC491" i="6"/>
  <c r="AD491" i="6"/>
  <c r="AE491" i="6"/>
  <c r="AF491" i="6"/>
  <c r="AG491" i="6"/>
  <c r="AH491" i="6"/>
  <c r="AI491" i="6"/>
  <c r="AJ491" i="6"/>
  <c r="AK491" i="6"/>
  <c r="A492" i="6"/>
  <c r="A491" i="7" s="1"/>
  <c r="D491" i="7" s="1"/>
  <c r="B492" i="6"/>
  <c r="C492" i="6"/>
  <c r="D492" i="6"/>
  <c r="E492" i="6"/>
  <c r="F492" i="6"/>
  <c r="G492" i="6"/>
  <c r="H492" i="6"/>
  <c r="I492" i="6"/>
  <c r="J492" i="6"/>
  <c r="K492" i="6"/>
  <c r="L492" i="6"/>
  <c r="M492" i="6"/>
  <c r="N492" i="6"/>
  <c r="O492" i="6"/>
  <c r="P492" i="6"/>
  <c r="Q492" i="6"/>
  <c r="R492" i="6"/>
  <c r="S492" i="6"/>
  <c r="T492" i="6"/>
  <c r="U492" i="6"/>
  <c r="V492" i="6"/>
  <c r="W492" i="6"/>
  <c r="X492" i="6"/>
  <c r="Y492" i="6"/>
  <c r="Z492" i="6"/>
  <c r="AA492" i="6"/>
  <c r="AB492" i="6"/>
  <c r="AC492" i="6"/>
  <c r="AD492" i="6"/>
  <c r="AE492" i="6"/>
  <c r="AF492" i="6"/>
  <c r="AG492" i="6"/>
  <c r="AH492" i="6"/>
  <c r="AI492" i="6"/>
  <c r="AJ492" i="6"/>
  <c r="AK492" i="6"/>
  <c r="A493" i="6"/>
  <c r="A492" i="7" s="1"/>
  <c r="D492" i="7" s="1"/>
  <c r="B493" i="6"/>
  <c r="C493" i="6"/>
  <c r="D493" i="6"/>
  <c r="E493" i="6"/>
  <c r="F493" i="6"/>
  <c r="G493" i="6"/>
  <c r="H493" i="6"/>
  <c r="I493" i="6"/>
  <c r="J493" i="6"/>
  <c r="K493" i="6"/>
  <c r="AM493" i="6" s="1"/>
  <c r="L493" i="6"/>
  <c r="M493" i="6"/>
  <c r="N493" i="6"/>
  <c r="O493" i="6"/>
  <c r="P493" i="6"/>
  <c r="Q493" i="6"/>
  <c r="R493" i="6"/>
  <c r="S493" i="6"/>
  <c r="T493" i="6"/>
  <c r="U493" i="6"/>
  <c r="V493" i="6"/>
  <c r="W493" i="6"/>
  <c r="AN493" i="6" s="1"/>
  <c r="X493" i="6"/>
  <c r="Y493" i="6"/>
  <c r="Z493" i="6"/>
  <c r="AA493" i="6"/>
  <c r="AB493" i="6"/>
  <c r="AC493" i="6"/>
  <c r="AD493" i="6"/>
  <c r="AE493" i="6"/>
  <c r="AF493" i="6"/>
  <c r="AG493" i="6"/>
  <c r="AH493" i="6"/>
  <c r="AI493" i="6"/>
  <c r="AO493" i="6" s="1"/>
  <c r="AJ493" i="6"/>
  <c r="AK493" i="6"/>
  <c r="A494" i="6"/>
  <c r="A493" i="7" s="1"/>
  <c r="D493" i="7" s="1"/>
  <c r="B494" i="6"/>
  <c r="C494" i="6"/>
  <c r="D494" i="6"/>
  <c r="E494" i="6"/>
  <c r="F494" i="6"/>
  <c r="G494" i="6"/>
  <c r="H494" i="6"/>
  <c r="I494" i="6"/>
  <c r="J494" i="6"/>
  <c r="K494" i="6"/>
  <c r="L494" i="6"/>
  <c r="M494" i="6"/>
  <c r="N494" i="6"/>
  <c r="O494" i="6"/>
  <c r="P494" i="6"/>
  <c r="Q494" i="6"/>
  <c r="R494" i="6"/>
  <c r="S494" i="6"/>
  <c r="T494" i="6"/>
  <c r="U494" i="6"/>
  <c r="V494" i="6"/>
  <c r="W494" i="6"/>
  <c r="X494" i="6"/>
  <c r="Y494" i="6"/>
  <c r="Z494" i="6"/>
  <c r="AA494" i="6"/>
  <c r="AB494" i="6"/>
  <c r="AC494" i="6"/>
  <c r="AD494" i="6"/>
  <c r="AE494" i="6"/>
  <c r="AF494" i="6"/>
  <c r="AG494" i="6"/>
  <c r="AH494" i="6"/>
  <c r="AI494" i="6"/>
  <c r="AJ494" i="6"/>
  <c r="AK494" i="6"/>
  <c r="A495" i="6"/>
  <c r="A494" i="7" s="1"/>
  <c r="D494" i="7" s="1"/>
  <c r="B495" i="6"/>
  <c r="C495" i="6"/>
  <c r="D495" i="6"/>
  <c r="E495" i="6"/>
  <c r="F495" i="6"/>
  <c r="G495" i="6"/>
  <c r="H495" i="6"/>
  <c r="I495" i="6"/>
  <c r="J495" i="6"/>
  <c r="K495" i="6"/>
  <c r="L495" i="6"/>
  <c r="M495" i="6"/>
  <c r="N495" i="6"/>
  <c r="O495" i="6"/>
  <c r="P495" i="6"/>
  <c r="Q495" i="6"/>
  <c r="R495" i="6"/>
  <c r="S495" i="6"/>
  <c r="T495" i="6"/>
  <c r="U495" i="6"/>
  <c r="V495" i="6"/>
  <c r="W495" i="6"/>
  <c r="X495" i="6"/>
  <c r="Y495" i="6"/>
  <c r="Z495" i="6"/>
  <c r="AA495" i="6"/>
  <c r="AB495" i="6"/>
  <c r="AC495" i="6"/>
  <c r="AD495" i="6"/>
  <c r="AE495" i="6"/>
  <c r="AF495" i="6"/>
  <c r="AG495" i="6"/>
  <c r="AH495" i="6"/>
  <c r="AI495" i="6"/>
  <c r="AJ495" i="6"/>
  <c r="AK495" i="6"/>
  <c r="A496" i="6"/>
  <c r="A495" i="7" s="1"/>
  <c r="D495" i="7" s="1"/>
  <c r="B496" i="6"/>
  <c r="C496" i="6"/>
  <c r="D496" i="6"/>
  <c r="E496" i="6"/>
  <c r="F496" i="6"/>
  <c r="G496" i="6"/>
  <c r="H496" i="6"/>
  <c r="I496" i="6"/>
  <c r="J496" i="6"/>
  <c r="K496" i="6"/>
  <c r="L496" i="6"/>
  <c r="M496" i="6"/>
  <c r="N496" i="6"/>
  <c r="O496" i="6"/>
  <c r="P496" i="6"/>
  <c r="Q496" i="6"/>
  <c r="R496" i="6"/>
  <c r="S496" i="6"/>
  <c r="T496" i="6"/>
  <c r="U496" i="6"/>
  <c r="V496" i="6"/>
  <c r="W496" i="6"/>
  <c r="X496" i="6"/>
  <c r="Y496" i="6"/>
  <c r="Z496" i="6"/>
  <c r="AA496" i="6"/>
  <c r="AB496" i="6"/>
  <c r="AC496" i="6"/>
  <c r="AD496" i="6"/>
  <c r="AE496" i="6"/>
  <c r="AF496" i="6"/>
  <c r="AG496" i="6"/>
  <c r="AH496" i="6"/>
  <c r="AI496" i="6"/>
  <c r="AJ496" i="6"/>
  <c r="AK496" i="6"/>
  <c r="A497" i="6"/>
  <c r="A496" i="7" s="1"/>
  <c r="D496" i="7" s="1"/>
  <c r="B497" i="6"/>
  <c r="C497" i="6"/>
  <c r="D497" i="6"/>
  <c r="E497" i="6"/>
  <c r="F497" i="6"/>
  <c r="G497" i="6"/>
  <c r="H497" i="6"/>
  <c r="I497" i="6"/>
  <c r="J497" i="6"/>
  <c r="K497" i="6"/>
  <c r="L497" i="6"/>
  <c r="M497" i="6"/>
  <c r="N497" i="6"/>
  <c r="O497" i="6"/>
  <c r="P497" i="6"/>
  <c r="Q497" i="6"/>
  <c r="R497" i="6"/>
  <c r="S497" i="6"/>
  <c r="T497" i="6"/>
  <c r="U497" i="6"/>
  <c r="V497" i="6"/>
  <c r="W497" i="6"/>
  <c r="AN497" i="6" s="1"/>
  <c r="X497" i="6"/>
  <c r="Y497" i="6"/>
  <c r="Z497" i="6"/>
  <c r="AA497" i="6"/>
  <c r="AB497" i="6"/>
  <c r="AC497" i="6"/>
  <c r="AD497" i="6"/>
  <c r="AE497" i="6"/>
  <c r="AF497" i="6"/>
  <c r="AG497" i="6"/>
  <c r="AH497" i="6"/>
  <c r="AI497" i="6"/>
  <c r="AO497" i="6" s="1"/>
  <c r="AJ497" i="6"/>
  <c r="AK497" i="6"/>
  <c r="A498" i="6"/>
  <c r="A497" i="7" s="1"/>
  <c r="D497" i="7" s="1"/>
  <c r="B498" i="6"/>
  <c r="C498" i="6"/>
  <c r="D498" i="6"/>
  <c r="E498" i="6"/>
  <c r="F498" i="6"/>
  <c r="G498" i="6"/>
  <c r="H498" i="6"/>
  <c r="I498" i="6"/>
  <c r="J498" i="6"/>
  <c r="K498" i="6"/>
  <c r="L498" i="6"/>
  <c r="M498" i="6"/>
  <c r="N498" i="6"/>
  <c r="O498" i="6"/>
  <c r="P498" i="6"/>
  <c r="Q498" i="6"/>
  <c r="R498" i="6"/>
  <c r="S498" i="6"/>
  <c r="T498" i="6"/>
  <c r="U498" i="6"/>
  <c r="V498" i="6"/>
  <c r="W498" i="6"/>
  <c r="X498" i="6"/>
  <c r="Y498" i="6"/>
  <c r="Z498" i="6"/>
  <c r="AA498" i="6"/>
  <c r="AB498" i="6"/>
  <c r="AC498" i="6"/>
  <c r="AD498" i="6"/>
  <c r="AE498" i="6"/>
  <c r="AF498" i="6"/>
  <c r="AG498" i="6"/>
  <c r="AH498" i="6"/>
  <c r="AI498" i="6"/>
  <c r="AJ498" i="6"/>
  <c r="AK498" i="6"/>
  <c r="A499" i="6"/>
  <c r="A498" i="7" s="1"/>
  <c r="D498" i="7" s="1"/>
  <c r="B499" i="6"/>
  <c r="C499" i="6"/>
  <c r="D499" i="6"/>
  <c r="E499" i="6"/>
  <c r="F499" i="6"/>
  <c r="G499" i="6"/>
  <c r="H499" i="6"/>
  <c r="I499" i="6"/>
  <c r="J499" i="6"/>
  <c r="K499" i="6"/>
  <c r="L499" i="6"/>
  <c r="M499" i="6"/>
  <c r="N499" i="6"/>
  <c r="O499" i="6"/>
  <c r="P499" i="6"/>
  <c r="Q499" i="6"/>
  <c r="R499" i="6"/>
  <c r="S499" i="6"/>
  <c r="T499" i="6"/>
  <c r="U499" i="6"/>
  <c r="V499" i="6"/>
  <c r="W499" i="6"/>
  <c r="X499" i="6"/>
  <c r="Y499" i="6"/>
  <c r="Z499" i="6"/>
  <c r="AA499" i="6"/>
  <c r="AB499" i="6"/>
  <c r="AC499" i="6"/>
  <c r="AD499" i="6"/>
  <c r="AE499" i="6"/>
  <c r="AF499" i="6"/>
  <c r="AG499" i="6"/>
  <c r="AH499" i="6"/>
  <c r="AI499" i="6"/>
  <c r="AJ499" i="6"/>
  <c r="AK499" i="6"/>
  <c r="A500" i="6"/>
  <c r="A499" i="7" s="1"/>
  <c r="D499" i="7" s="1"/>
  <c r="B500" i="6"/>
  <c r="C500" i="6"/>
  <c r="D500" i="6"/>
  <c r="E500" i="6"/>
  <c r="F500" i="6"/>
  <c r="G500" i="6"/>
  <c r="H500" i="6"/>
  <c r="I500" i="6"/>
  <c r="J500" i="6"/>
  <c r="K500" i="6"/>
  <c r="L500" i="6"/>
  <c r="M500" i="6"/>
  <c r="N500" i="6"/>
  <c r="O500" i="6"/>
  <c r="P500" i="6"/>
  <c r="Q500" i="6"/>
  <c r="R500" i="6"/>
  <c r="S500" i="6"/>
  <c r="T500" i="6"/>
  <c r="U500" i="6"/>
  <c r="V500" i="6"/>
  <c r="W500" i="6"/>
  <c r="X500" i="6"/>
  <c r="Y500" i="6"/>
  <c r="Z500" i="6"/>
  <c r="AA500" i="6"/>
  <c r="AB500" i="6"/>
  <c r="AC500" i="6"/>
  <c r="AD500" i="6"/>
  <c r="AE500" i="6"/>
  <c r="AF500" i="6"/>
  <c r="AG500" i="6"/>
  <c r="AH500" i="6"/>
  <c r="AI500" i="6"/>
  <c r="AJ500" i="6"/>
  <c r="AK500" i="6"/>
  <c r="A501" i="6"/>
  <c r="A500" i="7" s="1"/>
  <c r="D500" i="7" s="1"/>
  <c r="B501" i="6"/>
  <c r="C501" i="6"/>
  <c r="D501" i="6"/>
  <c r="E501" i="6"/>
  <c r="F501" i="6"/>
  <c r="G501" i="6"/>
  <c r="H501" i="6"/>
  <c r="I501" i="6"/>
  <c r="J501" i="6"/>
  <c r="K501" i="6"/>
  <c r="L501" i="6"/>
  <c r="M501" i="6"/>
  <c r="N501" i="6"/>
  <c r="O501" i="6"/>
  <c r="P501" i="6"/>
  <c r="Q501" i="6"/>
  <c r="R501" i="6"/>
  <c r="S501" i="6"/>
  <c r="T501" i="6"/>
  <c r="U501" i="6"/>
  <c r="V501" i="6"/>
  <c r="W501" i="6"/>
  <c r="X501" i="6"/>
  <c r="Y501" i="6"/>
  <c r="Z501" i="6"/>
  <c r="AA501" i="6"/>
  <c r="AB501" i="6"/>
  <c r="AC501" i="6"/>
  <c r="AD501" i="6"/>
  <c r="AE501" i="6"/>
  <c r="AF501" i="6"/>
  <c r="AG501" i="6"/>
  <c r="AH501" i="6"/>
  <c r="AI501" i="6"/>
  <c r="AJ501" i="6"/>
  <c r="AK501" i="6"/>
  <c r="A502" i="6"/>
  <c r="A501" i="7" s="1"/>
  <c r="D501" i="7" s="1"/>
  <c r="B502" i="6"/>
  <c r="C502" i="6"/>
  <c r="D502" i="6"/>
  <c r="E502" i="6"/>
  <c r="F502" i="6"/>
  <c r="G502" i="6"/>
  <c r="H502" i="6"/>
  <c r="I502" i="6"/>
  <c r="J502" i="6"/>
  <c r="K502" i="6"/>
  <c r="AM502" i="6" s="1"/>
  <c r="AP502" i="6" s="1"/>
  <c r="L502" i="6"/>
  <c r="M502" i="6"/>
  <c r="N502" i="6"/>
  <c r="O502" i="6"/>
  <c r="P502" i="6"/>
  <c r="Q502" i="6"/>
  <c r="R502" i="6"/>
  <c r="S502" i="6"/>
  <c r="T502" i="6"/>
  <c r="U502" i="6"/>
  <c r="V502" i="6"/>
  <c r="W502" i="6"/>
  <c r="AN502" i="6" s="1"/>
  <c r="X502" i="6"/>
  <c r="Y502" i="6"/>
  <c r="Z502" i="6"/>
  <c r="AA502" i="6"/>
  <c r="AB502" i="6"/>
  <c r="AC502" i="6"/>
  <c r="AD502" i="6"/>
  <c r="AE502" i="6"/>
  <c r="AF502" i="6"/>
  <c r="AG502" i="6"/>
  <c r="AH502" i="6"/>
  <c r="AI502" i="6"/>
  <c r="AO502" i="6" s="1"/>
  <c r="AJ502" i="6"/>
  <c r="AK502" i="6"/>
  <c r="O501" i="1"/>
  <c r="P501" i="1" s="1"/>
  <c r="O500" i="1"/>
  <c r="P500" i="1" s="1"/>
  <c r="O499" i="1"/>
  <c r="P499" i="1" s="1"/>
  <c r="O498" i="1"/>
  <c r="P498" i="1" s="1"/>
  <c r="O497" i="1"/>
  <c r="P497" i="1" s="1"/>
  <c r="O496" i="1"/>
  <c r="P496" i="1" s="1"/>
  <c r="O495" i="1"/>
  <c r="P495" i="1" s="1"/>
  <c r="O494" i="1"/>
  <c r="P494" i="1" s="1"/>
  <c r="O493" i="1"/>
  <c r="P493" i="1" s="1"/>
  <c r="P492" i="1"/>
  <c r="O492" i="1"/>
  <c r="O491" i="1"/>
  <c r="P491" i="1" s="1"/>
  <c r="O490" i="1"/>
  <c r="P490" i="1" s="1"/>
  <c r="O489" i="1"/>
  <c r="P489" i="1" s="1"/>
  <c r="O488" i="1"/>
  <c r="P488" i="1" s="1"/>
  <c r="O487" i="1"/>
  <c r="P487" i="1" s="1"/>
  <c r="O486" i="1"/>
  <c r="P486" i="1" s="1"/>
  <c r="O485" i="1"/>
  <c r="P485" i="1" s="1"/>
  <c r="O484" i="1"/>
  <c r="P484" i="1" s="1"/>
  <c r="O483" i="1"/>
  <c r="P483" i="1" s="1"/>
  <c r="O482" i="1"/>
  <c r="P482" i="1" s="1"/>
  <c r="O481" i="1"/>
  <c r="P481" i="1" s="1"/>
  <c r="P480" i="1"/>
  <c r="O480" i="1"/>
  <c r="O479" i="1"/>
  <c r="P479" i="1" s="1"/>
  <c r="O478" i="1"/>
  <c r="P478" i="1" s="1"/>
  <c r="O477" i="1"/>
  <c r="P477" i="1" s="1"/>
  <c r="O476" i="1"/>
  <c r="P476" i="1" s="1"/>
  <c r="O475" i="1"/>
  <c r="P475" i="1" s="1"/>
  <c r="P474" i="1"/>
  <c r="O474" i="1"/>
  <c r="O473" i="1"/>
  <c r="P473" i="1" s="1"/>
  <c r="O472" i="1"/>
  <c r="P472" i="1" s="1"/>
  <c r="O471" i="1"/>
  <c r="P471" i="1" s="1"/>
  <c r="O470" i="1"/>
  <c r="P470" i="1" s="1"/>
  <c r="O469" i="1"/>
  <c r="P469" i="1" s="1"/>
  <c r="O468" i="1"/>
  <c r="P468" i="1" s="1"/>
  <c r="O467" i="1"/>
  <c r="P467" i="1" s="1"/>
  <c r="O466" i="1"/>
  <c r="P466" i="1" s="1"/>
  <c r="O465" i="1"/>
  <c r="P465" i="1" s="1"/>
  <c r="O464" i="1"/>
  <c r="P464" i="1" s="1"/>
  <c r="O463" i="1"/>
  <c r="P463" i="1" s="1"/>
  <c r="O462" i="1"/>
  <c r="P462" i="1" s="1"/>
  <c r="O461" i="1"/>
  <c r="P461" i="1" s="1"/>
  <c r="O460" i="1"/>
  <c r="P460" i="1" s="1"/>
  <c r="O459" i="1"/>
  <c r="P459" i="1" s="1"/>
  <c r="O458" i="1"/>
  <c r="P458" i="1" s="1"/>
  <c r="O457" i="1"/>
  <c r="P457" i="1" s="1"/>
  <c r="P456" i="1"/>
  <c r="O456" i="1"/>
  <c r="O455" i="1"/>
  <c r="P455" i="1" s="1"/>
  <c r="O454" i="1"/>
  <c r="P454" i="1" s="1"/>
  <c r="O453" i="1"/>
  <c r="P453" i="1" s="1"/>
  <c r="O452" i="1"/>
  <c r="P452" i="1" s="1"/>
  <c r="O451" i="1"/>
  <c r="P451" i="1" s="1"/>
  <c r="O450" i="1"/>
  <c r="P450" i="1" s="1"/>
  <c r="O449" i="1"/>
  <c r="P449" i="1" s="1"/>
  <c r="O448" i="1"/>
  <c r="P448" i="1" s="1"/>
  <c r="O447" i="1"/>
  <c r="P447" i="1" s="1"/>
  <c r="O446" i="1"/>
  <c r="P446" i="1" s="1"/>
  <c r="O445" i="1"/>
  <c r="P445" i="1" s="1"/>
  <c r="O444" i="1"/>
  <c r="P444" i="1" s="1"/>
  <c r="O443" i="1"/>
  <c r="P443" i="1" s="1"/>
  <c r="O442" i="1"/>
  <c r="P442" i="1" s="1"/>
  <c r="O441" i="1"/>
  <c r="P441" i="1" s="1"/>
  <c r="O440" i="1"/>
  <c r="P440" i="1" s="1"/>
  <c r="O439" i="1"/>
  <c r="P439" i="1" s="1"/>
  <c r="O438" i="1"/>
  <c r="P438" i="1" s="1"/>
  <c r="O437" i="1"/>
  <c r="P437" i="1" s="1"/>
  <c r="O436" i="1"/>
  <c r="P436" i="1" s="1"/>
  <c r="O435" i="1"/>
  <c r="P435" i="1" s="1"/>
  <c r="O434" i="1"/>
  <c r="P434" i="1" s="1"/>
  <c r="O433" i="1"/>
  <c r="P433" i="1" s="1"/>
  <c r="O432" i="1"/>
  <c r="P432" i="1" s="1"/>
  <c r="O431" i="1"/>
  <c r="P431" i="1" s="1"/>
  <c r="O430" i="1"/>
  <c r="P430" i="1" s="1"/>
  <c r="O429" i="1"/>
  <c r="P429" i="1" s="1"/>
  <c r="O428" i="1"/>
  <c r="P428" i="1" s="1"/>
  <c r="O427" i="1"/>
  <c r="P427" i="1" s="1"/>
  <c r="O426" i="1"/>
  <c r="P426" i="1" s="1"/>
  <c r="O425" i="1"/>
  <c r="P425" i="1" s="1"/>
  <c r="O424" i="1"/>
  <c r="P424" i="1" s="1"/>
  <c r="P423" i="1"/>
  <c r="O423" i="1"/>
  <c r="O422" i="1"/>
  <c r="P422" i="1" s="1"/>
  <c r="O421" i="1"/>
  <c r="P421" i="1" s="1"/>
  <c r="O420" i="1"/>
  <c r="P420" i="1" s="1"/>
  <c r="O419" i="1"/>
  <c r="P419" i="1" s="1"/>
  <c r="O418" i="1"/>
  <c r="P418" i="1" s="1"/>
  <c r="O417" i="1"/>
  <c r="P417" i="1" s="1"/>
  <c r="O416" i="1"/>
  <c r="P416" i="1" s="1"/>
  <c r="O415" i="1"/>
  <c r="P415" i="1" s="1"/>
  <c r="O414" i="1"/>
  <c r="P414" i="1" s="1"/>
  <c r="O413" i="1"/>
  <c r="P413" i="1" s="1"/>
  <c r="O412" i="1"/>
  <c r="P412" i="1" s="1"/>
  <c r="O411" i="1"/>
  <c r="P411" i="1" s="1"/>
  <c r="O410" i="1"/>
  <c r="P410" i="1" s="1"/>
  <c r="O409" i="1"/>
  <c r="P409" i="1" s="1"/>
  <c r="O408" i="1"/>
  <c r="P408" i="1" s="1"/>
  <c r="O407" i="1"/>
  <c r="P407" i="1" s="1"/>
  <c r="O406" i="1"/>
  <c r="P406" i="1" s="1"/>
  <c r="O405" i="1"/>
  <c r="P405" i="1" s="1"/>
  <c r="O404" i="1"/>
  <c r="P404" i="1" s="1"/>
  <c r="O403" i="1"/>
  <c r="P403" i="1" s="1"/>
  <c r="O402" i="1"/>
  <c r="P402" i="1" s="1"/>
  <c r="O401" i="1"/>
  <c r="P401" i="1" s="1"/>
  <c r="O400" i="1"/>
  <c r="P400" i="1" s="1"/>
  <c r="O399" i="1"/>
  <c r="P399" i="1" s="1"/>
  <c r="O398" i="1"/>
  <c r="P398" i="1" s="1"/>
  <c r="O397" i="1"/>
  <c r="P397" i="1" s="1"/>
  <c r="P396" i="1"/>
  <c r="O396" i="1"/>
  <c r="O395" i="1"/>
  <c r="P395" i="1" s="1"/>
  <c r="O394" i="1"/>
  <c r="P394" i="1" s="1"/>
  <c r="O393" i="1"/>
  <c r="P393" i="1" s="1"/>
  <c r="O392" i="1"/>
  <c r="P392" i="1" s="1"/>
  <c r="O391" i="1"/>
  <c r="P391" i="1" s="1"/>
  <c r="O390" i="1"/>
  <c r="P390" i="1" s="1"/>
  <c r="O389" i="1"/>
  <c r="P389" i="1" s="1"/>
  <c r="O388" i="1"/>
  <c r="P388" i="1" s="1"/>
  <c r="O387" i="1"/>
  <c r="P387" i="1" s="1"/>
  <c r="O386" i="1"/>
  <c r="P386" i="1" s="1"/>
  <c r="O385" i="1"/>
  <c r="P385" i="1" s="1"/>
  <c r="P384" i="1"/>
  <c r="O384" i="1"/>
  <c r="O383" i="1"/>
  <c r="P383" i="1" s="1"/>
  <c r="O382" i="1"/>
  <c r="P382" i="1" s="1"/>
  <c r="O381" i="1"/>
  <c r="P381" i="1" s="1"/>
  <c r="O380" i="1"/>
  <c r="P380" i="1" s="1"/>
  <c r="O379" i="1"/>
  <c r="P379" i="1" s="1"/>
  <c r="O378" i="1"/>
  <c r="P378" i="1" s="1"/>
  <c r="O377" i="1"/>
  <c r="P377" i="1" s="1"/>
  <c r="O376" i="1"/>
  <c r="P376" i="1" s="1"/>
  <c r="O375" i="1"/>
  <c r="P375" i="1" s="1"/>
  <c r="O374" i="1"/>
  <c r="P374" i="1" s="1"/>
  <c r="O373" i="1"/>
  <c r="P373" i="1" s="1"/>
  <c r="O372" i="1"/>
  <c r="P372" i="1" s="1"/>
  <c r="O371" i="1"/>
  <c r="P371" i="1" s="1"/>
  <c r="O370" i="1"/>
  <c r="P370" i="1" s="1"/>
  <c r="O369" i="1"/>
  <c r="P369" i="1" s="1"/>
  <c r="O368" i="1"/>
  <c r="P368" i="1" s="1"/>
  <c r="O367" i="1"/>
  <c r="P367" i="1" s="1"/>
  <c r="O366" i="1"/>
  <c r="P366" i="1" s="1"/>
  <c r="O365" i="1"/>
  <c r="P365" i="1" s="1"/>
  <c r="O364" i="1"/>
  <c r="P364" i="1" s="1"/>
  <c r="O363" i="1"/>
  <c r="P363" i="1" s="1"/>
  <c r="O362" i="1"/>
  <c r="P362" i="1" s="1"/>
  <c r="O361" i="1"/>
  <c r="P361" i="1" s="1"/>
  <c r="O360" i="1"/>
  <c r="P360" i="1" s="1"/>
  <c r="O359" i="1"/>
  <c r="P359" i="1" s="1"/>
  <c r="O358" i="1"/>
  <c r="P358" i="1" s="1"/>
  <c r="O357" i="1"/>
  <c r="P357" i="1" s="1"/>
  <c r="O356" i="1"/>
  <c r="P356" i="1" s="1"/>
  <c r="O355" i="1"/>
  <c r="P355" i="1" s="1"/>
  <c r="O354" i="1"/>
  <c r="P354" i="1" s="1"/>
  <c r="O353" i="1"/>
  <c r="P353" i="1" s="1"/>
  <c r="O352" i="1"/>
  <c r="P352" i="1" s="1"/>
  <c r="O351" i="1"/>
  <c r="P351" i="1" s="1"/>
  <c r="O350" i="1"/>
  <c r="P350" i="1" s="1"/>
  <c r="O349" i="1"/>
  <c r="P349" i="1" s="1"/>
  <c r="O348" i="1"/>
  <c r="P348" i="1" s="1"/>
  <c r="O347" i="1"/>
  <c r="P347" i="1" s="1"/>
  <c r="O346" i="1"/>
  <c r="P346" i="1" s="1"/>
  <c r="O345" i="1"/>
  <c r="P345" i="1" s="1"/>
  <c r="O344" i="1"/>
  <c r="P344" i="1" s="1"/>
  <c r="O343" i="1"/>
  <c r="P343" i="1" s="1"/>
  <c r="O342" i="1"/>
  <c r="P342" i="1" s="1"/>
  <c r="O341" i="1"/>
  <c r="P341" i="1" s="1"/>
  <c r="O340" i="1"/>
  <c r="P340" i="1" s="1"/>
  <c r="O339" i="1"/>
  <c r="P339" i="1" s="1"/>
  <c r="O338" i="1"/>
  <c r="P338" i="1" s="1"/>
  <c r="O337" i="1"/>
  <c r="P337" i="1" s="1"/>
  <c r="O336" i="1"/>
  <c r="P336" i="1" s="1"/>
  <c r="O335" i="1"/>
  <c r="P335" i="1" s="1"/>
  <c r="O334" i="1"/>
  <c r="P334" i="1" s="1"/>
  <c r="O333" i="1"/>
  <c r="P333" i="1" s="1"/>
  <c r="O332" i="1"/>
  <c r="P332" i="1" s="1"/>
  <c r="O331" i="1"/>
  <c r="P331" i="1" s="1"/>
  <c r="O330" i="1"/>
  <c r="P330" i="1" s="1"/>
  <c r="O329" i="1"/>
  <c r="P329" i="1" s="1"/>
  <c r="O328" i="1"/>
  <c r="P328" i="1" s="1"/>
  <c r="O327" i="1"/>
  <c r="P327" i="1" s="1"/>
  <c r="O326" i="1"/>
  <c r="P326" i="1" s="1"/>
  <c r="O325" i="1"/>
  <c r="P325" i="1" s="1"/>
  <c r="O324" i="1"/>
  <c r="P324" i="1" s="1"/>
  <c r="O323" i="1"/>
  <c r="P323" i="1" s="1"/>
  <c r="O322" i="1"/>
  <c r="P322" i="1" s="1"/>
  <c r="O321" i="1"/>
  <c r="P321" i="1" s="1"/>
  <c r="O320" i="1"/>
  <c r="P320" i="1" s="1"/>
  <c r="O319" i="1"/>
  <c r="P319" i="1" s="1"/>
  <c r="O318" i="1"/>
  <c r="P318" i="1" s="1"/>
  <c r="O317" i="1"/>
  <c r="P317" i="1" s="1"/>
  <c r="O316" i="1"/>
  <c r="P316" i="1" s="1"/>
  <c r="O315" i="1"/>
  <c r="P315" i="1" s="1"/>
  <c r="O314" i="1"/>
  <c r="P314" i="1" s="1"/>
  <c r="O313" i="1"/>
  <c r="P313" i="1" s="1"/>
  <c r="P312" i="1"/>
  <c r="O312" i="1"/>
  <c r="O311" i="1"/>
  <c r="P311" i="1" s="1"/>
  <c r="O310" i="1"/>
  <c r="P310" i="1" s="1"/>
  <c r="O309" i="1"/>
  <c r="P309" i="1" s="1"/>
  <c r="O308" i="1"/>
  <c r="P308" i="1" s="1"/>
  <c r="O307" i="1"/>
  <c r="P307" i="1" s="1"/>
  <c r="O306" i="1"/>
  <c r="P306" i="1" s="1"/>
  <c r="O305" i="1"/>
  <c r="P305" i="1" s="1"/>
  <c r="O304" i="1"/>
  <c r="P304" i="1" s="1"/>
  <c r="O303" i="1"/>
  <c r="P303" i="1" s="1"/>
  <c r="O302" i="1"/>
  <c r="P302" i="1" s="1"/>
  <c r="O301" i="1"/>
  <c r="P301" i="1" s="1"/>
  <c r="O300" i="1"/>
  <c r="P300" i="1" s="1"/>
  <c r="O299" i="1"/>
  <c r="P299" i="1" s="1"/>
  <c r="O298" i="1"/>
  <c r="P298" i="1" s="1"/>
  <c r="O297" i="1"/>
  <c r="P297" i="1" s="1"/>
  <c r="O296" i="1"/>
  <c r="P296" i="1" s="1"/>
  <c r="O295" i="1"/>
  <c r="P295" i="1" s="1"/>
  <c r="O294" i="1"/>
  <c r="P294" i="1" s="1"/>
  <c r="O293" i="1"/>
  <c r="P293" i="1" s="1"/>
  <c r="O292" i="1"/>
  <c r="P292" i="1" s="1"/>
  <c r="O291" i="1"/>
  <c r="P291" i="1" s="1"/>
  <c r="O290" i="1"/>
  <c r="P290" i="1" s="1"/>
  <c r="O289" i="1"/>
  <c r="P289" i="1" s="1"/>
  <c r="P288" i="1"/>
  <c r="O288" i="1"/>
  <c r="O287" i="1"/>
  <c r="P287" i="1" s="1"/>
  <c r="O286" i="1"/>
  <c r="P286" i="1" s="1"/>
  <c r="O285" i="1"/>
  <c r="P285" i="1" s="1"/>
  <c r="O284" i="1"/>
  <c r="P284" i="1" s="1"/>
  <c r="O283" i="1"/>
  <c r="P283" i="1" s="1"/>
  <c r="O282" i="1"/>
  <c r="P282" i="1" s="1"/>
  <c r="O281" i="1"/>
  <c r="P281" i="1" s="1"/>
  <c r="O280" i="1"/>
  <c r="P280" i="1" s="1"/>
  <c r="O279" i="1"/>
  <c r="P279" i="1" s="1"/>
  <c r="O278" i="1"/>
  <c r="P278" i="1" s="1"/>
  <c r="O277" i="1"/>
  <c r="P277" i="1" s="1"/>
  <c r="O276" i="1"/>
  <c r="P276" i="1" s="1"/>
  <c r="O275" i="1"/>
  <c r="P275" i="1" s="1"/>
  <c r="O274" i="1"/>
  <c r="P274" i="1" s="1"/>
  <c r="O273" i="1"/>
  <c r="P273" i="1" s="1"/>
  <c r="O272" i="1"/>
  <c r="P272" i="1" s="1"/>
  <c r="O271" i="1"/>
  <c r="P271" i="1" s="1"/>
  <c r="O270" i="1"/>
  <c r="P270" i="1" s="1"/>
  <c r="O269" i="1"/>
  <c r="P269" i="1" s="1"/>
  <c r="O268" i="1"/>
  <c r="P268" i="1" s="1"/>
  <c r="O267" i="1"/>
  <c r="P267" i="1" s="1"/>
  <c r="O266" i="1"/>
  <c r="P266" i="1" s="1"/>
  <c r="O265" i="1"/>
  <c r="P265" i="1" s="1"/>
  <c r="O264" i="1"/>
  <c r="P264" i="1" s="1"/>
  <c r="O263" i="1"/>
  <c r="P263" i="1" s="1"/>
  <c r="O262" i="1"/>
  <c r="P262" i="1" s="1"/>
  <c r="O261" i="1"/>
  <c r="P261" i="1" s="1"/>
  <c r="O260" i="1"/>
  <c r="P260" i="1" s="1"/>
  <c r="O259" i="1"/>
  <c r="P259" i="1" s="1"/>
  <c r="O258" i="1"/>
  <c r="P258" i="1" s="1"/>
  <c r="O257" i="1"/>
  <c r="P257" i="1" s="1"/>
  <c r="O256" i="1"/>
  <c r="P256" i="1" s="1"/>
  <c r="O255" i="1"/>
  <c r="P255" i="1" s="1"/>
  <c r="O254" i="1"/>
  <c r="P254" i="1" s="1"/>
  <c r="O253" i="1"/>
  <c r="P253" i="1" s="1"/>
  <c r="O252" i="1"/>
  <c r="P252" i="1" s="1"/>
  <c r="O251" i="1"/>
  <c r="P251" i="1" s="1"/>
  <c r="O250" i="1"/>
  <c r="P250" i="1" s="1"/>
  <c r="O249" i="1"/>
  <c r="P249" i="1" s="1"/>
  <c r="O248" i="1"/>
  <c r="P248" i="1" s="1"/>
  <c r="O247" i="1"/>
  <c r="P247" i="1" s="1"/>
  <c r="O246" i="1"/>
  <c r="P246" i="1" s="1"/>
  <c r="O245" i="1"/>
  <c r="P245" i="1" s="1"/>
  <c r="O244" i="1"/>
  <c r="P244" i="1" s="1"/>
  <c r="O243" i="1"/>
  <c r="P243" i="1" s="1"/>
  <c r="O242" i="1"/>
  <c r="P242" i="1" s="1"/>
  <c r="O241" i="1"/>
  <c r="P241" i="1" s="1"/>
  <c r="O240" i="1"/>
  <c r="P240" i="1" s="1"/>
  <c r="O239" i="1"/>
  <c r="P239" i="1" s="1"/>
  <c r="O238" i="1"/>
  <c r="P238" i="1" s="1"/>
  <c r="O237" i="1"/>
  <c r="P237" i="1" s="1"/>
  <c r="O236" i="1"/>
  <c r="P236" i="1" s="1"/>
  <c r="O235" i="1"/>
  <c r="P235" i="1" s="1"/>
  <c r="O234" i="1"/>
  <c r="P234" i="1" s="1"/>
  <c r="O233" i="1"/>
  <c r="P233" i="1" s="1"/>
  <c r="O232" i="1"/>
  <c r="P232" i="1" s="1"/>
  <c r="O231" i="1"/>
  <c r="P231" i="1" s="1"/>
  <c r="O230" i="1"/>
  <c r="P230" i="1" s="1"/>
  <c r="O229" i="1"/>
  <c r="P229" i="1" s="1"/>
  <c r="O228" i="1"/>
  <c r="P228" i="1" s="1"/>
  <c r="O227" i="1"/>
  <c r="P227" i="1" s="1"/>
  <c r="O226" i="1"/>
  <c r="P226" i="1" s="1"/>
  <c r="O225" i="1"/>
  <c r="P225" i="1" s="1"/>
  <c r="O224" i="1"/>
  <c r="P224" i="1" s="1"/>
  <c r="O223" i="1"/>
  <c r="P223" i="1" s="1"/>
  <c r="O222" i="1"/>
  <c r="P222" i="1" s="1"/>
  <c r="O221" i="1"/>
  <c r="P221" i="1" s="1"/>
  <c r="O220" i="1"/>
  <c r="P220" i="1" s="1"/>
  <c r="O219" i="1"/>
  <c r="P219" i="1" s="1"/>
  <c r="O218" i="1"/>
  <c r="P218" i="1" s="1"/>
  <c r="O217" i="1"/>
  <c r="P217" i="1" s="1"/>
  <c r="O216" i="1"/>
  <c r="P216" i="1" s="1"/>
  <c r="O215" i="1"/>
  <c r="P215" i="1" s="1"/>
  <c r="O214" i="1"/>
  <c r="P214" i="1" s="1"/>
  <c r="O213" i="1"/>
  <c r="P213" i="1" s="1"/>
  <c r="O212" i="1"/>
  <c r="P212" i="1" s="1"/>
  <c r="O211" i="1"/>
  <c r="P211" i="1" s="1"/>
  <c r="P210" i="1"/>
  <c r="O210" i="1"/>
  <c r="O209" i="1"/>
  <c r="P209" i="1" s="1"/>
  <c r="O208" i="1"/>
  <c r="P208" i="1" s="1"/>
  <c r="O207" i="1"/>
  <c r="P207" i="1" s="1"/>
  <c r="O206" i="1"/>
  <c r="P206" i="1" s="1"/>
  <c r="O205" i="1"/>
  <c r="P205" i="1" s="1"/>
  <c r="O204" i="1"/>
  <c r="P204" i="1" s="1"/>
  <c r="O203" i="1"/>
  <c r="P203" i="1" s="1"/>
  <c r="O202" i="1"/>
  <c r="P202" i="1" s="1"/>
  <c r="O201" i="1"/>
  <c r="P201" i="1" s="1"/>
  <c r="O200" i="1"/>
  <c r="P200" i="1" s="1"/>
  <c r="O199" i="1"/>
  <c r="P199" i="1" s="1"/>
  <c r="O198" i="1"/>
  <c r="P198" i="1" s="1"/>
  <c r="O197" i="1"/>
  <c r="P197" i="1" s="1"/>
  <c r="O196" i="1"/>
  <c r="P196" i="1" s="1"/>
  <c r="O195" i="1"/>
  <c r="P195" i="1" s="1"/>
  <c r="O194" i="1"/>
  <c r="P194" i="1" s="1"/>
  <c r="O193" i="1"/>
  <c r="P193" i="1" s="1"/>
  <c r="O192" i="1"/>
  <c r="P192" i="1" s="1"/>
  <c r="O191" i="1"/>
  <c r="P191" i="1" s="1"/>
  <c r="O190" i="1"/>
  <c r="P190" i="1" s="1"/>
  <c r="O189" i="1"/>
  <c r="P189" i="1" s="1"/>
  <c r="O188" i="1"/>
  <c r="P188" i="1" s="1"/>
  <c r="O187" i="1"/>
  <c r="P187" i="1" s="1"/>
  <c r="O186" i="1"/>
  <c r="P186" i="1" s="1"/>
  <c r="O185" i="1"/>
  <c r="P185" i="1" s="1"/>
  <c r="O184" i="1"/>
  <c r="P184" i="1" s="1"/>
  <c r="O183" i="1"/>
  <c r="P183" i="1" s="1"/>
  <c r="O182" i="1"/>
  <c r="P182" i="1" s="1"/>
  <c r="O181" i="1"/>
  <c r="P181" i="1" s="1"/>
  <c r="O180" i="1"/>
  <c r="P180" i="1" s="1"/>
  <c r="O179" i="1"/>
  <c r="P179" i="1" s="1"/>
  <c r="O178" i="1"/>
  <c r="P178" i="1" s="1"/>
  <c r="O177" i="1"/>
  <c r="P177" i="1" s="1"/>
  <c r="O176" i="1"/>
  <c r="P176" i="1" s="1"/>
  <c r="O175" i="1"/>
  <c r="P175" i="1" s="1"/>
  <c r="O174" i="1"/>
  <c r="P174" i="1" s="1"/>
  <c r="O173" i="1"/>
  <c r="P173" i="1" s="1"/>
  <c r="O172" i="1"/>
  <c r="P172" i="1" s="1"/>
  <c r="O171" i="1"/>
  <c r="P171" i="1" s="1"/>
  <c r="O170" i="1"/>
  <c r="P170" i="1" s="1"/>
  <c r="O169" i="1"/>
  <c r="P169" i="1" s="1"/>
  <c r="O168" i="1"/>
  <c r="P168" i="1" s="1"/>
  <c r="O167" i="1"/>
  <c r="P167" i="1" s="1"/>
  <c r="O166" i="1"/>
  <c r="P166" i="1" s="1"/>
  <c r="O165" i="1"/>
  <c r="P165" i="1" s="1"/>
  <c r="O164" i="1"/>
  <c r="P164" i="1" s="1"/>
  <c r="O163" i="1"/>
  <c r="P163" i="1" s="1"/>
  <c r="O162" i="1"/>
  <c r="P162" i="1" s="1"/>
  <c r="O161" i="1"/>
  <c r="P161" i="1" s="1"/>
  <c r="O160" i="1"/>
  <c r="P160" i="1" s="1"/>
  <c r="O159" i="1"/>
  <c r="P159" i="1" s="1"/>
  <c r="O158" i="1"/>
  <c r="P158" i="1" s="1"/>
  <c r="O157" i="1"/>
  <c r="P157" i="1" s="1"/>
  <c r="O156" i="1"/>
  <c r="P156" i="1" s="1"/>
  <c r="O155" i="1"/>
  <c r="P155" i="1" s="1"/>
  <c r="O154" i="1"/>
  <c r="P154" i="1" s="1"/>
  <c r="O153" i="1"/>
  <c r="P153" i="1" s="1"/>
  <c r="O152" i="1"/>
  <c r="P152" i="1" s="1"/>
  <c r="O151" i="1"/>
  <c r="P151" i="1" s="1"/>
  <c r="O150" i="1"/>
  <c r="P150" i="1" s="1"/>
  <c r="O149" i="1"/>
  <c r="P149" i="1" s="1"/>
  <c r="O148" i="1"/>
  <c r="P148" i="1" s="1"/>
  <c r="O147" i="1"/>
  <c r="P147" i="1" s="1"/>
  <c r="O146" i="1"/>
  <c r="P146" i="1" s="1"/>
  <c r="O145" i="1"/>
  <c r="P145" i="1" s="1"/>
  <c r="P144" i="1"/>
  <c r="O144" i="1"/>
  <c r="O143" i="1"/>
  <c r="P143" i="1" s="1"/>
  <c r="O142" i="1"/>
  <c r="P142" i="1" s="1"/>
  <c r="O141" i="1"/>
  <c r="P141" i="1" s="1"/>
  <c r="O140" i="1"/>
  <c r="P140" i="1" s="1"/>
  <c r="O139" i="1"/>
  <c r="P139" i="1" s="1"/>
  <c r="O138" i="1"/>
  <c r="P138" i="1" s="1"/>
  <c r="O137" i="1"/>
  <c r="P137" i="1" s="1"/>
  <c r="O136" i="1"/>
  <c r="P136" i="1" s="1"/>
  <c r="O135" i="1"/>
  <c r="P135" i="1" s="1"/>
  <c r="O134" i="1"/>
  <c r="P134" i="1" s="1"/>
  <c r="O133" i="1"/>
  <c r="P133" i="1" s="1"/>
  <c r="O132" i="1"/>
  <c r="P132" i="1" s="1"/>
  <c r="O131" i="1"/>
  <c r="P131" i="1" s="1"/>
  <c r="O130" i="1"/>
  <c r="P130" i="1" s="1"/>
  <c r="O129" i="1"/>
  <c r="P129" i="1" s="1"/>
  <c r="O128" i="1"/>
  <c r="P128" i="1" s="1"/>
  <c r="O127" i="1"/>
  <c r="P127" i="1" s="1"/>
  <c r="O126" i="1"/>
  <c r="P126" i="1" s="1"/>
  <c r="O125" i="1"/>
  <c r="P125" i="1" s="1"/>
  <c r="O124" i="1"/>
  <c r="P124" i="1" s="1"/>
  <c r="O123" i="1"/>
  <c r="P123" i="1" s="1"/>
  <c r="O122" i="1"/>
  <c r="P122" i="1" s="1"/>
  <c r="O121" i="1"/>
  <c r="P121" i="1" s="1"/>
  <c r="P120" i="1"/>
  <c r="O120" i="1"/>
  <c r="O119" i="1"/>
  <c r="P119" i="1" s="1"/>
  <c r="O118" i="1"/>
  <c r="P118" i="1" s="1"/>
  <c r="O117" i="1"/>
  <c r="P117" i="1" s="1"/>
  <c r="O116" i="1"/>
  <c r="P116" i="1" s="1"/>
  <c r="O115" i="1"/>
  <c r="P115" i="1" s="1"/>
  <c r="O114" i="1"/>
  <c r="P114" i="1" s="1"/>
  <c r="O113" i="1"/>
  <c r="P113" i="1" s="1"/>
  <c r="O112" i="1"/>
  <c r="P112" i="1" s="1"/>
  <c r="O111" i="1"/>
  <c r="P111" i="1" s="1"/>
  <c r="O110" i="1"/>
  <c r="P110" i="1" s="1"/>
  <c r="O109" i="1"/>
  <c r="P109" i="1" s="1"/>
  <c r="O108" i="1"/>
  <c r="P108" i="1" s="1"/>
  <c r="O107" i="1"/>
  <c r="P107" i="1" s="1"/>
  <c r="O106" i="1"/>
  <c r="P106" i="1" s="1"/>
  <c r="O105" i="1"/>
  <c r="P105" i="1" s="1"/>
  <c r="O104" i="1"/>
  <c r="P104" i="1" s="1"/>
  <c r="O103" i="1"/>
  <c r="P103" i="1" s="1"/>
  <c r="O102" i="1"/>
  <c r="P102" i="1" s="1"/>
  <c r="O101" i="1"/>
  <c r="P101" i="1" s="1"/>
  <c r="O100" i="1"/>
  <c r="P100" i="1" s="1"/>
  <c r="O99" i="1"/>
  <c r="P99" i="1" s="1"/>
  <c r="O98" i="1"/>
  <c r="P98" i="1" s="1"/>
  <c r="O97" i="1"/>
  <c r="P97" i="1" s="1"/>
  <c r="O96" i="1"/>
  <c r="P96" i="1" s="1"/>
  <c r="O95" i="1"/>
  <c r="P95" i="1" s="1"/>
  <c r="O94" i="1"/>
  <c r="P94" i="1" s="1"/>
  <c r="O93" i="1"/>
  <c r="P93" i="1" s="1"/>
  <c r="O92" i="1"/>
  <c r="P92" i="1" s="1"/>
  <c r="O91" i="1"/>
  <c r="P91" i="1" s="1"/>
  <c r="O90" i="1"/>
  <c r="P90" i="1" s="1"/>
  <c r="O89" i="1"/>
  <c r="P89" i="1" s="1"/>
  <c r="O88" i="1"/>
  <c r="P88" i="1" s="1"/>
  <c r="O87" i="1"/>
  <c r="P87" i="1" s="1"/>
  <c r="O86" i="1"/>
  <c r="P86" i="1" s="1"/>
  <c r="O85" i="1"/>
  <c r="P85" i="1" s="1"/>
  <c r="O84" i="1"/>
  <c r="P84" i="1" s="1"/>
  <c r="O83" i="1"/>
  <c r="P83" i="1" s="1"/>
  <c r="O82" i="1"/>
  <c r="P82" i="1" s="1"/>
  <c r="O81" i="1"/>
  <c r="P81" i="1" s="1"/>
  <c r="O80" i="1"/>
  <c r="P80" i="1" s="1"/>
  <c r="O79" i="1"/>
  <c r="P79" i="1" s="1"/>
  <c r="O78" i="1"/>
  <c r="P78" i="1" s="1"/>
  <c r="O77" i="1"/>
  <c r="P77" i="1" s="1"/>
  <c r="O76" i="1"/>
  <c r="P76" i="1" s="1"/>
  <c r="O75" i="1"/>
  <c r="P75" i="1" s="1"/>
  <c r="O74" i="1"/>
  <c r="P74" i="1" s="1"/>
  <c r="O73" i="1"/>
  <c r="P73" i="1" s="1"/>
  <c r="O72" i="1"/>
  <c r="P72" i="1" s="1"/>
  <c r="O71" i="1"/>
  <c r="P71" i="1" s="1"/>
  <c r="O70" i="1"/>
  <c r="P70" i="1" s="1"/>
  <c r="O69" i="1"/>
  <c r="P69" i="1" s="1"/>
  <c r="O68" i="1"/>
  <c r="P68" i="1" s="1"/>
  <c r="O67" i="1"/>
  <c r="P67" i="1" s="1"/>
  <c r="P66" i="1"/>
  <c r="O66" i="1"/>
  <c r="O65" i="1"/>
  <c r="P65" i="1" s="1"/>
  <c r="O64" i="1"/>
  <c r="P64" i="1" s="1"/>
  <c r="O63" i="1"/>
  <c r="P63" i="1" s="1"/>
  <c r="O62" i="1"/>
  <c r="P62" i="1" s="1"/>
  <c r="O61" i="1"/>
  <c r="P61" i="1" s="1"/>
  <c r="O60" i="1"/>
  <c r="P60" i="1" s="1"/>
  <c r="O59" i="1"/>
  <c r="P59" i="1" s="1"/>
  <c r="O58" i="1"/>
  <c r="P58" i="1" s="1"/>
  <c r="O57" i="1"/>
  <c r="P57" i="1" s="1"/>
  <c r="O56" i="1"/>
  <c r="P56" i="1" s="1"/>
  <c r="O55" i="1"/>
  <c r="P55" i="1" s="1"/>
  <c r="O54" i="1"/>
  <c r="P54" i="1" s="1"/>
  <c r="O53" i="1"/>
  <c r="P53" i="1" s="1"/>
  <c r="O52" i="1"/>
  <c r="P52" i="1" s="1"/>
  <c r="O51" i="1"/>
  <c r="P51" i="1" s="1"/>
  <c r="O50" i="1"/>
  <c r="P50" i="1" s="1"/>
  <c r="O49" i="1"/>
  <c r="P49" i="1" s="1"/>
  <c r="O48" i="1"/>
  <c r="P48" i="1" s="1"/>
  <c r="O47" i="1"/>
  <c r="P47" i="1" s="1"/>
  <c r="O46" i="1"/>
  <c r="P46" i="1" s="1"/>
  <c r="O45" i="1"/>
  <c r="P45" i="1" s="1"/>
  <c r="O44" i="1"/>
  <c r="P44" i="1" s="1"/>
  <c r="O43" i="1"/>
  <c r="P43" i="1" s="1"/>
  <c r="O42" i="1"/>
  <c r="P42" i="1" s="1"/>
  <c r="O41" i="1"/>
  <c r="P41" i="1" s="1"/>
  <c r="O40" i="1"/>
  <c r="P40" i="1" s="1"/>
  <c r="O39" i="1"/>
  <c r="P39" i="1" s="1"/>
  <c r="O38" i="1"/>
  <c r="P38" i="1" s="1"/>
  <c r="O37" i="1"/>
  <c r="P37" i="1" s="1"/>
  <c r="P36" i="1"/>
  <c r="O36" i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6" i="1"/>
  <c r="P6" i="1" s="1"/>
  <c r="O5" i="1"/>
  <c r="P5" i="1" s="1"/>
  <c r="O4" i="1"/>
  <c r="P4" i="1" s="1"/>
  <c r="O3" i="1"/>
  <c r="P3" i="1" s="1"/>
  <c r="O2" i="1"/>
  <c r="P2" i="1" s="1"/>
  <c r="O501" i="2"/>
  <c r="P501" i="2" s="1"/>
  <c r="O500" i="2"/>
  <c r="P500" i="2" s="1"/>
  <c r="O499" i="2"/>
  <c r="P499" i="2" s="1"/>
  <c r="O498" i="2"/>
  <c r="P498" i="2" s="1"/>
  <c r="O497" i="2"/>
  <c r="P497" i="2" s="1"/>
  <c r="O496" i="2"/>
  <c r="P496" i="2" s="1"/>
  <c r="O495" i="2"/>
  <c r="P495" i="2" s="1"/>
  <c r="O494" i="2"/>
  <c r="P494" i="2" s="1"/>
  <c r="O493" i="2"/>
  <c r="P493" i="2" s="1"/>
  <c r="O492" i="2"/>
  <c r="P492" i="2" s="1"/>
  <c r="O491" i="2"/>
  <c r="P491" i="2" s="1"/>
  <c r="O490" i="2"/>
  <c r="P490" i="2" s="1"/>
  <c r="O489" i="2"/>
  <c r="P489" i="2" s="1"/>
  <c r="O488" i="2"/>
  <c r="P488" i="2" s="1"/>
  <c r="O487" i="2"/>
  <c r="P487" i="2" s="1"/>
  <c r="O486" i="2"/>
  <c r="P486" i="2" s="1"/>
  <c r="O485" i="2"/>
  <c r="P485" i="2" s="1"/>
  <c r="O484" i="2"/>
  <c r="P484" i="2" s="1"/>
  <c r="O483" i="2"/>
  <c r="P483" i="2" s="1"/>
  <c r="O482" i="2"/>
  <c r="P482" i="2" s="1"/>
  <c r="P481" i="2"/>
  <c r="O481" i="2"/>
  <c r="O480" i="2"/>
  <c r="P480" i="2" s="1"/>
  <c r="O479" i="2"/>
  <c r="P479" i="2" s="1"/>
  <c r="O478" i="2"/>
  <c r="P478" i="2" s="1"/>
  <c r="O477" i="2"/>
  <c r="P477" i="2" s="1"/>
  <c r="O476" i="2"/>
  <c r="P476" i="2" s="1"/>
  <c r="O475" i="2"/>
  <c r="P475" i="2" s="1"/>
  <c r="O474" i="2"/>
  <c r="P474" i="2" s="1"/>
  <c r="O473" i="2"/>
  <c r="P473" i="2" s="1"/>
  <c r="O472" i="2"/>
  <c r="P472" i="2" s="1"/>
  <c r="O471" i="2"/>
  <c r="P471" i="2" s="1"/>
  <c r="O470" i="2"/>
  <c r="P470" i="2" s="1"/>
  <c r="O469" i="2"/>
  <c r="P469" i="2" s="1"/>
  <c r="O468" i="2"/>
  <c r="P468" i="2" s="1"/>
  <c r="O467" i="2"/>
  <c r="P467" i="2" s="1"/>
  <c r="O466" i="2"/>
  <c r="P466" i="2" s="1"/>
  <c r="O465" i="2"/>
  <c r="P465" i="2" s="1"/>
  <c r="O464" i="2"/>
  <c r="P464" i="2" s="1"/>
  <c r="P463" i="2"/>
  <c r="O463" i="2"/>
  <c r="O462" i="2"/>
  <c r="P462" i="2" s="1"/>
  <c r="O461" i="2"/>
  <c r="P461" i="2" s="1"/>
  <c r="O460" i="2"/>
  <c r="P460" i="2" s="1"/>
  <c r="O459" i="2"/>
  <c r="P459" i="2" s="1"/>
  <c r="O458" i="2"/>
  <c r="P458" i="2" s="1"/>
  <c r="O457" i="2"/>
  <c r="P457" i="2" s="1"/>
  <c r="O456" i="2"/>
  <c r="P456" i="2" s="1"/>
  <c r="O455" i="2"/>
  <c r="P455" i="2" s="1"/>
  <c r="O454" i="2"/>
  <c r="P454" i="2" s="1"/>
  <c r="O453" i="2"/>
  <c r="P453" i="2" s="1"/>
  <c r="O452" i="2"/>
  <c r="P452" i="2" s="1"/>
  <c r="O451" i="2"/>
  <c r="P451" i="2" s="1"/>
  <c r="O450" i="2"/>
  <c r="P450" i="2" s="1"/>
  <c r="O449" i="2"/>
  <c r="P449" i="2" s="1"/>
  <c r="O448" i="2"/>
  <c r="P448" i="2" s="1"/>
  <c r="O447" i="2"/>
  <c r="P447" i="2" s="1"/>
  <c r="O446" i="2"/>
  <c r="P446" i="2" s="1"/>
  <c r="P445" i="2"/>
  <c r="O445" i="2"/>
  <c r="O444" i="2"/>
  <c r="P444" i="2" s="1"/>
  <c r="O443" i="2"/>
  <c r="P443" i="2" s="1"/>
  <c r="O442" i="2"/>
  <c r="P442" i="2" s="1"/>
  <c r="O441" i="2"/>
  <c r="P441" i="2" s="1"/>
  <c r="O440" i="2"/>
  <c r="P440" i="2" s="1"/>
  <c r="O439" i="2"/>
  <c r="P439" i="2" s="1"/>
  <c r="O438" i="2"/>
  <c r="P438" i="2" s="1"/>
  <c r="O437" i="2"/>
  <c r="P437" i="2" s="1"/>
  <c r="O436" i="2"/>
  <c r="P436" i="2" s="1"/>
  <c r="O435" i="2"/>
  <c r="P435" i="2" s="1"/>
  <c r="O434" i="2"/>
  <c r="P434" i="2" s="1"/>
  <c r="O433" i="2"/>
  <c r="P433" i="2" s="1"/>
  <c r="O432" i="2"/>
  <c r="P432" i="2" s="1"/>
  <c r="O431" i="2"/>
  <c r="P431" i="2" s="1"/>
  <c r="O430" i="2"/>
  <c r="P430" i="2" s="1"/>
  <c r="O429" i="2"/>
  <c r="P429" i="2" s="1"/>
  <c r="O428" i="2"/>
  <c r="P428" i="2" s="1"/>
  <c r="O427" i="2"/>
  <c r="P427" i="2" s="1"/>
  <c r="O426" i="2"/>
  <c r="P426" i="2" s="1"/>
  <c r="O425" i="2"/>
  <c r="P425" i="2" s="1"/>
  <c r="O424" i="2"/>
  <c r="P424" i="2" s="1"/>
  <c r="O423" i="2"/>
  <c r="P423" i="2" s="1"/>
  <c r="O422" i="2"/>
  <c r="P422" i="2" s="1"/>
  <c r="O421" i="2"/>
  <c r="P421" i="2" s="1"/>
  <c r="O420" i="2"/>
  <c r="P420" i="2" s="1"/>
  <c r="O419" i="2"/>
  <c r="P419" i="2" s="1"/>
  <c r="O418" i="2"/>
  <c r="P418" i="2" s="1"/>
  <c r="O417" i="2"/>
  <c r="P417" i="2" s="1"/>
  <c r="O416" i="2"/>
  <c r="P416" i="2" s="1"/>
  <c r="O415" i="2"/>
  <c r="P415" i="2" s="1"/>
  <c r="O414" i="2"/>
  <c r="P414" i="2" s="1"/>
  <c r="O413" i="2"/>
  <c r="P413" i="2" s="1"/>
  <c r="O412" i="2"/>
  <c r="P412" i="2" s="1"/>
  <c r="O411" i="2"/>
  <c r="P411" i="2" s="1"/>
  <c r="O410" i="2"/>
  <c r="P410" i="2" s="1"/>
  <c r="O409" i="2"/>
  <c r="P409" i="2" s="1"/>
  <c r="O408" i="2"/>
  <c r="P408" i="2" s="1"/>
  <c r="O407" i="2"/>
  <c r="P407" i="2" s="1"/>
  <c r="O406" i="2"/>
  <c r="P406" i="2" s="1"/>
  <c r="O405" i="2"/>
  <c r="P405" i="2" s="1"/>
  <c r="O404" i="2"/>
  <c r="P404" i="2" s="1"/>
  <c r="P403" i="2"/>
  <c r="O403" i="2"/>
  <c r="O402" i="2"/>
  <c r="P402" i="2" s="1"/>
  <c r="O401" i="2"/>
  <c r="P401" i="2" s="1"/>
  <c r="O400" i="2"/>
  <c r="P400" i="2" s="1"/>
  <c r="O399" i="2"/>
  <c r="P399" i="2" s="1"/>
  <c r="O398" i="2"/>
  <c r="P398" i="2" s="1"/>
  <c r="P397" i="2"/>
  <c r="O397" i="2"/>
  <c r="O396" i="2"/>
  <c r="P396" i="2" s="1"/>
  <c r="O395" i="2"/>
  <c r="P395" i="2" s="1"/>
  <c r="O394" i="2"/>
  <c r="P394" i="2" s="1"/>
  <c r="O393" i="2"/>
  <c r="P393" i="2" s="1"/>
  <c r="O392" i="2"/>
  <c r="P392" i="2" s="1"/>
  <c r="O391" i="2"/>
  <c r="P391" i="2" s="1"/>
  <c r="O390" i="2"/>
  <c r="P390" i="2" s="1"/>
  <c r="O389" i="2"/>
  <c r="P389" i="2" s="1"/>
  <c r="O388" i="2"/>
  <c r="P388" i="2" s="1"/>
  <c r="O387" i="2"/>
  <c r="P387" i="2" s="1"/>
  <c r="O386" i="2"/>
  <c r="P386" i="2" s="1"/>
  <c r="O385" i="2"/>
  <c r="P385" i="2" s="1"/>
  <c r="O384" i="2"/>
  <c r="P384" i="2" s="1"/>
  <c r="O383" i="2"/>
  <c r="P383" i="2" s="1"/>
  <c r="O382" i="2"/>
  <c r="P382" i="2" s="1"/>
  <c r="O381" i="2"/>
  <c r="P381" i="2" s="1"/>
  <c r="O380" i="2"/>
  <c r="P380" i="2" s="1"/>
  <c r="O379" i="2"/>
  <c r="P379" i="2" s="1"/>
  <c r="O378" i="2"/>
  <c r="P378" i="2" s="1"/>
  <c r="O377" i="2"/>
  <c r="P377" i="2" s="1"/>
  <c r="O376" i="2"/>
  <c r="P376" i="2" s="1"/>
  <c r="O375" i="2"/>
  <c r="P375" i="2" s="1"/>
  <c r="O374" i="2"/>
  <c r="P374" i="2" s="1"/>
  <c r="O373" i="2"/>
  <c r="P373" i="2" s="1"/>
  <c r="O372" i="2"/>
  <c r="P372" i="2" s="1"/>
  <c r="O371" i="2"/>
  <c r="P371" i="2" s="1"/>
  <c r="O370" i="2"/>
  <c r="P370" i="2" s="1"/>
  <c r="O369" i="2"/>
  <c r="P369" i="2" s="1"/>
  <c r="O368" i="2"/>
  <c r="P368" i="2" s="1"/>
  <c r="O367" i="2"/>
  <c r="P367" i="2" s="1"/>
  <c r="O366" i="2"/>
  <c r="P366" i="2" s="1"/>
  <c r="O365" i="2"/>
  <c r="P365" i="2" s="1"/>
  <c r="O364" i="2"/>
  <c r="P364" i="2" s="1"/>
  <c r="O363" i="2"/>
  <c r="P363" i="2" s="1"/>
  <c r="O362" i="2"/>
  <c r="P362" i="2" s="1"/>
  <c r="O361" i="2"/>
  <c r="P361" i="2" s="1"/>
  <c r="O360" i="2"/>
  <c r="P360" i="2" s="1"/>
  <c r="O359" i="2"/>
  <c r="P359" i="2" s="1"/>
  <c r="O358" i="2"/>
  <c r="P358" i="2" s="1"/>
  <c r="O357" i="2"/>
  <c r="P357" i="2" s="1"/>
  <c r="O356" i="2"/>
  <c r="P356" i="2" s="1"/>
  <c r="O355" i="2"/>
  <c r="P355" i="2" s="1"/>
  <c r="O354" i="2"/>
  <c r="P354" i="2" s="1"/>
  <c r="O353" i="2"/>
  <c r="P353" i="2" s="1"/>
  <c r="O352" i="2"/>
  <c r="P352" i="2" s="1"/>
  <c r="O351" i="2"/>
  <c r="P351" i="2" s="1"/>
  <c r="O350" i="2"/>
  <c r="P350" i="2" s="1"/>
  <c r="O349" i="2"/>
  <c r="P349" i="2" s="1"/>
  <c r="O348" i="2"/>
  <c r="P348" i="2" s="1"/>
  <c r="O347" i="2"/>
  <c r="P347" i="2" s="1"/>
  <c r="O346" i="2"/>
  <c r="P346" i="2" s="1"/>
  <c r="O345" i="2"/>
  <c r="P345" i="2" s="1"/>
  <c r="O344" i="2"/>
  <c r="P344" i="2" s="1"/>
  <c r="O343" i="2"/>
  <c r="P343" i="2" s="1"/>
  <c r="O342" i="2"/>
  <c r="P342" i="2" s="1"/>
  <c r="O341" i="2"/>
  <c r="P341" i="2" s="1"/>
  <c r="O340" i="2"/>
  <c r="P340" i="2" s="1"/>
  <c r="O339" i="2"/>
  <c r="P339" i="2" s="1"/>
  <c r="O338" i="2"/>
  <c r="P338" i="2" s="1"/>
  <c r="P337" i="2"/>
  <c r="O337" i="2"/>
  <c r="O336" i="2"/>
  <c r="P336" i="2" s="1"/>
  <c r="O335" i="2"/>
  <c r="P335" i="2" s="1"/>
  <c r="O334" i="2"/>
  <c r="P334" i="2" s="1"/>
  <c r="O333" i="2"/>
  <c r="P333" i="2" s="1"/>
  <c r="O332" i="2"/>
  <c r="P332" i="2" s="1"/>
  <c r="O331" i="2"/>
  <c r="P331" i="2" s="1"/>
  <c r="O330" i="2"/>
  <c r="P330" i="2" s="1"/>
  <c r="O329" i="2"/>
  <c r="P329" i="2" s="1"/>
  <c r="O328" i="2"/>
  <c r="P328" i="2" s="1"/>
  <c r="O327" i="2"/>
  <c r="P327" i="2" s="1"/>
  <c r="O326" i="2"/>
  <c r="P326" i="2" s="1"/>
  <c r="O325" i="2"/>
  <c r="P325" i="2" s="1"/>
  <c r="O324" i="2"/>
  <c r="P324" i="2" s="1"/>
  <c r="O323" i="2"/>
  <c r="P323" i="2" s="1"/>
  <c r="O322" i="2"/>
  <c r="P322" i="2" s="1"/>
  <c r="O321" i="2"/>
  <c r="P321" i="2" s="1"/>
  <c r="O320" i="2"/>
  <c r="P320" i="2" s="1"/>
  <c r="O319" i="2"/>
  <c r="P319" i="2" s="1"/>
  <c r="O318" i="2"/>
  <c r="P318" i="2" s="1"/>
  <c r="O317" i="2"/>
  <c r="P317" i="2" s="1"/>
  <c r="O316" i="2"/>
  <c r="P316" i="2" s="1"/>
  <c r="O315" i="2"/>
  <c r="P315" i="2" s="1"/>
  <c r="O314" i="2"/>
  <c r="P314" i="2" s="1"/>
  <c r="O313" i="2"/>
  <c r="P313" i="2" s="1"/>
  <c r="O312" i="2"/>
  <c r="P312" i="2" s="1"/>
  <c r="O311" i="2"/>
  <c r="P311" i="2" s="1"/>
  <c r="O310" i="2"/>
  <c r="P310" i="2" s="1"/>
  <c r="O309" i="2"/>
  <c r="P309" i="2" s="1"/>
  <c r="O308" i="2"/>
  <c r="P308" i="2" s="1"/>
  <c r="O307" i="2"/>
  <c r="P307" i="2" s="1"/>
  <c r="O306" i="2"/>
  <c r="P306" i="2" s="1"/>
  <c r="O305" i="2"/>
  <c r="P305" i="2" s="1"/>
  <c r="O304" i="2"/>
  <c r="P304" i="2" s="1"/>
  <c r="O303" i="2"/>
  <c r="P303" i="2" s="1"/>
  <c r="O302" i="2"/>
  <c r="P302" i="2" s="1"/>
  <c r="O301" i="2"/>
  <c r="P301" i="2" s="1"/>
  <c r="O300" i="2"/>
  <c r="P300" i="2" s="1"/>
  <c r="O299" i="2"/>
  <c r="P299" i="2" s="1"/>
  <c r="O298" i="2"/>
  <c r="P298" i="2" s="1"/>
  <c r="O297" i="2"/>
  <c r="P297" i="2" s="1"/>
  <c r="O296" i="2"/>
  <c r="P296" i="2" s="1"/>
  <c r="O295" i="2"/>
  <c r="P295" i="2" s="1"/>
  <c r="O294" i="2"/>
  <c r="P294" i="2" s="1"/>
  <c r="O293" i="2"/>
  <c r="P293" i="2" s="1"/>
  <c r="O292" i="2"/>
  <c r="P292" i="2" s="1"/>
  <c r="O291" i="2"/>
  <c r="P291" i="2" s="1"/>
  <c r="O290" i="2"/>
  <c r="P290" i="2" s="1"/>
  <c r="O289" i="2"/>
  <c r="P289" i="2" s="1"/>
  <c r="O288" i="2"/>
  <c r="P288" i="2" s="1"/>
  <c r="O287" i="2"/>
  <c r="P287" i="2" s="1"/>
  <c r="O286" i="2"/>
  <c r="P286" i="2" s="1"/>
  <c r="O285" i="2"/>
  <c r="P285" i="2" s="1"/>
  <c r="O284" i="2"/>
  <c r="P284" i="2" s="1"/>
  <c r="O283" i="2"/>
  <c r="P283" i="2" s="1"/>
  <c r="O282" i="2"/>
  <c r="P282" i="2" s="1"/>
  <c r="O281" i="2"/>
  <c r="P281" i="2" s="1"/>
  <c r="O280" i="2"/>
  <c r="P280" i="2" s="1"/>
  <c r="O279" i="2"/>
  <c r="P279" i="2" s="1"/>
  <c r="O278" i="2"/>
  <c r="P278" i="2" s="1"/>
  <c r="O277" i="2"/>
  <c r="P277" i="2" s="1"/>
  <c r="O276" i="2"/>
  <c r="P276" i="2" s="1"/>
  <c r="O275" i="2"/>
  <c r="P275" i="2" s="1"/>
  <c r="O274" i="2"/>
  <c r="P274" i="2" s="1"/>
  <c r="O273" i="2"/>
  <c r="P273" i="2" s="1"/>
  <c r="O272" i="2"/>
  <c r="P272" i="2" s="1"/>
  <c r="O271" i="2"/>
  <c r="P271" i="2" s="1"/>
  <c r="O270" i="2"/>
  <c r="P270" i="2" s="1"/>
  <c r="O269" i="2"/>
  <c r="P269" i="2" s="1"/>
  <c r="O268" i="2"/>
  <c r="P268" i="2" s="1"/>
  <c r="O267" i="2"/>
  <c r="P267" i="2" s="1"/>
  <c r="O266" i="2"/>
  <c r="P266" i="2" s="1"/>
  <c r="O265" i="2"/>
  <c r="P265" i="2" s="1"/>
  <c r="O264" i="2"/>
  <c r="P264" i="2" s="1"/>
  <c r="O263" i="2"/>
  <c r="P263" i="2" s="1"/>
  <c r="O262" i="2"/>
  <c r="P262" i="2" s="1"/>
  <c r="O261" i="2"/>
  <c r="P261" i="2" s="1"/>
  <c r="O260" i="2"/>
  <c r="P260" i="2" s="1"/>
  <c r="O259" i="2"/>
  <c r="P259" i="2" s="1"/>
  <c r="O258" i="2"/>
  <c r="P258" i="2" s="1"/>
  <c r="O257" i="2"/>
  <c r="P257" i="2" s="1"/>
  <c r="O256" i="2"/>
  <c r="P256" i="2" s="1"/>
  <c r="O255" i="2"/>
  <c r="P255" i="2" s="1"/>
  <c r="O254" i="2"/>
  <c r="P254" i="2" s="1"/>
  <c r="O253" i="2"/>
  <c r="P253" i="2" s="1"/>
  <c r="O252" i="2"/>
  <c r="P252" i="2" s="1"/>
  <c r="O251" i="2"/>
  <c r="P251" i="2" s="1"/>
  <c r="O250" i="2"/>
  <c r="P250" i="2" s="1"/>
  <c r="O249" i="2"/>
  <c r="P249" i="2" s="1"/>
  <c r="O248" i="2"/>
  <c r="P248" i="2" s="1"/>
  <c r="O247" i="2"/>
  <c r="P247" i="2" s="1"/>
  <c r="O246" i="2"/>
  <c r="P246" i="2" s="1"/>
  <c r="O245" i="2"/>
  <c r="P245" i="2" s="1"/>
  <c r="O244" i="2"/>
  <c r="P244" i="2" s="1"/>
  <c r="O243" i="2"/>
  <c r="P243" i="2" s="1"/>
  <c r="O242" i="2"/>
  <c r="P242" i="2" s="1"/>
  <c r="O241" i="2"/>
  <c r="P241" i="2" s="1"/>
  <c r="O240" i="2"/>
  <c r="P240" i="2" s="1"/>
  <c r="O239" i="2"/>
  <c r="P239" i="2" s="1"/>
  <c r="O238" i="2"/>
  <c r="P238" i="2" s="1"/>
  <c r="O237" i="2"/>
  <c r="P237" i="2" s="1"/>
  <c r="O236" i="2"/>
  <c r="P236" i="2" s="1"/>
  <c r="O235" i="2"/>
  <c r="P235" i="2" s="1"/>
  <c r="O234" i="2"/>
  <c r="P234" i="2" s="1"/>
  <c r="O233" i="2"/>
  <c r="P233" i="2" s="1"/>
  <c r="O232" i="2"/>
  <c r="P232" i="2" s="1"/>
  <c r="O231" i="2"/>
  <c r="P231" i="2" s="1"/>
  <c r="O230" i="2"/>
  <c r="P230" i="2" s="1"/>
  <c r="O229" i="2"/>
  <c r="P229" i="2" s="1"/>
  <c r="O228" i="2"/>
  <c r="P228" i="2" s="1"/>
  <c r="O227" i="2"/>
  <c r="P227" i="2" s="1"/>
  <c r="O226" i="2"/>
  <c r="P226" i="2" s="1"/>
  <c r="O225" i="2"/>
  <c r="P225" i="2" s="1"/>
  <c r="O224" i="2"/>
  <c r="P224" i="2" s="1"/>
  <c r="O223" i="2"/>
  <c r="P223" i="2" s="1"/>
  <c r="O222" i="2"/>
  <c r="P222" i="2" s="1"/>
  <c r="O221" i="2"/>
  <c r="P221" i="2" s="1"/>
  <c r="O220" i="2"/>
  <c r="P220" i="2" s="1"/>
  <c r="O219" i="2"/>
  <c r="P219" i="2" s="1"/>
  <c r="O218" i="2"/>
  <c r="P218" i="2" s="1"/>
  <c r="O217" i="2"/>
  <c r="P217" i="2" s="1"/>
  <c r="O216" i="2"/>
  <c r="P216" i="2" s="1"/>
  <c r="O215" i="2"/>
  <c r="P215" i="2" s="1"/>
  <c r="O214" i="2"/>
  <c r="P214" i="2" s="1"/>
  <c r="O213" i="2"/>
  <c r="P213" i="2" s="1"/>
  <c r="O212" i="2"/>
  <c r="P212" i="2" s="1"/>
  <c r="O211" i="2"/>
  <c r="P211" i="2" s="1"/>
  <c r="O210" i="2"/>
  <c r="P210" i="2" s="1"/>
  <c r="O209" i="2"/>
  <c r="P209" i="2" s="1"/>
  <c r="O208" i="2"/>
  <c r="P208" i="2" s="1"/>
  <c r="O207" i="2"/>
  <c r="P207" i="2" s="1"/>
  <c r="O206" i="2"/>
  <c r="P206" i="2" s="1"/>
  <c r="O205" i="2"/>
  <c r="P205" i="2" s="1"/>
  <c r="O204" i="2"/>
  <c r="P204" i="2" s="1"/>
  <c r="O203" i="2"/>
  <c r="P203" i="2" s="1"/>
  <c r="O202" i="2"/>
  <c r="P202" i="2" s="1"/>
  <c r="O201" i="2"/>
  <c r="P201" i="2" s="1"/>
  <c r="O200" i="2"/>
  <c r="P200" i="2" s="1"/>
  <c r="O199" i="2"/>
  <c r="P199" i="2" s="1"/>
  <c r="O198" i="2"/>
  <c r="P198" i="2" s="1"/>
  <c r="O197" i="2"/>
  <c r="P197" i="2" s="1"/>
  <c r="O196" i="2"/>
  <c r="P196" i="2" s="1"/>
  <c r="O195" i="2"/>
  <c r="P195" i="2" s="1"/>
  <c r="O194" i="2"/>
  <c r="P194" i="2" s="1"/>
  <c r="O193" i="2"/>
  <c r="P193" i="2" s="1"/>
  <c r="O192" i="2"/>
  <c r="P192" i="2" s="1"/>
  <c r="O191" i="2"/>
  <c r="P191" i="2" s="1"/>
  <c r="O190" i="2"/>
  <c r="P190" i="2" s="1"/>
  <c r="O189" i="2"/>
  <c r="P189" i="2" s="1"/>
  <c r="O188" i="2"/>
  <c r="P188" i="2" s="1"/>
  <c r="O187" i="2"/>
  <c r="P187" i="2" s="1"/>
  <c r="O186" i="2"/>
  <c r="P186" i="2" s="1"/>
  <c r="O185" i="2"/>
  <c r="P185" i="2" s="1"/>
  <c r="O184" i="2"/>
  <c r="P184" i="2" s="1"/>
  <c r="O183" i="2"/>
  <c r="P183" i="2" s="1"/>
  <c r="O182" i="2"/>
  <c r="P182" i="2" s="1"/>
  <c r="O181" i="2"/>
  <c r="P181" i="2" s="1"/>
  <c r="O180" i="2"/>
  <c r="P180" i="2" s="1"/>
  <c r="O179" i="2"/>
  <c r="P179" i="2" s="1"/>
  <c r="O178" i="2"/>
  <c r="P178" i="2" s="1"/>
  <c r="O177" i="2"/>
  <c r="P177" i="2" s="1"/>
  <c r="O176" i="2"/>
  <c r="P176" i="2" s="1"/>
  <c r="O175" i="2"/>
  <c r="P175" i="2" s="1"/>
  <c r="O174" i="2"/>
  <c r="P174" i="2" s="1"/>
  <c r="O173" i="2"/>
  <c r="P173" i="2" s="1"/>
  <c r="O172" i="2"/>
  <c r="P172" i="2" s="1"/>
  <c r="O171" i="2"/>
  <c r="P171" i="2" s="1"/>
  <c r="O170" i="2"/>
  <c r="P170" i="2" s="1"/>
  <c r="O169" i="2"/>
  <c r="P169" i="2" s="1"/>
  <c r="O168" i="2"/>
  <c r="P168" i="2" s="1"/>
  <c r="O167" i="2"/>
  <c r="P167" i="2" s="1"/>
  <c r="O166" i="2"/>
  <c r="P166" i="2" s="1"/>
  <c r="O165" i="2"/>
  <c r="P165" i="2" s="1"/>
  <c r="O164" i="2"/>
  <c r="P164" i="2" s="1"/>
  <c r="O163" i="2"/>
  <c r="P163" i="2" s="1"/>
  <c r="O162" i="2"/>
  <c r="P162" i="2" s="1"/>
  <c r="O161" i="2"/>
  <c r="P161" i="2" s="1"/>
  <c r="O160" i="2"/>
  <c r="P160" i="2" s="1"/>
  <c r="O159" i="2"/>
  <c r="P159" i="2" s="1"/>
  <c r="O158" i="2"/>
  <c r="P158" i="2" s="1"/>
  <c r="O157" i="2"/>
  <c r="P157" i="2" s="1"/>
  <c r="O156" i="2"/>
  <c r="P156" i="2" s="1"/>
  <c r="O155" i="2"/>
  <c r="P155" i="2" s="1"/>
  <c r="O154" i="2"/>
  <c r="P154" i="2" s="1"/>
  <c r="O153" i="2"/>
  <c r="P153" i="2" s="1"/>
  <c r="O152" i="2"/>
  <c r="P152" i="2" s="1"/>
  <c r="O151" i="2"/>
  <c r="P151" i="2" s="1"/>
  <c r="O150" i="2"/>
  <c r="P150" i="2" s="1"/>
  <c r="O149" i="2"/>
  <c r="P149" i="2" s="1"/>
  <c r="O148" i="2"/>
  <c r="P148" i="2" s="1"/>
  <c r="O147" i="2"/>
  <c r="P147" i="2" s="1"/>
  <c r="O146" i="2"/>
  <c r="P146" i="2" s="1"/>
  <c r="O145" i="2"/>
  <c r="P145" i="2" s="1"/>
  <c r="O144" i="2"/>
  <c r="P144" i="2" s="1"/>
  <c r="O143" i="2"/>
  <c r="P143" i="2" s="1"/>
  <c r="O142" i="2"/>
  <c r="P142" i="2" s="1"/>
  <c r="O141" i="2"/>
  <c r="P141" i="2" s="1"/>
  <c r="O140" i="2"/>
  <c r="P140" i="2" s="1"/>
  <c r="O139" i="2"/>
  <c r="P139" i="2" s="1"/>
  <c r="O138" i="2"/>
  <c r="P138" i="2" s="1"/>
  <c r="O137" i="2"/>
  <c r="P137" i="2" s="1"/>
  <c r="O136" i="2"/>
  <c r="P136" i="2" s="1"/>
  <c r="O135" i="2"/>
  <c r="P135" i="2" s="1"/>
  <c r="O134" i="2"/>
  <c r="P134" i="2" s="1"/>
  <c r="O133" i="2"/>
  <c r="P133" i="2" s="1"/>
  <c r="O132" i="2"/>
  <c r="P132" i="2" s="1"/>
  <c r="O131" i="2"/>
  <c r="P131" i="2" s="1"/>
  <c r="O130" i="2"/>
  <c r="P130" i="2" s="1"/>
  <c r="O129" i="2"/>
  <c r="P129" i="2" s="1"/>
  <c r="O128" i="2"/>
  <c r="P128" i="2" s="1"/>
  <c r="O127" i="2"/>
  <c r="P127" i="2" s="1"/>
  <c r="O126" i="2"/>
  <c r="P126" i="2" s="1"/>
  <c r="O125" i="2"/>
  <c r="P125" i="2" s="1"/>
  <c r="O124" i="2"/>
  <c r="P124" i="2" s="1"/>
  <c r="O123" i="2"/>
  <c r="P123" i="2" s="1"/>
  <c r="O122" i="2"/>
  <c r="P122" i="2" s="1"/>
  <c r="O121" i="2"/>
  <c r="P121" i="2" s="1"/>
  <c r="O120" i="2"/>
  <c r="P120" i="2" s="1"/>
  <c r="O119" i="2"/>
  <c r="P119" i="2" s="1"/>
  <c r="O118" i="2"/>
  <c r="P118" i="2" s="1"/>
  <c r="O117" i="2"/>
  <c r="P117" i="2" s="1"/>
  <c r="O116" i="2"/>
  <c r="P116" i="2" s="1"/>
  <c r="O115" i="2"/>
  <c r="P115" i="2" s="1"/>
  <c r="O114" i="2"/>
  <c r="P114" i="2" s="1"/>
  <c r="O113" i="2"/>
  <c r="P113" i="2" s="1"/>
  <c r="O112" i="2"/>
  <c r="P112" i="2" s="1"/>
  <c r="O111" i="2"/>
  <c r="P111" i="2" s="1"/>
  <c r="O110" i="2"/>
  <c r="P110" i="2" s="1"/>
  <c r="O109" i="2"/>
  <c r="P109" i="2" s="1"/>
  <c r="O108" i="2"/>
  <c r="P108" i="2" s="1"/>
  <c r="O107" i="2"/>
  <c r="P107" i="2" s="1"/>
  <c r="O106" i="2"/>
  <c r="P106" i="2" s="1"/>
  <c r="O105" i="2"/>
  <c r="P105" i="2" s="1"/>
  <c r="O104" i="2"/>
  <c r="P104" i="2" s="1"/>
  <c r="O103" i="2"/>
  <c r="P103" i="2" s="1"/>
  <c r="O102" i="2"/>
  <c r="P102" i="2" s="1"/>
  <c r="O101" i="2"/>
  <c r="P101" i="2" s="1"/>
  <c r="O100" i="2"/>
  <c r="P100" i="2" s="1"/>
  <c r="O99" i="2"/>
  <c r="P99" i="2" s="1"/>
  <c r="O98" i="2"/>
  <c r="P98" i="2" s="1"/>
  <c r="O97" i="2"/>
  <c r="P97" i="2" s="1"/>
  <c r="O96" i="2"/>
  <c r="P96" i="2" s="1"/>
  <c r="O95" i="2"/>
  <c r="P95" i="2" s="1"/>
  <c r="O94" i="2"/>
  <c r="P94" i="2" s="1"/>
  <c r="O93" i="2"/>
  <c r="P93" i="2" s="1"/>
  <c r="O92" i="2"/>
  <c r="P92" i="2" s="1"/>
  <c r="O91" i="2"/>
  <c r="P91" i="2" s="1"/>
  <c r="O90" i="2"/>
  <c r="P90" i="2" s="1"/>
  <c r="O89" i="2"/>
  <c r="P89" i="2" s="1"/>
  <c r="O88" i="2"/>
  <c r="P88" i="2" s="1"/>
  <c r="O87" i="2"/>
  <c r="P87" i="2" s="1"/>
  <c r="O86" i="2"/>
  <c r="P86" i="2" s="1"/>
  <c r="O85" i="2"/>
  <c r="P85" i="2" s="1"/>
  <c r="O84" i="2"/>
  <c r="P84" i="2" s="1"/>
  <c r="O83" i="2"/>
  <c r="P83" i="2" s="1"/>
  <c r="O82" i="2"/>
  <c r="P82" i="2" s="1"/>
  <c r="O81" i="2"/>
  <c r="P81" i="2" s="1"/>
  <c r="O80" i="2"/>
  <c r="P80" i="2" s="1"/>
  <c r="O79" i="2"/>
  <c r="P79" i="2" s="1"/>
  <c r="O78" i="2"/>
  <c r="P78" i="2" s="1"/>
  <c r="O77" i="2"/>
  <c r="P77" i="2" s="1"/>
  <c r="O76" i="2"/>
  <c r="P76" i="2" s="1"/>
  <c r="O75" i="2"/>
  <c r="P75" i="2" s="1"/>
  <c r="O74" i="2"/>
  <c r="P74" i="2" s="1"/>
  <c r="O73" i="2"/>
  <c r="P73" i="2" s="1"/>
  <c r="O72" i="2"/>
  <c r="P72" i="2" s="1"/>
  <c r="O71" i="2"/>
  <c r="P71" i="2" s="1"/>
  <c r="O70" i="2"/>
  <c r="P70" i="2" s="1"/>
  <c r="O69" i="2"/>
  <c r="P69" i="2" s="1"/>
  <c r="O68" i="2"/>
  <c r="P68" i="2" s="1"/>
  <c r="O67" i="2"/>
  <c r="P67" i="2" s="1"/>
  <c r="O66" i="2"/>
  <c r="P66" i="2" s="1"/>
  <c r="O65" i="2"/>
  <c r="P65" i="2" s="1"/>
  <c r="O64" i="2"/>
  <c r="P64" i="2" s="1"/>
  <c r="O63" i="2"/>
  <c r="P63" i="2" s="1"/>
  <c r="O62" i="2"/>
  <c r="P62" i="2" s="1"/>
  <c r="O61" i="2"/>
  <c r="P61" i="2" s="1"/>
  <c r="O60" i="2"/>
  <c r="P60" i="2" s="1"/>
  <c r="O59" i="2"/>
  <c r="P59" i="2" s="1"/>
  <c r="O58" i="2"/>
  <c r="P58" i="2" s="1"/>
  <c r="O57" i="2"/>
  <c r="P57" i="2" s="1"/>
  <c r="O56" i="2"/>
  <c r="P56" i="2" s="1"/>
  <c r="O55" i="2"/>
  <c r="P55" i="2" s="1"/>
  <c r="O54" i="2"/>
  <c r="P54" i="2" s="1"/>
  <c r="O53" i="2"/>
  <c r="P53" i="2" s="1"/>
  <c r="O52" i="2"/>
  <c r="P52" i="2" s="1"/>
  <c r="O51" i="2"/>
  <c r="P51" i="2" s="1"/>
  <c r="O50" i="2"/>
  <c r="P50" i="2" s="1"/>
  <c r="O49" i="2"/>
  <c r="P49" i="2" s="1"/>
  <c r="O48" i="2"/>
  <c r="P48" i="2" s="1"/>
  <c r="O47" i="2"/>
  <c r="P47" i="2" s="1"/>
  <c r="O46" i="2"/>
  <c r="P46" i="2" s="1"/>
  <c r="O45" i="2"/>
  <c r="P45" i="2" s="1"/>
  <c r="O44" i="2"/>
  <c r="P44" i="2" s="1"/>
  <c r="O43" i="2"/>
  <c r="P43" i="2" s="1"/>
  <c r="O42" i="2"/>
  <c r="P42" i="2" s="1"/>
  <c r="O41" i="2"/>
  <c r="P41" i="2" s="1"/>
  <c r="O40" i="2"/>
  <c r="P40" i="2" s="1"/>
  <c r="O39" i="2"/>
  <c r="P39" i="2" s="1"/>
  <c r="O38" i="2"/>
  <c r="P38" i="2" s="1"/>
  <c r="O37" i="2"/>
  <c r="P37" i="2" s="1"/>
  <c r="O36" i="2"/>
  <c r="P36" i="2" s="1"/>
  <c r="O35" i="2"/>
  <c r="P35" i="2" s="1"/>
  <c r="O34" i="2"/>
  <c r="P34" i="2" s="1"/>
  <c r="O33" i="2"/>
  <c r="P33" i="2" s="1"/>
  <c r="O32" i="2"/>
  <c r="P32" i="2" s="1"/>
  <c r="O31" i="2"/>
  <c r="P31" i="2" s="1"/>
  <c r="O30" i="2"/>
  <c r="P30" i="2" s="1"/>
  <c r="O29" i="2"/>
  <c r="P29" i="2" s="1"/>
  <c r="O28" i="2"/>
  <c r="P28" i="2" s="1"/>
  <c r="O27" i="2"/>
  <c r="P27" i="2" s="1"/>
  <c r="O26" i="2"/>
  <c r="P26" i="2" s="1"/>
  <c r="O25" i="2"/>
  <c r="P25" i="2" s="1"/>
  <c r="O24" i="2"/>
  <c r="P24" i="2" s="1"/>
  <c r="O23" i="2"/>
  <c r="P23" i="2" s="1"/>
  <c r="O22" i="2"/>
  <c r="P22" i="2" s="1"/>
  <c r="O21" i="2"/>
  <c r="P21" i="2" s="1"/>
  <c r="O20" i="2"/>
  <c r="P20" i="2" s="1"/>
  <c r="O19" i="2"/>
  <c r="P19" i="2" s="1"/>
  <c r="O18" i="2"/>
  <c r="P18" i="2" s="1"/>
  <c r="O17" i="2"/>
  <c r="P17" i="2" s="1"/>
  <c r="O16" i="2"/>
  <c r="P16" i="2" s="1"/>
  <c r="O15" i="2"/>
  <c r="P15" i="2" s="1"/>
  <c r="O14" i="2"/>
  <c r="P14" i="2" s="1"/>
  <c r="O13" i="2"/>
  <c r="P13" i="2" s="1"/>
  <c r="O12" i="2"/>
  <c r="P12" i="2" s="1"/>
  <c r="O11" i="2"/>
  <c r="P11" i="2" s="1"/>
  <c r="O10" i="2"/>
  <c r="P10" i="2" s="1"/>
  <c r="O9" i="2"/>
  <c r="P9" i="2" s="1"/>
  <c r="O8" i="2"/>
  <c r="P8" i="2" s="1"/>
  <c r="O7" i="2"/>
  <c r="P7" i="2" s="1"/>
  <c r="O6" i="2"/>
  <c r="P6" i="2" s="1"/>
  <c r="O5" i="2"/>
  <c r="P5" i="2" s="1"/>
  <c r="O4" i="2"/>
  <c r="P4" i="2" s="1"/>
  <c r="O3" i="2"/>
  <c r="P3" i="2" s="1"/>
  <c r="O2" i="2"/>
  <c r="P2" i="2" s="1"/>
  <c r="O368" i="3"/>
  <c r="P368" i="3" s="1"/>
  <c r="O369" i="3"/>
  <c r="P369" i="3" s="1"/>
  <c r="O370" i="3"/>
  <c r="P370" i="3" s="1"/>
  <c r="O371" i="3"/>
  <c r="P371" i="3" s="1"/>
  <c r="O372" i="3"/>
  <c r="P372" i="3" s="1"/>
  <c r="O373" i="3"/>
  <c r="P373" i="3" s="1"/>
  <c r="O374" i="3"/>
  <c r="P374" i="3" s="1"/>
  <c r="O375" i="3"/>
  <c r="P375" i="3" s="1"/>
  <c r="O376" i="3"/>
  <c r="P376" i="3" s="1"/>
  <c r="O377" i="3"/>
  <c r="P377" i="3" s="1"/>
  <c r="O378" i="3"/>
  <c r="P378" i="3" s="1"/>
  <c r="O379" i="3"/>
  <c r="P379" i="3" s="1"/>
  <c r="O380" i="3"/>
  <c r="P380" i="3" s="1"/>
  <c r="O381" i="3"/>
  <c r="P381" i="3" s="1"/>
  <c r="O382" i="3"/>
  <c r="P382" i="3" s="1"/>
  <c r="O383" i="3"/>
  <c r="P383" i="3" s="1"/>
  <c r="O384" i="3"/>
  <c r="P384" i="3" s="1"/>
  <c r="O385" i="3"/>
  <c r="P385" i="3" s="1"/>
  <c r="O386" i="3"/>
  <c r="P386" i="3" s="1"/>
  <c r="O387" i="3"/>
  <c r="P387" i="3" s="1"/>
  <c r="O388" i="3"/>
  <c r="P388" i="3" s="1"/>
  <c r="O389" i="3"/>
  <c r="P389" i="3" s="1"/>
  <c r="O390" i="3"/>
  <c r="P390" i="3" s="1"/>
  <c r="O391" i="3"/>
  <c r="P391" i="3" s="1"/>
  <c r="O392" i="3"/>
  <c r="P392" i="3" s="1"/>
  <c r="O393" i="3"/>
  <c r="P393" i="3" s="1"/>
  <c r="O394" i="3"/>
  <c r="P394" i="3" s="1"/>
  <c r="O395" i="3"/>
  <c r="P395" i="3" s="1"/>
  <c r="O396" i="3"/>
  <c r="P396" i="3" s="1"/>
  <c r="O397" i="3"/>
  <c r="P397" i="3" s="1"/>
  <c r="O398" i="3"/>
  <c r="P398" i="3" s="1"/>
  <c r="O399" i="3"/>
  <c r="P399" i="3" s="1"/>
  <c r="O400" i="3"/>
  <c r="P400" i="3" s="1"/>
  <c r="O401" i="3"/>
  <c r="P401" i="3" s="1"/>
  <c r="O402" i="3"/>
  <c r="P402" i="3" s="1"/>
  <c r="O403" i="3"/>
  <c r="P403" i="3" s="1"/>
  <c r="O404" i="3"/>
  <c r="P404" i="3" s="1"/>
  <c r="O405" i="3"/>
  <c r="P405" i="3" s="1"/>
  <c r="O406" i="3"/>
  <c r="P406" i="3" s="1"/>
  <c r="O407" i="3"/>
  <c r="P407" i="3" s="1"/>
  <c r="O408" i="3"/>
  <c r="P408" i="3" s="1"/>
  <c r="O409" i="3"/>
  <c r="P409" i="3" s="1"/>
  <c r="O410" i="3"/>
  <c r="P410" i="3" s="1"/>
  <c r="O411" i="3"/>
  <c r="P411" i="3" s="1"/>
  <c r="O412" i="3"/>
  <c r="P412" i="3" s="1"/>
  <c r="O413" i="3"/>
  <c r="P413" i="3" s="1"/>
  <c r="O414" i="3"/>
  <c r="P414" i="3" s="1"/>
  <c r="O415" i="3"/>
  <c r="P415" i="3" s="1"/>
  <c r="O416" i="3"/>
  <c r="P416" i="3" s="1"/>
  <c r="O417" i="3"/>
  <c r="P417" i="3" s="1"/>
  <c r="O418" i="3"/>
  <c r="P418" i="3" s="1"/>
  <c r="O419" i="3"/>
  <c r="P419" i="3" s="1"/>
  <c r="O420" i="3"/>
  <c r="P420" i="3" s="1"/>
  <c r="O421" i="3"/>
  <c r="P421" i="3" s="1"/>
  <c r="O422" i="3"/>
  <c r="P422" i="3" s="1"/>
  <c r="O423" i="3"/>
  <c r="P423" i="3" s="1"/>
  <c r="O424" i="3"/>
  <c r="P424" i="3" s="1"/>
  <c r="O425" i="3"/>
  <c r="P425" i="3" s="1"/>
  <c r="O426" i="3"/>
  <c r="P426" i="3" s="1"/>
  <c r="O427" i="3"/>
  <c r="P427" i="3" s="1"/>
  <c r="O428" i="3"/>
  <c r="P428" i="3" s="1"/>
  <c r="O429" i="3"/>
  <c r="P429" i="3" s="1"/>
  <c r="O430" i="3"/>
  <c r="P430" i="3" s="1"/>
  <c r="O431" i="3"/>
  <c r="P431" i="3" s="1"/>
  <c r="O432" i="3"/>
  <c r="P432" i="3" s="1"/>
  <c r="O433" i="3"/>
  <c r="P433" i="3" s="1"/>
  <c r="O434" i="3"/>
  <c r="P434" i="3" s="1"/>
  <c r="O435" i="3"/>
  <c r="P435" i="3" s="1"/>
  <c r="O436" i="3"/>
  <c r="P436" i="3" s="1"/>
  <c r="O437" i="3"/>
  <c r="P437" i="3" s="1"/>
  <c r="O438" i="3"/>
  <c r="P438" i="3"/>
  <c r="O439" i="3"/>
  <c r="P439" i="3" s="1"/>
  <c r="O440" i="3"/>
  <c r="P440" i="3" s="1"/>
  <c r="O441" i="3"/>
  <c r="P441" i="3" s="1"/>
  <c r="O442" i="3"/>
  <c r="P442" i="3" s="1"/>
  <c r="O443" i="3"/>
  <c r="P443" i="3" s="1"/>
  <c r="O444" i="3"/>
  <c r="P444" i="3" s="1"/>
  <c r="O445" i="3"/>
  <c r="P445" i="3" s="1"/>
  <c r="O446" i="3"/>
  <c r="P446" i="3" s="1"/>
  <c r="O447" i="3"/>
  <c r="P447" i="3" s="1"/>
  <c r="O448" i="3"/>
  <c r="P448" i="3" s="1"/>
  <c r="O449" i="3"/>
  <c r="P449" i="3" s="1"/>
  <c r="O450" i="3"/>
  <c r="P450" i="3" s="1"/>
  <c r="O451" i="3"/>
  <c r="P451" i="3" s="1"/>
  <c r="O452" i="3"/>
  <c r="P452" i="3" s="1"/>
  <c r="O453" i="3"/>
  <c r="P453" i="3" s="1"/>
  <c r="O454" i="3"/>
  <c r="P454" i="3"/>
  <c r="O455" i="3"/>
  <c r="P455" i="3" s="1"/>
  <c r="O456" i="3"/>
  <c r="P456" i="3" s="1"/>
  <c r="O457" i="3"/>
  <c r="P457" i="3" s="1"/>
  <c r="O458" i="3"/>
  <c r="P458" i="3" s="1"/>
  <c r="O459" i="3"/>
  <c r="P459" i="3" s="1"/>
  <c r="O460" i="3"/>
  <c r="P460" i="3"/>
  <c r="O461" i="3"/>
  <c r="P461" i="3" s="1"/>
  <c r="O462" i="3"/>
  <c r="P462" i="3" s="1"/>
  <c r="O463" i="3"/>
  <c r="P463" i="3" s="1"/>
  <c r="O464" i="3"/>
  <c r="P464" i="3" s="1"/>
  <c r="O465" i="3"/>
  <c r="P465" i="3" s="1"/>
  <c r="O466" i="3"/>
  <c r="P466" i="3" s="1"/>
  <c r="O467" i="3"/>
  <c r="P467" i="3"/>
  <c r="O468" i="3"/>
  <c r="P468" i="3" s="1"/>
  <c r="O469" i="3"/>
  <c r="P469" i="3" s="1"/>
  <c r="O470" i="3"/>
  <c r="P470" i="3" s="1"/>
  <c r="O471" i="3"/>
  <c r="P471" i="3" s="1"/>
  <c r="O472" i="3"/>
  <c r="P472" i="3" s="1"/>
  <c r="O473" i="3"/>
  <c r="P473" i="3" s="1"/>
  <c r="O474" i="3"/>
  <c r="P474" i="3" s="1"/>
  <c r="O475" i="3"/>
  <c r="P475" i="3" s="1"/>
  <c r="O476" i="3"/>
  <c r="P476" i="3" s="1"/>
  <c r="O477" i="3"/>
  <c r="P477" i="3" s="1"/>
  <c r="O478" i="3"/>
  <c r="P478" i="3" s="1"/>
  <c r="O479" i="3"/>
  <c r="P479" i="3" s="1"/>
  <c r="O480" i="3"/>
  <c r="P480" i="3" s="1"/>
  <c r="O481" i="3"/>
  <c r="P481" i="3"/>
  <c r="O482" i="3"/>
  <c r="P482" i="3" s="1"/>
  <c r="O483" i="3"/>
  <c r="P483" i="3" s="1"/>
  <c r="O484" i="3"/>
  <c r="P484" i="3" s="1"/>
  <c r="O485" i="3"/>
  <c r="P485" i="3" s="1"/>
  <c r="O486" i="3"/>
  <c r="P486" i="3" s="1"/>
  <c r="O487" i="3"/>
  <c r="P487" i="3" s="1"/>
  <c r="O488" i="3"/>
  <c r="P488" i="3" s="1"/>
  <c r="O489" i="3"/>
  <c r="P489" i="3" s="1"/>
  <c r="O490" i="3"/>
  <c r="P490" i="3" s="1"/>
  <c r="O491" i="3"/>
  <c r="P491" i="3" s="1"/>
  <c r="O492" i="3"/>
  <c r="P492" i="3" s="1"/>
  <c r="O493" i="3"/>
  <c r="P493" i="3" s="1"/>
  <c r="O494" i="3"/>
  <c r="P494" i="3" s="1"/>
  <c r="O495" i="3"/>
  <c r="P495" i="3" s="1"/>
  <c r="O496" i="3"/>
  <c r="P496" i="3" s="1"/>
  <c r="O497" i="3"/>
  <c r="P497" i="3"/>
  <c r="O498" i="3"/>
  <c r="P498" i="3" s="1"/>
  <c r="O499" i="3"/>
  <c r="P499" i="3" s="1"/>
  <c r="O500" i="3"/>
  <c r="P500" i="3" s="1"/>
  <c r="O501" i="3"/>
  <c r="P501" i="3" s="1"/>
  <c r="B5" i="10"/>
  <c r="B6" i="10" s="1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6" i="10" s="1"/>
  <c r="B157" i="10" s="1"/>
  <c r="B158" i="10" s="1"/>
  <c r="B159" i="10" s="1"/>
  <c r="B160" i="10" s="1"/>
  <c r="B161" i="10" s="1"/>
  <c r="B162" i="10" s="1"/>
  <c r="B163" i="10" s="1"/>
  <c r="B164" i="10" s="1"/>
  <c r="B165" i="10" s="1"/>
  <c r="B166" i="10" s="1"/>
  <c r="B167" i="10" s="1"/>
  <c r="B168" i="10" s="1"/>
  <c r="B169" i="10" s="1"/>
  <c r="B170" i="10" s="1"/>
  <c r="B171" i="10" s="1"/>
  <c r="B172" i="10" s="1"/>
  <c r="B173" i="10" s="1"/>
  <c r="B174" i="10" s="1"/>
  <c r="B175" i="10" s="1"/>
  <c r="B176" i="10" s="1"/>
  <c r="B177" i="10" s="1"/>
  <c r="B178" i="10" s="1"/>
  <c r="B179" i="10" s="1"/>
  <c r="B180" i="10" s="1"/>
  <c r="B181" i="10" s="1"/>
  <c r="B182" i="10" s="1"/>
  <c r="B183" i="10" s="1"/>
  <c r="B184" i="10" s="1"/>
  <c r="B185" i="10" s="1"/>
  <c r="B186" i="10" s="1"/>
  <c r="B187" i="10" s="1"/>
  <c r="B188" i="10" s="1"/>
  <c r="B189" i="10" s="1"/>
  <c r="B190" i="10" s="1"/>
  <c r="B191" i="10" s="1"/>
  <c r="B192" i="10" s="1"/>
  <c r="B193" i="10" s="1"/>
  <c r="B194" i="10" s="1"/>
  <c r="B195" i="10" s="1"/>
  <c r="B196" i="10" s="1"/>
  <c r="B197" i="10" s="1"/>
  <c r="B198" i="10" s="1"/>
  <c r="B199" i="10" s="1"/>
  <c r="B200" i="10" s="1"/>
  <c r="B201" i="10" s="1"/>
  <c r="B202" i="10" s="1"/>
  <c r="B203" i="10" s="1"/>
  <c r="B204" i="10" s="1"/>
  <c r="B205" i="10" s="1"/>
  <c r="B206" i="10" s="1"/>
  <c r="B207" i="10" s="1"/>
  <c r="B208" i="10" s="1"/>
  <c r="B209" i="10" s="1"/>
  <c r="B210" i="10" s="1"/>
  <c r="B211" i="10" s="1"/>
  <c r="B212" i="10" s="1"/>
  <c r="B213" i="10" s="1"/>
  <c r="B214" i="10" s="1"/>
  <c r="B215" i="10" s="1"/>
  <c r="B216" i="10" s="1"/>
  <c r="B217" i="10" s="1"/>
  <c r="B218" i="10" s="1"/>
  <c r="B219" i="10" s="1"/>
  <c r="B220" i="10" s="1"/>
  <c r="B221" i="10" s="1"/>
  <c r="B222" i="10" s="1"/>
  <c r="B223" i="10" s="1"/>
  <c r="B224" i="10" s="1"/>
  <c r="B225" i="10" s="1"/>
  <c r="B226" i="10" s="1"/>
  <c r="B227" i="10" s="1"/>
  <c r="B228" i="10" s="1"/>
  <c r="B229" i="10" s="1"/>
  <c r="B230" i="10" s="1"/>
  <c r="B231" i="10" s="1"/>
  <c r="B232" i="10" s="1"/>
  <c r="B233" i="10" s="1"/>
  <c r="B234" i="10" s="1"/>
  <c r="B235" i="10" s="1"/>
  <c r="B236" i="10" s="1"/>
  <c r="B237" i="10" s="1"/>
  <c r="B238" i="10" s="1"/>
  <c r="B239" i="10" s="1"/>
  <c r="B240" i="10" s="1"/>
  <c r="B241" i="10" s="1"/>
  <c r="B242" i="10" s="1"/>
  <c r="B243" i="10" s="1"/>
  <c r="B244" i="10" s="1"/>
  <c r="B245" i="10" s="1"/>
  <c r="B246" i="10" s="1"/>
  <c r="B247" i="10" s="1"/>
  <c r="B248" i="10" s="1"/>
  <c r="B249" i="10" s="1"/>
  <c r="B250" i="10" s="1"/>
  <c r="B251" i="10" s="1"/>
  <c r="B252" i="10" s="1"/>
  <c r="B253" i="10" s="1"/>
  <c r="B254" i="10" s="1"/>
  <c r="B255" i="10" s="1"/>
  <c r="B256" i="10" s="1"/>
  <c r="B257" i="10" s="1"/>
  <c r="B258" i="10" s="1"/>
  <c r="B259" i="10" s="1"/>
  <c r="B260" i="10" s="1"/>
  <c r="B261" i="10" s="1"/>
  <c r="B262" i="10" s="1"/>
  <c r="B263" i="10" s="1"/>
  <c r="B264" i="10" s="1"/>
  <c r="B265" i="10" s="1"/>
  <c r="B266" i="10" s="1"/>
  <c r="B267" i="10" s="1"/>
  <c r="B268" i="10" s="1"/>
  <c r="B269" i="10" s="1"/>
  <c r="B270" i="10" s="1"/>
  <c r="B271" i="10" s="1"/>
  <c r="B272" i="10" s="1"/>
  <c r="B273" i="10" s="1"/>
  <c r="B274" i="10" s="1"/>
  <c r="B275" i="10" s="1"/>
  <c r="B276" i="10" s="1"/>
  <c r="B277" i="10" s="1"/>
  <c r="B278" i="10" s="1"/>
  <c r="B279" i="10" s="1"/>
  <c r="B280" i="10" s="1"/>
  <c r="B281" i="10" s="1"/>
  <c r="B282" i="10" s="1"/>
  <c r="B283" i="10" s="1"/>
  <c r="B284" i="10" s="1"/>
  <c r="B285" i="10" s="1"/>
  <c r="B286" i="10" s="1"/>
  <c r="B287" i="10" s="1"/>
  <c r="B288" i="10" s="1"/>
  <c r="B289" i="10" s="1"/>
  <c r="B290" i="10" s="1"/>
  <c r="B291" i="10" s="1"/>
  <c r="B292" i="10" s="1"/>
  <c r="B293" i="10" s="1"/>
  <c r="B294" i="10" s="1"/>
  <c r="B295" i="10" s="1"/>
  <c r="B296" i="10" s="1"/>
  <c r="B297" i="10" s="1"/>
  <c r="B298" i="10" s="1"/>
  <c r="B299" i="10" s="1"/>
  <c r="B300" i="10" s="1"/>
  <c r="B301" i="10" s="1"/>
  <c r="B302" i="10" s="1"/>
  <c r="B303" i="10" s="1"/>
  <c r="B304" i="10" s="1"/>
  <c r="B305" i="10" s="1"/>
  <c r="B306" i="10" s="1"/>
  <c r="B307" i="10" s="1"/>
  <c r="B308" i="10" s="1"/>
  <c r="B309" i="10" s="1"/>
  <c r="B310" i="10" s="1"/>
  <c r="B311" i="10" s="1"/>
  <c r="B312" i="10" s="1"/>
  <c r="B313" i="10" s="1"/>
  <c r="B314" i="10" s="1"/>
  <c r="B315" i="10" s="1"/>
  <c r="B316" i="10" s="1"/>
  <c r="B317" i="10" s="1"/>
  <c r="B318" i="10" s="1"/>
  <c r="B319" i="10" s="1"/>
  <c r="B320" i="10" s="1"/>
  <c r="B321" i="10" s="1"/>
  <c r="B322" i="10" s="1"/>
  <c r="B323" i="10" s="1"/>
  <c r="B324" i="10" s="1"/>
  <c r="B325" i="10" s="1"/>
  <c r="B326" i="10" s="1"/>
  <c r="B327" i="10" s="1"/>
  <c r="B328" i="10" s="1"/>
  <c r="B329" i="10" s="1"/>
  <c r="B330" i="10" s="1"/>
  <c r="B331" i="10" s="1"/>
  <c r="B332" i="10" s="1"/>
  <c r="B333" i="10" s="1"/>
  <c r="B334" i="10" s="1"/>
  <c r="B335" i="10" s="1"/>
  <c r="B336" i="10" s="1"/>
  <c r="B337" i="10" s="1"/>
  <c r="B338" i="10" s="1"/>
  <c r="B339" i="10" s="1"/>
  <c r="B340" i="10" s="1"/>
  <c r="B341" i="10" s="1"/>
  <c r="B342" i="10" s="1"/>
  <c r="B343" i="10" s="1"/>
  <c r="B344" i="10" s="1"/>
  <c r="B345" i="10" s="1"/>
  <c r="B346" i="10" s="1"/>
  <c r="B347" i="10" s="1"/>
  <c r="B348" i="10" s="1"/>
  <c r="B349" i="10" s="1"/>
  <c r="B350" i="10" s="1"/>
  <c r="B351" i="10" s="1"/>
  <c r="B352" i="10" s="1"/>
  <c r="B353" i="10" s="1"/>
  <c r="B354" i="10" s="1"/>
  <c r="B355" i="10" s="1"/>
  <c r="B356" i="10" s="1"/>
  <c r="B357" i="10" s="1"/>
  <c r="B358" i="10" s="1"/>
  <c r="B359" i="10" s="1"/>
  <c r="B360" i="10" s="1"/>
  <c r="B361" i="10" s="1"/>
  <c r="B362" i="10" s="1"/>
  <c r="B363" i="10" s="1"/>
  <c r="B364" i="10" s="1"/>
  <c r="B365" i="10" s="1"/>
  <c r="B366" i="10" s="1"/>
  <c r="B367" i="10" s="1"/>
  <c r="B368" i="10" s="1"/>
  <c r="B369" i="10" s="1"/>
  <c r="B370" i="10" s="1"/>
  <c r="B371" i="10" s="1"/>
  <c r="B372" i="10" s="1"/>
  <c r="B373" i="10" s="1"/>
  <c r="B374" i="10" s="1"/>
  <c r="B375" i="10" s="1"/>
  <c r="B376" i="10" s="1"/>
  <c r="B377" i="10" s="1"/>
  <c r="B378" i="10" s="1"/>
  <c r="B379" i="10" s="1"/>
  <c r="B380" i="10" s="1"/>
  <c r="B381" i="10" s="1"/>
  <c r="B382" i="10" s="1"/>
  <c r="B383" i="10" s="1"/>
  <c r="B384" i="10" s="1"/>
  <c r="B385" i="10" s="1"/>
  <c r="B386" i="10" s="1"/>
  <c r="B387" i="10" s="1"/>
  <c r="B388" i="10" s="1"/>
  <c r="B389" i="10" s="1"/>
  <c r="B390" i="10" s="1"/>
  <c r="B391" i="10" s="1"/>
  <c r="B392" i="10" s="1"/>
  <c r="B393" i="10" s="1"/>
  <c r="B394" i="10" s="1"/>
  <c r="B395" i="10" s="1"/>
  <c r="B396" i="10" s="1"/>
  <c r="B397" i="10" s="1"/>
  <c r="B398" i="10" s="1"/>
  <c r="B399" i="10" s="1"/>
  <c r="B400" i="10" s="1"/>
  <c r="B401" i="10" s="1"/>
  <c r="B402" i="10" s="1"/>
  <c r="B403" i="10" s="1"/>
  <c r="B404" i="10" s="1"/>
  <c r="B405" i="10" s="1"/>
  <c r="B406" i="10" s="1"/>
  <c r="B407" i="10" s="1"/>
  <c r="B408" i="10" s="1"/>
  <c r="B409" i="10" s="1"/>
  <c r="B410" i="10" s="1"/>
  <c r="B411" i="10" s="1"/>
  <c r="B412" i="10" s="1"/>
  <c r="B413" i="10" s="1"/>
  <c r="B414" i="10" s="1"/>
  <c r="B415" i="10" s="1"/>
  <c r="B416" i="10" s="1"/>
  <c r="B417" i="10" s="1"/>
  <c r="B418" i="10" s="1"/>
  <c r="B419" i="10" s="1"/>
  <c r="B420" i="10" s="1"/>
  <c r="B421" i="10" s="1"/>
  <c r="B422" i="10" s="1"/>
  <c r="B423" i="10" s="1"/>
  <c r="B424" i="10" s="1"/>
  <c r="B425" i="10" s="1"/>
  <c r="B426" i="10" s="1"/>
  <c r="B427" i="10" s="1"/>
  <c r="B428" i="10" s="1"/>
  <c r="B429" i="10" s="1"/>
  <c r="B430" i="10" s="1"/>
  <c r="B431" i="10" s="1"/>
  <c r="B432" i="10" s="1"/>
  <c r="B433" i="10" s="1"/>
  <c r="B434" i="10" s="1"/>
  <c r="B435" i="10" s="1"/>
  <c r="B436" i="10" s="1"/>
  <c r="B437" i="10" s="1"/>
  <c r="B438" i="10" s="1"/>
  <c r="B439" i="10" s="1"/>
  <c r="B440" i="10" s="1"/>
  <c r="B441" i="10" s="1"/>
  <c r="B442" i="10" s="1"/>
  <c r="B443" i="10" s="1"/>
  <c r="B444" i="10" s="1"/>
  <c r="B445" i="10" s="1"/>
  <c r="B446" i="10" s="1"/>
  <c r="B447" i="10" s="1"/>
  <c r="B448" i="10" s="1"/>
  <c r="B449" i="10" s="1"/>
  <c r="B450" i="10" s="1"/>
  <c r="B451" i="10" s="1"/>
  <c r="B452" i="10" s="1"/>
  <c r="B453" i="10" s="1"/>
  <c r="B454" i="10" s="1"/>
  <c r="B455" i="10" s="1"/>
  <c r="B456" i="10" s="1"/>
  <c r="B457" i="10" s="1"/>
  <c r="B458" i="10" s="1"/>
  <c r="B459" i="10" s="1"/>
  <c r="B460" i="10" s="1"/>
  <c r="B461" i="10" s="1"/>
  <c r="B462" i="10" s="1"/>
  <c r="B463" i="10" s="1"/>
  <c r="B464" i="10" s="1"/>
  <c r="B465" i="10" s="1"/>
  <c r="B466" i="10" s="1"/>
  <c r="B467" i="10" s="1"/>
  <c r="B468" i="10" s="1"/>
  <c r="B469" i="10" s="1"/>
  <c r="B470" i="10" s="1"/>
  <c r="B471" i="10" s="1"/>
  <c r="B472" i="10" s="1"/>
  <c r="B473" i="10" s="1"/>
  <c r="B474" i="10" s="1"/>
  <c r="B475" i="10" s="1"/>
  <c r="B476" i="10" s="1"/>
  <c r="B477" i="10" s="1"/>
  <c r="B478" i="10" s="1"/>
  <c r="B479" i="10" s="1"/>
  <c r="B480" i="10" s="1"/>
  <c r="B481" i="10" s="1"/>
  <c r="B482" i="10" s="1"/>
  <c r="B483" i="10" s="1"/>
  <c r="B484" i="10" s="1"/>
  <c r="B485" i="10" s="1"/>
  <c r="B486" i="10" s="1"/>
  <c r="B487" i="10" s="1"/>
  <c r="B488" i="10" s="1"/>
  <c r="B489" i="10" s="1"/>
  <c r="B490" i="10" s="1"/>
  <c r="B491" i="10" s="1"/>
  <c r="B492" i="10" s="1"/>
  <c r="B493" i="10" s="1"/>
  <c r="B494" i="10" s="1"/>
  <c r="B495" i="10" s="1"/>
  <c r="B496" i="10" s="1"/>
  <c r="B497" i="10" s="1"/>
  <c r="B498" i="10" s="1"/>
  <c r="B499" i="10" s="1"/>
  <c r="B500" i="10" s="1"/>
  <c r="B501" i="10" s="1"/>
  <c r="B502" i="10" s="1"/>
  <c r="B4" i="10"/>
  <c r="AP406" i="6" l="1"/>
  <c r="AP394" i="6"/>
  <c r="AP382" i="6"/>
  <c r="AP370" i="6"/>
  <c r="AO485" i="6"/>
  <c r="AN485" i="6"/>
  <c r="AM485" i="6"/>
  <c r="AP485" i="6" s="1"/>
  <c r="AM473" i="6"/>
  <c r="AP473" i="6" s="1"/>
  <c r="AP461" i="6"/>
  <c r="AP449" i="6"/>
  <c r="AP437" i="6"/>
  <c r="AO425" i="6"/>
  <c r="AN425" i="6"/>
  <c r="AM425" i="6"/>
  <c r="AM413" i="6"/>
  <c r="AP413" i="6" s="1"/>
  <c r="AM401" i="6"/>
  <c r="AP401" i="6" s="1"/>
  <c r="AP389" i="6"/>
  <c r="AP377" i="6"/>
  <c r="AO496" i="6"/>
  <c r="AN496" i="6"/>
  <c r="AM496" i="6"/>
  <c r="AP496" i="6" s="1"/>
  <c r="AO484" i="6"/>
  <c r="AN484" i="6"/>
  <c r="AM484" i="6"/>
  <c r="AO472" i="6"/>
  <c r="AN472" i="6"/>
  <c r="AM472" i="6"/>
  <c r="AP472" i="6" s="1"/>
  <c r="AO460" i="6"/>
  <c r="AN460" i="6"/>
  <c r="AO412" i="6"/>
  <c r="AN412" i="6"/>
  <c r="AM412" i="6"/>
  <c r="AO400" i="6"/>
  <c r="AN400" i="6"/>
  <c r="AM400" i="6"/>
  <c r="AO388" i="6"/>
  <c r="AN388" i="6"/>
  <c r="AM388" i="6"/>
  <c r="AO376" i="6"/>
  <c r="AN376" i="6"/>
  <c r="AM376" i="6"/>
  <c r="AP422" i="6"/>
  <c r="AP493" i="6"/>
  <c r="AP481" i="6"/>
  <c r="AP469" i="6"/>
  <c r="AP457" i="6"/>
  <c r="AP385" i="6"/>
  <c r="AP373" i="6"/>
  <c r="AO491" i="6"/>
  <c r="AN491" i="6"/>
  <c r="AM491" i="6"/>
  <c r="AP491" i="6" s="1"/>
  <c r="AO479" i="6"/>
  <c r="AN479" i="6"/>
  <c r="AM479" i="6"/>
  <c r="AP479" i="6" s="1"/>
  <c r="AO467" i="6"/>
  <c r="AN467" i="6"/>
  <c r="AM467" i="6"/>
  <c r="AP467" i="6" s="1"/>
  <c r="AO455" i="6"/>
  <c r="AN455" i="6"/>
  <c r="AM455" i="6"/>
  <c r="AO443" i="6"/>
  <c r="AN443" i="6"/>
  <c r="AM443" i="6"/>
  <c r="AP443" i="6" s="1"/>
  <c r="AO431" i="6"/>
  <c r="AN431" i="6"/>
  <c r="AO419" i="6"/>
  <c r="AN419" i="6"/>
  <c r="AM419" i="6"/>
  <c r="AP419" i="6" s="1"/>
  <c r="AO407" i="6"/>
  <c r="AN407" i="6"/>
  <c r="AM407" i="6"/>
  <c r="AO395" i="6"/>
  <c r="AN395" i="6"/>
  <c r="AM395" i="6"/>
  <c r="AO383" i="6"/>
  <c r="AN383" i="6"/>
  <c r="AN371" i="6"/>
  <c r="AM371" i="6"/>
  <c r="AP371" i="6" s="1"/>
  <c r="AO501" i="6"/>
  <c r="AN501" i="6"/>
  <c r="AM501" i="6"/>
  <c r="AO489" i="6"/>
  <c r="AN489" i="6"/>
  <c r="AM489" i="6"/>
  <c r="AO477" i="6"/>
  <c r="AN477" i="6"/>
  <c r="AM477" i="6"/>
  <c r="AP477" i="6" s="1"/>
  <c r="AO465" i="6"/>
  <c r="AN465" i="6"/>
  <c r="AM465" i="6"/>
  <c r="AP465" i="6" s="1"/>
  <c r="AO453" i="6"/>
  <c r="AN453" i="6"/>
  <c r="AM453" i="6"/>
  <c r="AP453" i="6" s="1"/>
  <c r="AO441" i="6"/>
  <c r="AN441" i="6"/>
  <c r="AM441" i="6"/>
  <c r="AO429" i="6"/>
  <c r="AN429" i="6"/>
  <c r="AM429" i="6"/>
  <c r="AP429" i="6" s="1"/>
  <c r="AO417" i="6"/>
  <c r="AN417" i="6"/>
  <c r="AM417" i="6"/>
  <c r="AP417" i="6" s="1"/>
  <c r="AO405" i="6"/>
  <c r="AN405" i="6"/>
  <c r="AM405" i="6"/>
  <c r="AP405" i="6" s="1"/>
  <c r="AO393" i="6"/>
  <c r="AN393" i="6"/>
  <c r="AM393" i="6"/>
  <c r="AO381" i="6"/>
  <c r="AN381" i="6"/>
  <c r="AM381" i="6"/>
  <c r="AP381" i="6" s="1"/>
  <c r="AO369" i="6"/>
  <c r="AN369" i="6"/>
  <c r="AM369" i="6"/>
  <c r="AP369" i="6" s="1"/>
  <c r="AM488" i="6"/>
  <c r="AO499" i="6"/>
  <c r="AN499" i="6"/>
  <c r="AM499" i="6"/>
  <c r="AP499" i="6" s="1"/>
  <c r="AO487" i="6"/>
  <c r="AN487" i="6"/>
  <c r="AM487" i="6"/>
  <c r="AO475" i="6"/>
  <c r="AN475" i="6"/>
  <c r="AM475" i="6"/>
  <c r="AO463" i="6"/>
  <c r="AN463" i="6"/>
  <c r="AM463" i="6"/>
  <c r="AO451" i="6"/>
  <c r="AN451" i="6"/>
  <c r="AM451" i="6"/>
  <c r="AP451" i="6" s="1"/>
  <c r="AO439" i="6"/>
  <c r="AN439" i="6"/>
  <c r="AM439" i="6"/>
  <c r="AO427" i="6"/>
  <c r="AN427" i="6"/>
  <c r="AM427" i="6"/>
  <c r="AO415" i="6"/>
  <c r="AN415" i="6"/>
  <c r="AM415" i="6"/>
  <c r="AP415" i="6" s="1"/>
  <c r="AO403" i="6"/>
  <c r="AN403" i="6"/>
  <c r="AM403" i="6"/>
  <c r="AP403" i="6" s="1"/>
  <c r="AO391" i="6"/>
  <c r="AN391" i="6"/>
  <c r="AM391" i="6"/>
  <c r="AO379" i="6"/>
  <c r="AN379" i="6"/>
  <c r="AM379" i="6"/>
  <c r="AO498" i="6"/>
  <c r="AN498" i="6"/>
  <c r="AM498" i="6"/>
  <c r="AP498" i="6" s="1"/>
  <c r="AO486" i="6"/>
  <c r="AN486" i="6"/>
  <c r="AM486" i="6"/>
  <c r="AP486" i="6" s="1"/>
  <c r="AO474" i="6"/>
  <c r="AN474" i="6"/>
  <c r="AM474" i="6"/>
  <c r="AO462" i="6"/>
  <c r="AN462" i="6"/>
  <c r="AM462" i="6"/>
  <c r="AO450" i="6"/>
  <c r="AN450" i="6"/>
  <c r="AM450" i="6"/>
  <c r="AP450" i="6" s="1"/>
  <c r="AO438" i="6"/>
  <c r="AN438" i="6"/>
  <c r="AM438" i="6"/>
  <c r="AP438" i="6" s="1"/>
  <c r="AO426" i="6"/>
  <c r="AN426" i="6"/>
  <c r="AM426" i="6"/>
  <c r="AO414" i="6"/>
  <c r="AN414" i="6"/>
  <c r="AM414" i="6"/>
  <c r="AO402" i="6"/>
  <c r="AN402" i="6"/>
  <c r="AM402" i="6"/>
  <c r="AP402" i="6" s="1"/>
  <c r="AO390" i="6"/>
  <c r="AN390" i="6"/>
  <c r="AM390" i="6"/>
  <c r="AP390" i="6" s="1"/>
  <c r="AO378" i="6"/>
  <c r="AN378" i="6"/>
  <c r="AM378" i="6"/>
  <c r="AM452" i="6"/>
  <c r="AM497" i="6"/>
  <c r="AP497" i="6" s="1"/>
  <c r="AM500" i="6"/>
  <c r="AN488" i="6"/>
  <c r="AM464" i="6"/>
  <c r="AN440" i="6"/>
  <c r="AM428" i="6"/>
  <c r="AM416" i="6"/>
  <c r="AN404" i="6"/>
  <c r="AO392" i="6"/>
  <c r="AO380" i="6"/>
  <c r="AM460" i="6"/>
  <c r="AP460" i="6" s="1"/>
  <c r="AO448" i="6"/>
  <c r="AN448" i="6"/>
  <c r="AM448" i="6"/>
  <c r="AO436" i="6"/>
  <c r="AN436" i="6"/>
  <c r="AM436" i="6"/>
  <c r="AP436" i="6" s="1"/>
  <c r="AO424" i="6"/>
  <c r="AN424" i="6"/>
  <c r="AM424" i="6"/>
  <c r="AP424" i="6" s="1"/>
  <c r="AN500" i="6"/>
  <c r="AN476" i="6"/>
  <c r="AO464" i="6"/>
  <c r="AM440" i="6"/>
  <c r="AO428" i="6"/>
  <c r="AM392" i="6"/>
  <c r="AO495" i="6"/>
  <c r="AN495" i="6"/>
  <c r="AM495" i="6"/>
  <c r="AP495" i="6" s="1"/>
  <c r="AO483" i="6"/>
  <c r="AN483" i="6"/>
  <c r="AM483" i="6"/>
  <c r="AP483" i="6" s="1"/>
  <c r="AO471" i="6"/>
  <c r="AN471" i="6"/>
  <c r="AM471" i="6"/>
  <c r="AO459" i="6"/>
  <c r="AN459" i="6"/>
  <c r="AM459" i="6"/>
  <c r="AO447" i="6"/>
  <c r="AN447" i="6"/>
  <c r="AM447" i="6"/>
  <c r="AP447" i="6" s="1"/>
  <c r="AO435" i="6"/>
  <c r="AN435" i="6"/>
  <c r="AM435" i="6"/>
  <c r="AP435" i="6" s="1"/>
  <c r="AO423" i="6"/>
  <c r="AN423" i="6"/>
  <c r="AM423" i="6"/>
  <c r="AO411" i="6"/>
  <c r="AN411" i="6"/>
  <c r="AM411" i="6"/>
  <c r="AO399" i="6"/>
  <c r="AN399" i="6"/>
  <c r="AM399" i="6"/>
  <c r="AP399" i="6" s="1"/>
  <c r="AO387" i="6"/>
  <c r="AN387" i="6"/>
  <c r="AM387" i="6"/>
  <c r="AP387" i="6" s="1"/>
  <c r="AO375" i="6"/>
  <c r="AN375" i="6"/>
  <c r="AM375" i="6"/>
  <c r="AO476" i="6"/>
  <c r="AN464" i="6"/>
  <c r="AN452" i="6"/>
  <c r="AN428" i="6"/>
  <c r="AN416" i="6"/>
  <c r="AO404" i="6"/>
  <c r="AM380" i="6"/>
  <c r="AO494" i="6"/>
  <c r="AN494" i="6"/>
  <c r="AM494" i="6"/>
  <c r="AO482" i="6"/>
  <c r="AN482" i="6"/>
  <c r="AM482" i="6"/>
  <c r="AO470" i="6"/>
  <c r="AN470" i="6"/>
  <c r="AM470" i="6"/>
  <c r="AO458" i="6"/>
  <c r="AN458" i="6"/>
  <c r="AM458" i="6"/>
  <c r="AO446" i="6"/>
  <c r="AN446" i="6"/>
  <c r="AM446" i="6"/>
  <c r="AO434" i="6"/>
  <c r="AN434" i="6"/>
  <c r="AM434" i="6"/>
  <c r="AO410" i="6"/>
  <c r="AN410" i="6"/>
  <c r="AM410" i="6"/>
  <c r="AM398" i="6"/>
  <c r="AP398" i="6" s="1"/>
  <c r="AO386" i="6"/>
  <c r="AN386" i="6"/>
  <c r="AM386" i="6"/>
  <c r="AO374" i="6"/>
  <c r="AN374" i="6"/>
  <c r="AM374" i="6"/>
  <c r="AO488" i="6"/>
  <c r="AO445" i="6"/>
  <c r="AN445" i="6"/>
  <c r="AM445" i="6"/>
  <c r="AP445" i="6" s="1"/>
  <c r="AO433" i="6"/>
  <c r="AN433" i="6"/>
  <c r="AM433" i="6"/>
  <c r="AP433" i="6" s="1"/>
  <c r="AO421" i="6"/>
  <c r="AN421" i="6"/>
  <c r="AM421" i="6"/>
  <c r="AP421" i="6" s="1"/>
  <c r="AO409" i="6"/>
  <c r="AN409" i="6"/>
  <c r="AM409" i="6"/>
  <c r="AO397" i="6"/>
  <c r="AN397" i="6"/>
  <c r="AM397" i="6"/>
  <c r="AP397" i="6" s="1"/>
  <c r="AM476" i="6"/>
  <c r="AO452" i="6"/>
  <c r="AO440" i="6"/>
  <c r="AO416" i="6"/>
  <c r="AM404" i="6"/>
  <c r="AN392" i="6"/>
  <c r="AN380" i="6"/>
  <c r="AO492" i="6"/>
  <c r="AN492" i="6"/>
  <c r="AM492" i="6"/>
  <c r="AO480" i="6"/>
  <c r="AN480" i="6"/>
  <c r="AM480" i="6"/>
  <c r="AO468" i="6"/>
  <c r="AN468" i="6"/>
  <c r="AM468" i="6"/>
  <c r="AO456" i="6"/>
  <c r="AN456" i="6"/>
  <c r="AM456" i="6"/>
  <c r="AO444" i="6"/>
  <c r="AN444" i="6"/>
  <c r="AM444" i="6"/>
  <c r="AO432" i="6"/>
  <c r="AN432" i="6"/>
  <c r="AM432" i="6"/>
  <c r="AO420" i="6"/>
  <c r="AN420" i="6"/>
  <c r="AM420" i="6"/>
  <c r="AO408" i="6"/>
  <c r="AN408" i="6"/>
  <c r="AM408" i="6"/>
  <c r="AO396" i="6"/>
  <c r="AN396" i="6"/>
  <c r="AM396" i="6"/>
  <c r="AO384" i="6"/>
  <c r="AN384" i="6"/>
  <c r="AM384" i="6"/>
  <c r="AM372" i="6"/>
  <c r="AP372" i="6" s="1"/>
  <c r="AO500" i="6"/>
  <c r="AM431" i="6"/>
  <c r="AP431" i="6" s="1"/>
  <c r="AM383" i="6"/>
  <c r="AP383" i="6" s="1"/>
  <c r="AZ502" i="6"/>
  <c r="AX478" i="6"/>
  <c r="AZ478" i="6"/>
  <c r="AZ466" i="6"/>
  <c r="AX430" i="6"/>
  <c r="AY418" i="6"/>
  <c r="AZ418" i="6"/>
  <c r="AZ406" i="6"/>
  <c r="AX370" i="6"/>
  <c r="AZ370" i="6"/>
  <c r="AX477" i="6"/>
  <c r="AX465" i="6"/>
  <c r="AZ465" i="6"/>
  <c r="AX429" i="6"/>
  <c r="AX417" i="6"/>
  <c r="AZ405" i="6"/>
  <c r="AZ381" i="6"/>
  <c r="AX369" i="6"/>
  <c r="AZ369" i="6"/>
  <c r="AZ500" i="6"/>
  <c r="AX476" i="6"/>
  <c r="AQ478" i="9" s="1"/>
  <c r="AX464" i="6"/>
  <c r="AZ464" i="6"/>
  <c r="AZ452" i="6"/>
  <c r="AZ428" i="6"/>
  <c r="AY428" i="6"/>
  <c r="AZ404" i="6"/>
  <c r="AX404" i="6"/>
  <c r="AQ406" i="9" s="1"/>
  <c r="AZ380" i="6"/>
  <c r="AX499" i="6"/>
  <c r="AZ499" i="6"/>
  <c r="AZ487" i="6"/>
  <c r="AX463" i="6"/>
  <c r="AX451" i="6"/>
  <c r="AZ451" i="6"/>
  <c r="AX415" i="6"/>
  <c r="AX403" i="6"/>
  <c r="AZ403" i="6"/>
  <c r="AX391" i="6"/>
  <c r="AZ391" i="6"/>
  <c r="AX379" i="6"/>
  <c r="AX498" i="6"/>
  <c r="AZ498" i="6"/>
  <c r="AX486" i="6"/>
  <c r="AY486" i="6"/>
  <c r="AZ486" i="6"/>
  <c r="AY474" i="6"/>
  <c r="AZ474" i="6"/>
  <c r="AX450" i="6"/>
  <c r="AZ450" i="6"/>
  <c r="AY438" i="6"/>
  <c r="AZ438" i="6"/>
  <c r="AX426" i="6"/>
  <c r="AY426" i="6"/>
  <c r="AZ426" i="6"/>
  <c r="AX402" i="6"/>
  <c r="AZ402" i="6"/>
  <c r="AX390" i="6"/>
  <c r="AY390" i="6"/>
  <c r="AZ390" i="6"/>
  <c r="AX378" i="6"/>
  <c r="AY378" i="6"/>
  <c r="AX485" i="6"/>
  <c r="AZ485" i="6"/>
  <c r="AX473" i="6"/>
  <c r="AQ475" i="9" s="1"/>
  <c r="AZ473" i="6"/>
  <c r="AX461" i="6"/>
  <c r="AX449" i="6"/>
  <c r="AZ437" i="6"/>
  <c r="AY425" i="6"/>
  <c r="AY413" i="6"/>
  <c r="AX401" i="6"/>
  <c r="AX389" i="6"/>
  <c r="AX377" i="6"/>
  <c r="AX484" i="6"/>
  <c r="AZ484" i="6"/>
  <c r="AX472" i="6"/>
  <c r="AX460" i="6"/>
  <c r="AX448" i="6"/>
  <c r="AZ448" i="6"/>
  <c r="AX436" i="6"/>
  <c r="AZ436" i="6"/>
  <c r="AZ412" i="6"/>
  <c r="AY412" i="6"/>
  <c r="AX400" i="6"/>
  <c r="AY400" i="6"/>
  <c r="AZ388" i="6"/>
  <c r="AX388" i="6"/>
  <c r="AX496" i="6"/>
  <c r="AZ496" i="6"/>
  <c r="AX495" i="6"/>
  <c r="AZ495" i="6"/>
  <c r="AX483" i="6"/>
  <c r="AY483" i="6"/>
  <c r="AZ483" i="6"/>
  <c r="AX459" i="6"/>
  <c r="AX447" i="6"/>
  <c r="AZ447" i="6"/>
  <c r="AX435" i="6"/>
  <c r="AZ435" i="6"/>
  <c r="AX423" i="6"/>
  <c r="AX411" i="6"/>
  <c r="AZ411" i="6"/>
  <c r="AX399" i="6"/>
  <c r="AZ399" i="6"/>
  <c r="AX387" i="6"/>
  <c r="AZ387" i="6"/>
  <c r="AX375" i="6"/>
  <c r="AZ494" i="6"/>
  <c r="AX482" i="6"/>
  <c r="AQ484" i="9" s="1"/>
  <c r="AZ482" i="6"/>
  <c r="AX470" i="6"/>
  <c r="AZ470" i="6"/>
  <c r="AX458" i="6"/>
  <c r="AX446" i="6"/>
  <c r="AZ434" i="6"/>
  <c r="AX422" i="6"/>
  <c r="AQ424" i="9" s="1"/>
  <c r="AZ422" i="6"/>
  <c r="AX398" i="6"/>
  <c r="AZ398" i="6"/>
  <c r="AX386" i="6"/>
  <c r="AZ386" i="6"/>
  <c r="AV374" i="6"/>
  <c r="AZ374" i="6"/>
  <c r="AX481" i="6"/>
  <c r="AQ483" i="9" s="1"/>
  <c r="AZ481" i="6"/>
  <c r="AX469" i="6"/>
  <c r="AQ471" i="9" s="1"/>
  <c r="AX457" i="6"/>
  <c r="AQ459" i="9" s="1"/>
  <c r="AZ457" i="6"/>
  <c r="AX433" i="6"/>
  <c r="AQ435" i="9" s="1"/>
  <c r="AZ433" i="6"/>
  <c r="AX421" i="6"/>
  <c r="AY421" i="6"/>
  <c r="AZ421" i="6"/>
  <c r="AX409" i="6"/>
  <c r="AQ411" i="9" s="1"/>
  <c r="AZ409" i="6"/>
  <c r="AZ385" i="6"/>
  <c r="AX373" i="6"/>
  <c r="AQ375" i="9" s="1"/>
  <c r="AY373" i="6"/>
  <c r="AZ373" i="6"/>
  <c r="AX492" i="6"/>
  <c r="AZ492" i="6"/>
  <c r="AX480" i="6"/>
  <c r="AX468" i="6"/>
  <c r="AZ468" i="6"/>
  <c r="AX456" i="6"/>
  <c r="AY456" i="6"/>
  <c r="AZ456" i="6"/>
  <c r="AX444" i="6"/>
  <c r="AZ444" i="6"/>
  <c r="AZ420" i="6"/>
  <c r="AX420" i="6"/>
  <c r="AY420" i="6"/>
  <c r="AY408" i="6"/>
  <c r="AZ396" i="6"/>
  <c r="AX396" i="6"/>
  <c r="AY396" i="6"/>
  <c r="AX384" i="6"/>
  <c r="AZ372" i="6"/>
  <c r="AY372" i="6"/>
  <c r="AX491" i="6"/>
  <c r="AY491" i="6"/>
  <c r="AZ491" i="6"/>
  <c r="AX479" i="6"/>
  <c r="AQ481" i="9" s="1"/>
  <c r="AY479" i="6"/>
  <c r="AZ479" i="6"/>
  <c r="AX455" i="6"/>
  <c r="AZ455" i="6"/>
  <c r="AX443" i="6"/>
  <c r="AY443" i="6"/>
  <c r="AZ443" i="6"/>
  <c r="AX431" i="6"/>
  <c r="AZ431" i="6"/>
  <c r="AX407" i="6"/>
  <c r="AX395" i="6"/>
  <c r="AY395" i="6"/>
  <c r="AZ395" i="6"/>
  <c r="AX383" i="6"/>
  <c r="AY383" i="6"/>
  <c r="AZ383" i="6"/>
  <c r="AX371" i="6"/>
  <c r="AX419" i="6"/>
  <c r="AY402" i="6"/>
  <c r="AY462" i="6"/>
  <c r="AY450" i="6"/>
  <c r="AY414" i="6"/>
  <c r="AX493" i="6"/>
  <c r="AX471" i="6"/>
  <c r="AZ454" i="6"/>
  <c r="AX441" i="6"/>
  <c r="AY433" i="6"/>
  <c r="AY432" i="6"/>
  <c r="AY424" i="6"/>
  <c r="AZ414" i="6"/>
  <c r="AX394" i="6"/>
  <c r="AZ392" i="6"/>
  <c r="AY375" i="6"/>
  <c r="AY490" i="6"/>
  <c r="AY473" i="6"/>
  <c r="AZ449" i="6"/>
  <c r="AY430" i="6"/>
  <c r="AY423" i="6"/>
  <c r="AY410" i="6"/>
  <c r="AZ394" i="6"/>
  <c r="AY392" i="6"/>
  <c r="AY382" i="6"/>
  <c r="AX381" i="6"/>
  <c r="AZ379" i="6"/>
  <c r="AX489" i="6"/>
  <c r="AY480" i="6"/>
  <c r="AY472" i="6"/>
  <c r="AX442" i="6"/>
  <c r="AZ440" i="6"/>
  <c r="AZ439" i="6"/>
  <c r="AX432" i="6"/>
  <c r="AX392" i="6"/>
  <c r="AQ394" i="9" s="1"/>
  <c r="AY500" i="6"/>
  <c r="AY497" i="6"/>
  <c r="AY481" i="6"/>
  <c r="AY478" i="6"/>
  <c r="AY471" i="6"/>
  <c r="AZ462" i="6"/>
  <c r="AZ442" i="6"/>
  <c r="AY440" i="6"/>
  <c r="AY411" i="6"/>
  <c r="AR413" i="9" s="1"/>
  <c r="AX410" i="6"/>
  <c r="AX382" i="6"/>
  <c r="AX372" i="6"/>
  <c r="AX490" i="6"/>
  <c r="AZ488" i="6"/>
  <c r="AY468" i="6"/>
  <c r="AY461" i="6"/>
  <c r="AX440" i="6"/>
  <c r="AQ442" i="9" s="1"/>
  <c r="AY431" i="6"/>
  <c r="AZ427" i="6"/>
  <c r="AY409" i="6"/>
  <c r="AY401" i="6"/>
  <c r="AZ382" i="6"/>
  <c r="AY380" i="6"/>
  <c r="AY370" i="6"/>
  <c r="AZ490" i="6"/>
  <c r="AY488" i="6"/>
  <c r="AY469" i="6"/>
  <c r="AY460" i="6"/>
  <c r="AZ430" i="6"/>
  <c r="AX380" i="6"/>
  <c r="AQ382" i="9" s="1"/>
  <c r="AY498" i="6"/>
  <c r="AX488" i="6"/>
  <c r="AQ490" i="9" s="1"/>
  <c r="AZ476" i="6"/>
  <c r="AZ475" i="6"/>
  <c r="AY466" i="6"/>
  <c r="AY459" i="6"/>
  <c r="AZ458" i="6"/>
  <c r="AY449" i="6"/>
  <c r="AX428" i="6"/>
  <c r="AQ430" i="9" s="1"/>
  <c r="AX427" i="6"/>
  <c r="AZ425" i="6"/>
  <c r="AY419" i="6"/>
  <c r="AX418" i="6"/>
  <c r="AZ416" i="6"/>
  <c r="AZ415" i="6"/>
  <c r="AX408" i="6"/>
  <c r="AY399" i="6"/>
  <c r="AR401" i="9" s="1"/>
  <c r="AX376" i="6"/>
  <c r="AY371" i="6"/>
  <c r="AX497" i="6"/>
  <c r="AY476" i="6"/>
  <c r="AY448" i="6"/>
  <c r="AX438" i="6"/>
  <c r="AQ440" i="9" s="1"/>
  <c r="AX437" i="6"/>
  <c r="AX424" i="6"/>
  <c r="AY416" i="6"/>
  <c r="AY406" i="6"/>
  <c r="AY389" i="6"/>
  <c r="AX494" i="6"/>
  <c r="AX475" i="6"/>
  <c r="AY457" i="6"/>
  <c r="AY454" i="6"/>
  <c r="AY447" i="6"/>
  <c r="AX416" i="6"/>
  <c r="AQ418" i="9" s="1"/>
  <c r="AZ413" i="6"/>
  <c r="AY397" i="6"/>
  <c r="AY388" i="6"/>
  <c r="AY384" i="6"/>
  <c r="AY467" i="6"/>
  <c r="AX466" i="6"/>
  <c r="AZ463" i="6"/>
  <c r="AY445" i="6"/>
  <c r="AY444" i="6"/>
  <c r="AY437" i="6"/>
  <c r="AX434" i="6"/>
  <c r="AX425" i="6"/>
  <c r="AX412" i="6"/>
  <c r="AY407" i="6"/>
  <c r="AY387" i="6"/>
  <c r="AZ378" i="6"/>
  <c r="AZ375" i="6"/>
  <c r="AY495" i="6"/>
  <c r="AX445" i="6"/>
  <c r="AQ447" i="9" s="1"/>
  <c r="AY436" i="6"/>
  <c r="AY404" i="6"/>
  <c r="AY394" i="6"/>
  <c r="AX393" i="6"/>
  <c r="AY385" i="6"/>
  <c r="AY377" i="6"/>
  <c r="AY493" i="6"/>
  <c r="AY492" i="6"/>
  <c r="AZ461" i="6"/>
  <c r="AY455" i="6"/>
  <c r="AY442" i="6"/>
  <c r="AY435" i="6"/>
  <c r="AX414" i="6"/>
  <c r="AQ416" i="9" s="1"/>
  <c r="AY376" i="6"/>
  <c r="AZ471" i="6"/>
  <c r="AY464" i="6"/>
  <c r="AZ459" i="6"/>
  <c r="AY452" i="6"/>
  <c r="AZ423" i="6"/>
  <c r="AY502" i="6"/>
  <c r="AZ497" i="6"/>
  <c r="AZ401" i="6"/>
  <c r="AZ389" i="6"/>
  <c r="AZ377" i="6"/>
  <c r="AY485" i="6"/>
  <c r="AZ480" i="6"/>
  <c r="AZ432" i="6"/>
  <c r="AZ408" i="6"/>
  <c r="AZ384" i="6"/>
  <c r="AY499" i="6"/>
  <c r="AY487" i="6"/>
  <c r="AY475" i="6"/>
  <c r="AY463" i="6"/>
  <c r="AY451" i="6"/>
  <c r="AR453" i="9" s="1"/>
  <c r="AZ446" i="6"/>
  <c r="AY439" i="6"/>
  <c r="AY427" i="6"/>
  <c r="AY415" i="6"/>
  <c r="AZ410" i="6"/>
  <c r="AY403" i="6"/>
  <c r="AY391" i="6"/>
  <c r="AY379" i="6"/>
  <c r="AX462" i="6"/>
  <c r="AQ464" i="9" s="1"/>
  <c r="AZ501" i="6"/>
  <c r="AY494" i="6"/>
  <c r="AZ489" i="6"/>
  <c r="AY482" i="6"/>
  <c r="AZ477" i="6"/>
  <c r="AY470" i="6"/>
  <c r="AY458" i="6"/>
  <c r="AZ453" i="6"/>
  <c r="AY446" i="6"/>
  <c r="AZ441" i="6"/>
  <c r="AY434" i="6"/>
  <c r="AZ429" i="6"/>
  <c r="AY422" i="6"/>
  <c r="AZ417" i="6"/>
  <c r="AY398" i="6"/>
  <c r="AZ393" i="6"/>
  <c r="AY386" i="6"/>
  <c r="AY374" i="6"/>
  <c r="AY501" i="6"/>
  <c r="AY489" i="6"/>
  <c r="AY477" i="6"/>
  <c r="AZ472" i="6"/>
  <c r="AY465" i="6"/>
  <c r="AZ460" i="6"/>
  <c r="AY453" i="6"/>
  <c r="AY441" i="6"/>
  <c r="AY429" i="6"/>
  <c r="AZ424" i="6"/>
  <c r="AY417" i="6"/>
  <c r="AY405" i="6"/>
  <c r="AZ400" i="6"/>
  <c r="AY393" i="6"/>
  <c r="AY381" i="6"/>
  <c r="AZ376" i="6"/>
  <c r="AY369" i="6"/>
  <c r="AY496" i="6"/>
  <c r="AY484" i="6"/>
  <c r="AZ467" i="6"/>
  <c r="AZ419" i="6"/>
  <c r="AZ407" i="6"/>
  <c r="AZ371" i="6"/>
  <c r="P1" i="1"/>
  <c r="P1" i="2"/>
  <c r="AP374" i="6" l="1"/>
  <c r="AP393" i="6"/>
  <c r="AP441" i="6"/>
  <c r="AP489" i="6"/>
  <c r="AP455" i="6"/>
  <c r="AP484" i="6"/>
  <c r="AP408" i="6"/>
  <c r="AP456" i="6"/>
  <c r="AP446" i="6"/>
  <c r="AP494" i="6"/>
  <c r="AP407" i="6"/>
  <c r="AP400" i="6"/>
  <c r="AP404" i="6"/>
  <c r="AP386" i="6"/>
  <c r="AP416" i="6"/>
  <c r="AP501" i="6"/>
  <c r="AP420" i="6"/>
  <c r="AP468" i="6"/>
  <c r="AP458" i="6"/>
  <c r="AP380" i="6"/>
  <c r="AP428" i="6"/>
  <c r="AP412" i="6"/>
  <c r="AP463" i="6"/>
  <c r="AP488" i="6"/>
  <c r="AP464" i="6"/>
  <c r="AP384" i="6"/>
  <c r="AP432" i="6"/>
  <c r="AP480" i="6"/>
  <c r="AP476" i="6"/>
  <c r="AP410" i="6"/>
  <c r="AP470" i="6"/>
  <c r="AP376" i="6"/>
  <c r="AP411" i="6"/>
  <c r="AP459" i="6"/>
  <c r="AP392" i="6"/>
  <c r="AP448" i="6"/>
  <c r="AP500" i="6"/>
  <c r="AP414" i="6"/>
  <c r="AP462" i="6"/>
  <c r="AP379" i="6"/>
  <c r="AP427" i="6"/>
  <c r="AP475" i="6"/>
  <c r="AP396" i="6"/>
  <c r="AP444" i="6"/>
  <c r="AP492" i="6"/>
  <c r="AP434" i="6"/>
  <c r="AP482" i="6"/>
  <c r="AP440" i="6"/>
  <c r="AP452" i="6"/>
  <c r="AP395" i="6"/>
  <c r="AP388" i="6"/>
  <c r="AP425" i="6"/>
  <c r="AP409" i="6"/>
  <c r="AP375" i="6"/>
  <c r="AP423" i="6"/>
  <c r="AP471" i="6"/>
  <c r="AP378" i="6"/>
  <c r="AP426" i="6"/>
  <c r="AP474" i="6"/>
  <c r="AP391" i="6"/>
  <c r="AP439" i="6"/>
  <c r="AP487" i="6"/>
  <c r="AV440" i="6"/>
  <c r="AV439" i="6"/>
  <c r="AV487" i="6"/>
  <c r="AR458" i="9"/>
  <c r="BC456" i="6" s="1"/>
  <c r="AR423" i="9"/>
  <c r="BC421" i="6" s="1"/>
  <c r="AR427" i="9"/>
  <c r="BC425" i="6" s="1"/>
  <c r="AS435" i="9"/>
  <c r="BD433" i="6" s="1"/>
  <c r="AS375" i="9"/>
  <c r="BD373" i="6" s="1"/>
  <c r="AR481" i="9"/>
  <c r="BC479" i="6" s="1"/>
  <c r="BG479" i="6" s="1"/>
  <c r="AQ398" i="9"/>
  <c r="BB396" i="6" s="1"/>
  <c r="BF396" i="6" s="1"/>
  <c r="AS398" i="9"/>
  <c r="BD396" i="6" s="1"/>
  <c r="AQ379" i="9"/>
  <c r="BB377" i="6" s="1"/>
  <c r="BF377" i="6" s="1"/>
  <c r="AQ448" i="9"/>
  <c r="BB446" i="6" s="1"/>
  <c r="BF446" i="6" s="1"/>
  <c r="AQ498" i="9"/>
  <c r="BB496" i="6" s="1"/>
  <c r="BF496" i="6" s="1"/>
  <c r="AR462" i="9"/>
  <c r="BC460" i="6" s="1"/>
  <c r="BG460" i="6" s="1"/>
  <c r="AR411" i="9"/>
  <c r="BC409" i="6" s="1"/>
  <c r="AR470" i="9"/>
  <c r="BC468" i="6" s="1"/>
  <c r="BG468" i="6" s="1"/>
  <c r="AQ390" i="9"/>
  <c r="BB388" i="6" s="1"/>
  <c r="AR480" i="9"/>
  <c r="BC478" i="6" s="1"/>
  <c r="AS441" i="9"/>
  <c r="BD439" i="6" s="1"/>
  <c r="AS396" i="9"/>
  <c r="BD394" i="6" s="1"/>
  <c r="BH394" i="6" s="1"/>
  <c r="AR377" i="9"/>
  <c r="BC375" i="6" s="1"/>
  <c r="BG375" i="6" s="1"/>
  <c r="AS456" i="9"/>
  <c r="BD454" i="6" s="1"/>
  <c r="AS387" i="9"/>
  <c r="BD385" i="6" s="1"/>
  <c r="BH385" i="6" s="1"/>
  <c r="AR495" i="9"/>
  <c r="BC493" i="6" s="1"/>
  <c r="BG493" i="6" s="1"/>
  <c r="AQ436" i="9"/>
  <c r="BB434" i="6" s="1"/>
  <c r="AS494" i="9"/>
  <c r="BD492" i="6" s="1"/>
  <c r="BH492" i="6" s="1"/>
  <c r="AR451" i="9"/>
  <c r="BC449" i="6" s="1"/>
  <c r="AQ419" i="9"/>
  <c r="BB417" i="6" s="1"/>
  <c r="AR483" i="9"/>
  <c r="BC481" i="6" s="1"/>
  <c r="AQ386" i="9"/>
  <c r="BB384" i="6" s="1"/>
  <c r="AQ445" i="9"/>
  <c r="BB443" i="6" s="1"/>
  <c r="AR445" i="9"/>
  <c r="AQ402" i="9"/>
  <c r="BB400" i="6" s="1"/>
  <c r="BF400" i="6" s="1"/>
  <c r="AR392" i="9"/>
  <c r="BC390" i="6" s="1"/>
  <c r="AR440" i="9"/>
  <c r="BC438" i="6" s="1"/>
  <c r="BG438" i="6" s="1"/>
  <c r="AR488" i="9"/>
  <c r="BC486" i="6" s="1"/>
  <c r="BG486" i="6" s="1"/>
  <c r="AR420" i="9"/>
  <c r="BC418" i="6" s="1"/>
  <c r="AR394" i="9"/>
  <c r="BC392" i="6" s="1"/>
  <c r="BG392" i="6" s="1"/>
  <c r="AR494" i="9"/>
  <c r="BC492" i="6" s="1"/>
  <c r="AR438" i="9"/>
  <c r="BC436" i="6" s="1"/>
  <c r="AQ427" i="9"/>
  <c r="BB425" i="6" s="1"/>
  <c r="AR386" i="9"/>
  <c r="BC384" i="6" s="1"/>
  <c r="BG384" i="6" s="1"/>
  <c r="AS409" i="9"/>
  <c r="BD407" i="6" s="1"/>
  <c r="AR383" i="9"/>
  <c r="BC381" i="6" s="1"/>
  <c r="BG381" i="6" s="1"/>
  <c r="AS462" i="9"/>
  <c r="BD460" i="6" s="1"/>
  <c r="BH460" i="6" s="1"/>
  <c r="AS395" i="9"/>
  <c r="BD393" i="6" s="1"/>
  <c r="AR472" i="9"/>
  <c r="BC470" i="6" s="1"/>
  <c r="BG470" i="6" s="1"/>
  <c r="AR405" i="9"/>
  <c r="BC403" i="6" s="1"/>
  <c r="BG403" i="6" s="1"/>
  <c r="AS484" i="9"/>
  <c r="BD482" i="6" s="1"/>
  <c r="AS458" i="9"/>
  <c r="BD456" i="6" s="1"/>
  <c r="AR454" i="9"/>
  <c r="BC452" i="6" s="1"/>
  <c r="AR390" i="9"/>
  <c r="BC388" i="6" s="1"/>
  <c r="AR450" i="9"/>
  <c r="BC448" i="6" s="1"/>
  <c r="AS389" i="9"/>
  <c r="BD387" i="6" s="1"/>
  <c r="AQ500" i="9"/>
  <c r="BB498" i="6" s="1"/>
  <c r="AR471" i="9"/>
  <c r="BC469" i="6" s="1"/>
  <c r="BG469" i="6" s="1"/>
  <c r="AQ479" i="9"/>
  <c r="BB477" i="6" s="1"/>
  <c r="BF477" i="6" s="1"/>
  <c r="AQ391" i="9"/>
  <c r="BB389" i="6" s="1"/>
  <c r="AS442" i="9"/>
  <c r="BD440" i="6" s="1"/>
  <c r="BH440" i="6" s="1"/>
  <c r="AR412" i="9"/>
  <c r="BC410" i="6" s="1"/>
  <c r="BG410" i="6" s="1"/>
  <c r="AQ462" i="9"/>
  <c r="BB460" i="6" s="1"/>
  <c r="AR397" i="9"/>
  <c r="BC395" i="6" s="1"/>
  <c r="BG395" i="6" s="1"/>
  <c r="AR493" i="9"/>
  <c r="BC491" i="6" s="1"/>
  <c r="AR375" i="9"/>
  <c r="BC373" i="6" s="1"/>
  <c r="AS421" i="9"/>
  <c r="BD419" i="6" s="1"/>
  <c r="AR395" i="9"/>
  <c r="BC393" i="6" s="1"/>
  <c r="BG393" i="6" s="1"/>
  <c r="AR467" i="9"/>
  <c r="BC465" i="6" s="1"/>
  <c r="AR400" i="9"/>
  <c r="BC398" i="6" s="1"/>
  <c r="BG398" i="6" s="1"/>
  <c r="AS479" i="9"/>
  <c r="BD477" i="6" s="1"/>
  <c r="BH477" i="6" s="1"/>
  <c r="AS412" i="9"/>
  <c r="BD410" i="6" s="1"/>
  <c r="AR489" i="9"/>
  <c r="BC487" i="6" s="1"/>
  <c r="BG487" i="6" s="1"/>
  <c r="AS470" i="9"/>
  <c r="BD468" i="6" s="1"/>
  <c r="BH468" i="6" s="1"/>
  <c r="AS461" i="9"/>
  <c r="BD459" i="6" s="1"/>
  <c r="AQ377" i="9"/>
  <c r="BB375" i="6" s="1"/>
  <c r="BF375" i="6" s="1"/>
  <c r="AS466" i="9"/>
  <c r="BD464" i="6" s="1"/>
  <c r="AR439" i="9"/>
  <c r="BC437" i="6" s="1"/>
  <c r="AR399" i="9"/>
  <c r="BC397" i="6" s="1"/>
  <c r="AQ496" i="9"/>
  <c r="BB494" i="6" s="1"/>
  <c r="BF494" i="6" s="1"/>
  <c r="AS392" i="9"/>
  <c r="BD390" i="6" s="1"/>
  <c r="AS460" i="9"/>
  <c r="BD458" i="6" s="1"/>
  <c r="BH458" i="6" s="1"/>
  <c r="AR500" i="9"/>
  <c r="BC498" i="6" s="1"/>
  <c r="BG498" i="6" s="1"/>
  <c r="AR490" i="9"/>
  <c r="BC488" i="6" s="1"/>
  <c r="AS429" i="9"/>
  <c r="BD427" i="6" s="1"/>
  <c r="BH427" i="6" s="1"/>
  <c r="AQ482" i="9"/>
  <c r="BB480" i="6" s="1"/>
  <c r="BF480" i="6" s="1"/>
  <c r="AS401" i="9"/>
  <c r="BD399" i="6" s="1"/>
  <c r="AR499" i="9"/>
  <c r="BC497" i="6" s="1"/>
  <c r="BG497" i="6" s="1"/>
  <c r="AQ444" i="9"/>
  <c r="BB442" i="6" s="1"/>
  <c r="AQ413" i="9"/>
  <c r="BB411" i="6" s="1"/>
  <c r="AS394" i="9"/>
  <c r="BD392" i="6" s="1"/>
  <c r="AQ473" i="9"/>
  <c r="BB471" i="6" s="1"/>
  <c r="BF471" i="6" s="1"/>
  <c r="AR385" i="9"/>
  <c r="BC383" i="6" s="1"/>
  <c r="AR492" i="9"/>
  <c r="BC490" i="6" s="1"/>
  <c r="BG490" i="6" s="1"/>
  <c r="AQ472" i="9"/>
  <c r="BB470" i="6" s="1"/>
  <c r="BF470" i="6" s="1"/>
  <c r="AS397" i="9"/>
  <c r="BD395" i="6" s="1"/>
  <c r="AS378" i="9"/>
  <c r="BD376" i="6" s="1"/>
  <c r="BH376" i="6" s="1"/>
  <c r="AR455" i="9"/>
  <c r="BC453" i="6" s="1"/>
  <c r="BG453" i="6" s="1"/>
  <c r="AR388" i="9"/>
  <c r="BC386" i="6" s="1"/>
  <c r="AS467" i="9"/>
  <c r="BD465" i="6" s="1"/>
  <c r="BH465" i="6" s="1"/>
  <c r="AS400" i="9"/>
  <c r="BD398" i="6" s="1"/>
  <c r="AR477" i="9"/>
  <c r="BC475" i="6" s="1"/>
  <c r="AS446" i="9"/>
  <c r="BD444" i="6" s="1"/>
  <c r="AS449" i="9"/>
  <c r="BD447" i="6" s="1"/>
  <c r="AS433" i="9"/>
  <c r="BD431" i="6" s="1"/>
  <c r="AS402" i="9"/>
  <c r="BD400" i="6" s="1"/>
  <c r="BH400" i="6" s="1"/>
  <c r="AS474" i="9"/>
  <c r="BD472" i="6" s="1"/>
  <c r="BH472" i="6" s="1"/>
  <c r="AS407" i="9"/>
  <c r="BD405" i="6" s="1"/>
  <c r="AR484" i="9"/>
  <c r="BC482" i="6" s="1"/>
  <c r="BG482" i="6" s="1"/>
  <c r="AR417" i="9"/>
  <c r="BC415" i="6" s="1"/>
  <c r="BG415" i="6" s="1"/>
  <c r="AS496" i="9"/>
  <c r="BD494" i="6" s="1"/>
  <c r="AS482" i="9"/>
  <c r="BD480" i="6" s="1"/>
  <c r="BH480" i="6" s="1"/>
  <c r="AR466" i="9"/>
  <c r="BC464" i="6" s="1"/>
  <c r="BG464" i="6" s="1"/>
  <c r="AR437" i="9"/>
  <c r="BC435" i="6" s="1"/>
  <c r="AR379" i="9"/>
  <c r="BC377" i="6" s="1"/>
  <c r="AS468" i="9"/>
  <c r="BD466" i="6" s="1"/>
  <c r="BH466" i="6" s="1"/>
  <c r="AR446" i="9"/>
  <c r="BC444" i="6" s="1"/>
  <c r="AS415" i="9"/>
  <c r="BD413" i="6" s="1"/>
  <c r="BH413" i="6" s="1"/>
  <c r="AS372" i="9"/>
  <c r="BD370" i="6" s="1"/>
  <c r="BH370" i="6" s="1"/>
  <c r="AQ467" i="9"/>
  <c r="AR461" i="9"/>
  <c r="BC459" i="6" s="1"/>
  <c r="BG459" i="6" s="1"/>
  <c r="AQ381" i="9"/>
  <c r="BB379" i="6" s="1"/>
  <c r="BF379" i="6" s="1"/>
  <c r="AS492" i="9"/>
  <c r="BD490" i="6" s="1"/>
  <c r="AS430" i="9"/>
  <c r="BD428" i="6" s="1"/>
  <c r="BH428" i="6" s="1"/>
  <c r="AS489" i="9"/>
  <c r="BD487" i="6" s="1"/>
  <c r="AS404" i="9"/>
  <c r="BD402" i="6" s="1"/>
  <c r="AR502" i="9"/>
  <c r="BC500" i="6" s="1"/>
  <c r="AQ450" i="9"/>
  <c r="BB448" i="6" s="1"/>
  <c r="BF448" i="6" s="1"/>
  <c r="AR422" i="9"/>
  <c r="BC420" i="6" s="1"/>
  <c r="AQ396" i="9"/>
  <c r="AS476" i="9"/>
  <c r="BD474" i="6" s="1"/>
  <c r="BH474" i="6" s="1"/>
  <c r="AR404" i="9"/>
  <c r="BC402" i="6" s="1"/>
  <c r="AS483" i="9"/>
  <c r="BD481" i="6" s="1"/>
  <c r="BH481" i="6" s="1"/>
  <c r="AQ371" i="9"/>
  <c r="BB369" i="6" s="1"/>
  <c r="BF369" i="6" s="1"/>
  <c r="AQ432" i="9"/>
  <c r="BB430" i="6" s="1"/>
  <c r="AS490" i="9"/>
  <c r="BD488" i="6" s="1"/>
  <c r="BH488" i="6" s="1"/>
  <c r="AQ412" i="9"/>
  <c r="BB410" i="6" s="1"/>
  <c r="AS504" i="9"/>
  <c r="BD502" i="6" s="1"/>
  <c r="AR474" i="9"/>
  <c r="BC472" i="6" s="1"/>
  <c r="AS423" i="9"/>
  <c r="BD421" i="6" s="1"/>
  <c r="BH421" i="6" s="1"/>
  <c r="AQ403" i="9"/>
  <c r="BB401" i="6" s="1"/>
  <c r="AQ495" i="9"/>
  <c r="BB493" i="6" s="1"/>
  <c r="BF493" i="6" s="1"/>
  <c r="AQ421" i="9"/>
  <c r="BB419" i="6" s="1"/>
  <c r="BF419" i="6" s="1"/>
  <c r="AR482" i="9"/>
  <c r="BC480" i="6" s="1"/>
  <c r="AR425" i="9"/>
  <c r="BC423" i="6" s="1"/>
  <c r="BG423" i="6" s="1"/>
  <c r="AS413" i="9"/>
  <c r="BD411" i="6" s="1"/>
  <c r="BH411" i="6" s="1"/>
  <c r="AS501" i="9"/>
  <c r="BD499" i="6" s="1"/>
  <c r="AQ493" i="9"/>
  <c r="BB491" i="6" s="1"/>
  <c r="BF491" i="6" s="1"/>
  <c r="AQ409" i="9"/>
  <c r="BB407" i="6" s="1"/>
  <c r="AV450" i="6"/>
  <c r="AV498" i="6"/>
  <c r="AV415" i="6"/>
  <c r="B414" i="7" s="1"/>
  <c r="AV463" i="6"/>
  <c r="AR457" i="9"/>
  <c r="AQ395" i="9"/>
  <c r="BB393" i="6" s="1"/>
  <c r="BF393" i="6" s="1"/>
  <c r="AS377" i="9"/>
  <c r="BD375" i="6" s="1"/>
  <c r="AS465" i="9"/>
  <c r="BD463" i="6" s="1"/>
  <c r="BH463" i="6" s="1"/>
  <c r="AS440" i="9"/>
  <c r="BD438" i="6" s="1"/>
  <c r="BH438" i="6" s="1"/>
  <c r="AS405" i="9"/>
  <c r="BD403" i="6" s="1"/>
  <c r="AQ497" i="9"/>
  <c r="BB495" i="6" s="1"/>
  <c r="BF495" i="6" s="1"/>
  <c r="AS418" i="9"/>
  <c r="BD416" i="6" s="1"/>
  <c r="AS477" i="9"/>
  <c r="BD475" i="6" s="1"/>
  <c r="AR398" i="9"/>
  <c r="BC396" i="6" s="1"/>
  <c r="AR382" i="9"/>
  <c r="BC380" i="6" s="1"/>
  <c r="AS439" i="9"/>
  <c r="BD437" i="6" s="1"/>
  <c r="AS498" i="9"/>
  <c r="BD496" i="6" s="1"/>
  <c r="BH496" i="6" s="1"/>
  <c r="AQ422" i="9"/>
  <c r="BB420" i="6" s="1"/>
  <c r="BF420" i="6" s="1"/>
  <c r="AQ491" i="9"/>
  <c r="BB489" i="6" s="1"/>
  <c r="AR432" i="9"/>
  <c r="BC430" i="6" s="1"/>
  <c r="BG430" i="6" s="1"/>
  <c r="AS416" i="9"/>
  <c r="BD414" i="6" s="1"/>
  <c r="BH414" i="6" s="1"/>
  <c r="AR444" i="9"/>
  <c r="BC442" i="6" s="1"/>
  <c r="BG442" i="6" s="1"/>
  <c r="AR387" i="9"/>
  <c r="BC385" i="6" s="1"/>
  <c r="BG385" i="6" s="1"/>
  <c r="AS488" i="9"/>
  <c r="BD486" i="6" s="1"/>
  <c r="AR447" i="9"/>
  <c r="BC445" i="6" s="1"/>
  <c r="BG445" i="6" s="1"/>
  <c r="AQ417" i="9"/>
  <c r="BB415" i="6" s="1"/>
  <c r="AQ388" i="9"/>
  <c r="AR478" i="9"/>
  <c r="BC476" i="6" s="1"/>
  <c r="AQ410" i="9"/>
  <c r="BB408" i="6" s="1"/>
  <c r="BF408" i="6" s="1"/>
  <c r="AR468" i="9"/>
  <c r="BC466" i="6" s="1"/>
  <c r="BG466" i="6" s="1"/>
  <c r="AS457" i="9"/>
  <c r="BD455" i="6" s="1"/>
  <c r="BH455" i="6" s="1"/>
  <c r="AS414" i="9"/>
  <c r="BD412" i="6" s="1"/>
  <c r="BH412" i="6" s="1"/>
  <c r="AS486" i="9"/>
  <c r="BD484" i="6" s="1"/>
  <c r="BH484" i="6" s="1"/>
  <c r="AR424" i="9"/>
  <c r="BC422" i="6" s="1"/>
  <c r="BG422" i="6" s="1"/>
  <c r="AR496" i="9"/>
  <c r="BC494" i="6" s="1"/>
  <c r="BG494" i="6" s="1"/>
  <c r="AR429" i="9"/>
  <c r="BC427" i="6" s="1"/>
  <c r="AQ457" i="9"/>
  <c r="BB455" i="6" s="1"/>
  <c r="AS379" i="9"/>
  <c r="BD377" i="6" s="1"/>
  <c r="AS473" i="9"/>
  <c r="BD471" i="6" s="1"/>
  <c r="AS453" i="9"/>
  <c r="BD451" i="6" s="1"/>
  <c r="AS393" i="9"/>
  <c r="BD391" i="6" s="1"/>
  <c r="BH391" i="6" s="1"/>
  <c r="AR497" i="9"/>
  <c r="BC495" i="6" s="1"/>
  <c r="BG495" i="6" s="1"/>
  <c r="AQ458" i="9"/>
  <c r="BB456" i="6" s="1"/>
  <c r="AR391" i="9"/>
  <c r="BC389" i="6" s="1"/>
  <c r="BG389" i="6" s="1"/>
  <c r="AS417" i="9"/>
  <c r="BD415" i="6" s="1"/>
  <c r="BH415" i="6" s="1"/>
  <c r="AR372" i="9"/>
  <c r="BC370" i="6" s="1"/>
  <c r="AQ492" i="9"/>
  <c r="BB490" i="6" s="1"/>
  <c r="BF490" i="6" s="1"/>
  <c r="AR419" i="9"/>
  <c r="BC417" i="6" s="1"/>
  <c r="AS431" i="9"/>
  <c r="BD429" i="6" s="1"/>
  <c r="AS436" i="9"/>
  <c r="BD434" i="6" s="1"/>
  <c r="AS374" i="9"/>
  <c r="BD372" i="6" s="1"/>
  <c r="BH372" i="6" s="1"/>
  <c r="AS481" i="9"/>
  <c r="BD479" i="6" s="1"/>
  <c r="AR503" i="9"/>
  <c r="BC501" i="6" s="1"/>
  <c r="BG501" i="6" s="1"/>
  <c r="AR441" i="9"/>
  <c r="BC439" i="6" s="1"/>
  <c r="BG439" i="6" s="1"/>
  <c r="AS463" i="9"/>
  <c r="BD461" i="6" s="1"/>
  <c r="AS380" i="9"/>
  <c r="BD378" i="6" s="1"/>
  <c r="BH378" i="6" s="1"/>
  <c r="AR449" i="9"/>
  <c r="BC447" i="6" s="1"/>
  <c r="BG447" i="6" s="1"/>
  <c r="AR408" i="9"/>
  <c r="BC406" i="6" s="1"/>
  <c r="AQ499" i="9"/>
  <c r="AQ420" i="9"/>
  <c r="BB418" i="6" s="1"/>
  <c r="AS478" i="9"/>
  <c r="BD476" i="6" s="1"/>
  <c r="AR402" i="9"/>
  <c r="BC400" i="6" s="1"/>
  <c r="AS384" i="9"/>
  <c r="BD382" i="6" s="1"/>
  <c r="BH382" i="6" s="1"/>
  <c r="AR426" i="9"/>
  <c r="BC424" i="6" s="1"/>
  <c r="AR416" i="9"/>
  <c r="BC414" i="6" s="1"/>
  <c r="BG414" i="6" s="1"/>
  <c r="AS403" i="9"/>
  <c r="BD401" i="6" s="1"/>
  <c r="BH401" i="6" s="1"/>
  <c r="AR396" i="9"/>
  <c r="BC394" i="6" s="1"/>
  <c r="AQ501" i="9"/>
  <c r="BB499" i="6" s="1"/>
  <c r="BF499" i="6" s="1"/>
  <c r="AR442" i="9"/>
  <c r="BC440" i="6" s="1"/>
  <c r="BG440" i="6" s="1"/>
  <c r="AQ404" i="9"/>
  <c r="BB402" i="6" s="1"/>
  <c r="AS502" i="9"/>
  <c r="BD500" i="6" s="1"/>
  <c r="BH500" i="6" s="1"/>
  <c r="AR486" i="9"/>
  <c r="BC484" i="6" s="1"/>
  <c r="AR431" i="9"/>
  <c r="BC429" i="6" s="1"/>
  <c r="AS443" i="9"/>
  <c r="BD441" i="6" s="1"/>
  <c r="BH441" i="6" s="1"/>
  <c r="AS376" i="9"/>
  <c r="BD374" i="6" s="1"/>
  <c r="AS448" i="9"/>
  <c r="BD446" i="6" s="1"/>
  <c r="AS499" i="9"/>
  <c r="BD497" i="6" s="1"/>
  <c r="BH497" i="6" s="1"/>
  <c r="AS497" i="9"/>
  <c r="BD495" i="6" s="1"/>
  <c r="BH495" i="6" s="1"/>
  <c r="AQ465" i="9"/>
  <c r="BB463" i="6" s="1"/>
  <c r="AR406" i="9"/>
  <c r="BC404" i="6" s="1"/>
  <c r="BG404" i="6" s="1"/>
  <c r="AR389" i="9"/>
  <c r="BC387" i="6" s="1"/>
  <c r="BG387" i="6" s="1"/>
  <c r="AR469" i="9"/>
  <c r="BC467" i="6" s="1"/>
  <c r="AR456" i="9"/>
  <c r="BC454" i="6" s="1"/>
  <c r="BG454" i="6" s="1"/>
  <c r="AR418" i="9"/>
  <c r="BC416" i="6" s="1"/>
  <c r="AS500" i="9"/>
  <c r="BD498" i="6" s="1"/>
  <c r="AR421" i="9"/>
  <c r="BC419" i="6" s="1"/>
  <c r="AQ480" i="9"/>
  <c r="AR430" i="9"/>
  <c r="BC428" i="6" s="1"/>
  <c r="BG428" i="6" s="1"/>
  <c r="AQ400" i="9"/>
  <c r="BB398" i="6" s="1"/>
  <c r="BF398" i="6" s="1"/>
  <c r="AQ451" i="9"/>
  <c r="BB449" i="6" s="1"/>
  <c r="BF449" i="6" s="1"/>
  <c r="AQ374" i="9"/>
  <c r="BB372" i="6" s="1"/>
  <c r="AS444" i="9"/>
  <c r="BD442" i="6" s="1"/>
  <c r="AR414" i="9"/>
  <c r="BC412" i="6" s="1"/>
  <c r="BG412" i="6" s="1"/>
  <c r="AS381" i="9"/>
  <c r="BD379" i="6" s="1"/>
  <c r="AS451" i="9"/>
  <c r="BD449" i="6" s="1"/>
  <c r="BH449" i="6" s="1"/>
  <c r="AR434" i="9"/>
  <c r="BC432" i="6" s="1"/>
  <c r="AR452" i="9"/>
  <c r="BC450" i="6" s="1"/>
  <c r="AQ373" i="9"/>
  <c r="BB371" i="6" s="1"/>
  <c r="AV475" i="6"/>
  <c r="B474" i="7" s="1"/>
  <c r="AQ488" i="9"/>
  <c r="BB486" i="6" s="1"/>
  <c r="BF486" i="6" s="1"/>
  <c r="AQ378" i="9"/>
  <c r="BB376" i="6" s="1"/>
  <c r="BF376" i="6" s="1"/>
  <c r="AR463" i="9"/>
  <c r="BC461" i="6" s="1"/>
  <c r="BG461" i="6" s="1"/>
  <c r="AQ397" i="9"/>
  <c r="BB395" i="6" s="1"/>
  <c r="AS445" i="9"/>
  <c r="BD443" i="6" s="1"/>
  <c r="BH443" i="6" s="1"/>
  <c r="AR479" i="9"/>
  <c r="BC477" i="6" s="1"/>
  <c r="BG477" i="6" s="1"/>
  <c r="AS491" i="9"/>
  <c r="BD489" i="6" s="1"/>
  <c r="BH489" i="6" s="1"/>
  <c r="AS424" i="9"/>
  <c r="BD422" i="6" s="1"/>
  <c r="AR501" i="9"/>
  <c r="AR487" i="9"/>
  <c r="BC485" i="6" s="1"/>
  <c r="BG485" i="6" s="1"/>
  <c r="AS480" i="9"/>
  <c r="BD478" i="6" s="1"/>
  <c r="BH478" i="6" s="1"/>
  <c r="AQ470" i="9"/>
  <c r="BB468" i="6" s="1"/>
  <c r="BF468" i="6" s="1"/>
  <c r="AQ392" i="9"/>
  <c r="BB390" i="6" s="1"/>
  <c r="BF390" i="6" s="1"/>
  <c r="AR433" i="9"/>
  <c r="BC431" i="6" s="1"/>
  <c r="BG431" i="6" s="1"/>
  <c r="AS469" i="9"/>
  <c r="BD467" i="6" s="1"/>
  <c r="BH467" i="6" s="1"/>
  <c r="AR491" i="9"/>
  <c r="BC489" i="6" s="1"/>
  <c r="BG489" i="6" s="1"/>
  <c r="AS503" i="9"/>
  <c r="BD501" i="6" s="1"/>
  <c r="BH501" i="6" s="1"/>
  <c r="AS391" i="9"/>
  <c r="BD389" i="6" s="1"/>
  <c r="BH389" i="6" s="1"/>
  <c r="AS426" i="9"/>
  <c r="BD424" i="6" s="1"/>
  <c r="BH424" i="6" s="1"/>
  <c r="AR436" i="9"/>
  <c r="BC434" i="6" s="1"/>
  <c r="BG434" i="6" s="1"/>
  <c r="AS386" i="9"/>
  <c r="BD384" i="6" s="1"/>
  <c r="BH384" i="6" s="1"/>
  <c r="AS485" i="9"/>
  <c r="BD483" i="6" s="1"/>
  <c r="BH483" i="6" s="1"/>
  <c r="AQ468" i="9"/>
  <c r="BB466" i="6" s="1"/>
  <c r="BF466" i="6" s="1"/>
  <c r="AS493" i="9"/>
  <c r="BD491" i="6" s="1"/>
  <c r="BH491" i="6" s="1"/>
  <c r="AS438" i="9"/>
  <c r="BD436" i="6" s="1"/>
  <c r="BH436" i="6" s="1"/>
  <c r="AS371" i="9"/>
  <c r="BD369" i="6" s="1"/>
  <c r="BH369" i="6" s="1"/>
  <c r="AR448" i="9"/>
  <c r="BC446" i="6" s="1"/>
  <c r="BG446" i="6" s="1"/>
  <c r="AR381" i="9"/>
  <c r="BC379" i="6" s="1"/>
  <c r="BG379" i="6" s="1"/>
  <c r="AS410" i="9"/>
  <c r="BD408" i="6" s="1"/>
  <c r="BH408" i="6" s="1"/>
  <c r="AR504" i="9"/>
  <c r="BC502" i="6" s="1"/>
  <c r="BG502" i="6" s="1"/>
  <c r="AR374" i="9"/>
  <c r="BC372" i="6" s="1"/>
  <c r="BG372" i="6" s="1"/>
  <c r="AQ466" i="9"/>
  <c r="BB464" i="6" s="1"/>
  <c r="BF464" i="6" s="1"/>
  <c r="AS408" i="9"/>
  <c r="BD406" i="6" s="1"/>
  <c r="BH406" i="6" s="1"/>
  <c r="AQ474" i="9"/>
  <c r="BB472" i="6" s="1"/>
  <c r="BF472" i="6" s="1"/>
  <c r="AR459" i="9"/>
  <c r="BC457" i="6" s="1"/>
  <c r="BG457" i="6" s="1"/>
  <c r="AS420" i="9"/>
  <c r="AQ372" i="9"/>
  <c r="BB370" i="6" s="1"/>
  <c r="BF370" i="6" s="1"/>
  <c r="AS427" i="9"/>
  <c r="BD425" i="6" s="1"/>
  <c r="BH425" i="6" s="1"/>
  <c r="AS432" i="9"/>
  <c r="BD430" i="6" s="1"/>
  <c r="BH430" i="6" s="1"/>
  <c r="AQ401" i="9"/>
  <c r="BB399" i="6" s="1"/>
  <c r="BF399" i="6" s="1"/>
  <c r="AQ452" i="9"/>
  <c r="BB450" i="6" s="1"/>
  <c r="BF450" i="6" s="1"/>
  <c r="AS382" i="9"/>
  <c r="BD380" i="6" s="1"/>
  <c r="BH380" i="6" s="1"/>
  <c r="AQ461" i="9"/>
  <c r="BB459" i="6" s="1"/>
  <c r="BF459" i="6" s="1"/>
  <c r="AQ423" i="9"/>
  <c r="BB421" i="6" s="1"/>
  <c r="BF421" i="6" s="1"/>
  <c r="AQ383" i="9"/>
  <c r="AQ453" i="9"/>
  <c r="BB451" i="6" s="1"/>
  <c r="BF451" i="6" s="1"/>
  <c r="AR435" i="9"/>
  <c r="BC433" i="6" s="1"/>
  <c r="BG433" i="6" s="1"/>
  <c r="AR464" i="9"/>
  <c r="BC462" i="6" s="1"/>
  <c r="BG462" i="6" s="1"/>
  <c r="AS411" i="9"/>
  <c r="BD409" i="6" s="1"/>
  <c r="BH409" i="6" s="1"/>
  <c r="AR371" i="9"/>
  <c r="BC369" i="6" s="1"/>
  <c r="BG369" i="6" s="1"/>
  <c r="AS383" i="9"/>
  <c r="BD381" i="6" s="1"/>
  <c r="BH381" i="6" s="1"/>
  <c r="AR393" i="9"/>
  <c r="BC391" i="6" s="1"/>
  <c r="BG391" i="6" s="1"/>
  <c r="AS472" i="9"/>
  <c r="BD470" i="6" s="1"/>
  <c r="BH470" i="6" s="1"/>
  <c r="AS437" i="9"/>
  <c r="BD435" i="6" s="1"/>
  <c r="BH435" i="6" s="1"/>
  <c r="AQ477" i="9"/>
  <c r="BB475" i="6" s="1"/>
  <c r="BF475" i="6" s="1"/>
  <c r="AS452" i="9"/>
  <c r="BD450" i="6" s="1"/>
  <c r="BH450" i="6" s="1"/>
  <c r="AS454" i="9"/>
  <c r="BD452" i="6" s="1"/>
  <c r="BH452" i="6" s="1"/>
  <c r="AR407" i="9"/>
  <c r="BC405" i="6" s="1"/>
  <c r="AS419" i="9"/>
  <c r="BD417" i="6" s="1"/>
  <c r="BH417" i="6" s="1"/>
  <c r="AS373" i="9"/>
  <c r="BD371" i="6" s="1"/>
  <c r="BH371" i="6" s="1"/>
  <c r="AR498" i="9"/>
  <c r="BC496" i="6" s="1"/>
  <c r="BG496" i="6" s="1"/>
  <c r="AR443" i="9"/>
  <c r="BC441" i="6" s="1"/>
  <c r="BG441" i="6" s="1"/>
  <c r="AR376" i="9"/>
  <c r="BC374" i="6" s="1"/>
  <c r="BG374" i="6" s="1"/>
  <c r="AS455" i="9"/>
  <c r="BD453" i="6" s="1"/>
  <c r="BH453" i="6" s="1"/>
  <c r="AS388" i="9"/>
  <c r="BD386" i="6" s="1"/>
  <c r="BH386" i="6" s="1"/>
  <c r="AR465" i="9"/>
  <c r="BC463" i="6" s="1"/>
  <c r="BG463" i="6" s="1"/>
  <c r="AS422" i="9"/>
  <c r="BD420" i="6" s="1"/>
  <c r="BH420" i="6" s="1"/>
  <c r="AS425" i="9"/>
  <c r="BD423" i="6" s="1"/>
  <c r="BH423" i="6" s="1"/>
  <c r="AR378" i="9"/>
  <c r="BC376" i="6" s="1"/>
  <c r="BG376" i="6" s="1"/>
  <c r="AQ425" i="9"/>
  <c r="AR409" i="9"/>
  <c r="BC407" i="6" s="1"/>
  <c r="BG407" i="6" s="1"/>
  <c r="AQ487" i="9"/>
  <c r="BB485" i="6" s="1"/>
  <c r="BF485" i="6" s="1"/>
  <c r="AS475" i="9"/>
  <c r="BD473" i="6" s="1"/>
  <c r="BH473" i="6" s="1"/>
  <c r="AQ426" i="9"/>
  <c r="BB424" i="6" s="1"/>
  <c r="BF424" i="6" s="1"/>
  <c r="AR373" i="9"/>
  <c r="BC371" i="6" s="1"/>
  <c r="BG371" i="6" s="1"/>
  <c r="AQ429" i="9"/>
  <c r="AS487" i="9"/>
  <c r="BD485" i="6" s="1"/>
  <c r="BH485" i="6" s="1"/>
  <c r="AQ449" i="9"/>
  <c r="BB447" i="6" s="1"/>
  <c r="BF447" i="6" s="1"/>
  <c r="AR403" i="9"/>
  <c r="BC401" i="6" s="1"/>
  <c r="BG401" i="6" s="1"/>
  <c r="AQ460" i="9"/>
  <c r="BB458" i="6" s="1"/>
  <c r="BF458" i="6" s="1"/>
  <c r="AQ384" i="9"/>
  <c r="BB382" i="6" s="1"/>
  <c r="BF382" i="6" s="1"/>
  <c r="AS464" i="9"/>
  <c r="BD462" i="6" s="1"/>
  <c r="BH462" i="6" s="1"/>
  <c r="AQ431" i="9"/>
  <c r="BB429" i="6" s="1"/>
  <c r="BF429" i="6" s="1"/>
  <c r="AR384" i="9"/>
  <c r="BC382" i="6" s="1"/>
  <c r="BG382" i="6" s="1"/>
  <c r="AR475" i="9"/>
  <c r="BC473" i="6" s="1"/>
  <c r="BG473" i="6" s="1"/>
  <c r="AQ443" i="9"/>
  <c r="BB441" i="6" s="1"/>
  <c r="BF441" i="6" s="1"/>
  <c r="AS459" i="9"/>
  <c r="BD457" i="6" s="1"/>
  <c r="BH457" i="6" s="1"/>
  <c r="AR485" i="9"/>
  <c r="BC483" i="6" s="1"/>
  <c r="AR415" i="9"/>
  <c r="BC413" i="6" s="1"/>
  <c r="BG413" i="6" s="1"/>
  <c r="AR380" i="9"/>
  <c r="BC378" i="6" s="1"/>
  <c r="BG378" i="6" s="1"/>
  <c r="AR476" i="9"/>
  <c r="BC474" i="6" s="1"/>
  <c r="BG474" i="6" s="1"/>
  <c r="AS385" i="9"/>
  <c r="AS450" i="9"/>
  <c r="AR460" i="9"/>
  <c r="BC458" i="6" s="1"/>
  <c r="BG458" i="6" s="1"/>
  <c r="AS434" i="9"/>
  <c r="BD432" i="6" s="1"/>
  <c r="BH432" i="6" s="1"/>
  <c r="AQ405" i="9"/>
  <c r="BB403" i="6" s="1"/>
  <c r="BF403" i="6" s="1"/>
  <c r="AQ414" i="9"/>
  <c r="BB412" i="6" s="1"/>
  <c r="BF412" i="6" s="1"/>
  <c r="AQ439" i="9"/>
  <c r="AT439" i="9" s="1"/>
  <c r="AR410" i="9"/>
  <c r="AR473" i="9"/>
  <c r="BC471" i="6" s="1"/>
  <c r="BG471" i="6" s="1"/>
  <c r="AQ434" i="9"/>
  <c r="BB432" i="6" s="1"/>
  <c r="BF432" i="6" s="1"/>
  <c r="AQ385" i="9"/>
  <c r="BB383" i="6" s="1"/>
  <c r="BF383" i="6" s="1"/>
  <c r="AQ433" i="9"/>
  <c r="AT433" i="9" s="1"/>
  <c r="AQ446" i="9"/>
  <c r="BB444" i="6" s="1"/>
  <c r="BF444" i="6" s="1"/>
  <c r="AQ494" i="9"/>
  <c r="BB492" i="6" s="1"/>
  <c r="BF492" i="6" s="1"/>
  <c r="AQ389" i="9"/>
  <c r="BB387" i="6" s="1"/>
  <c r="BF387" i="6" s="1"/>
  <c r="AQ437" i="9"/>
  <c r="BB435" i="6" s="1"/>
  <c r="BF435" i="6" s="1"/>
  <c r="AQ485" i="9"/>
  <c r="AS390" i="9"/>
  <c r="BD388" i="6" s="1"/>
  <c r="BH388" i="6" s="1"/>
  <c r="AQ438" i="9"/>
  <c r="BB436" i="6" s="1"/>
  <c r="BF436" i="6" s="1"/>
  <c r="AQ486" i="9"/>
  <c r="BB484" i="6" s="1"/>
  <c r="BF484" i="6" s="1"/>
  <c r="AQ463" i="9"/>
  <c r="AQ380" i="9"/>
  <c r="AQ393" i="9"/>
  <c r="BB391" i="6" s="1"/>
  <c r="BF391" i="6" s="1"/>
  <c r="AS406" i="9"/>
  <c r="BD404" i="6" s="1"/>
  <c r="BH404" i="6" s="1"/>
  <c r="AV454" i="6"/>
  <c r="AW454" i="6" s="1"/>
  <c r="AV496" i="6"/>
  <c r="B495" i="7" s="1"/>
  <c r="AV389" i="6"/>
  <c r="B388" i="7" s="1"/>
  <c r="AV476" i="6"/>
  <c r="AW476" i="6" s="1"/>
  <c r="AV381" i="6"/>
  <c r="AW381" i="6" s="1"/>
  <c r="AV429" i="6"/>
  <c r="B428" i="7" s="1"/>
  <c r="AV477" i="6"/>
  <c r="AW477" i="6" s="1"/>
  <c r="AV382" i="6"/>
  <c r="B381" i="7" s="1"/>
  <c r="AV430" i="6"/>
  <c r="B429" i="7" s="1"/>
  <c r="AV488" i="6"/>
  <c r="B487" i="7" s="1"/>
  <c r="AV452" i="6"/>
  <c r="AW452" i="6" s="1"/>
  <c r="AV500" i="6"/>
  <c r="B499" i="7" s="1"/>
  <c r="AV405" i="6"/>
  <c r="B404" i="7" s="1"/>
  <c r="AV453" i="6"/>
  <c r="AW453" i="6" s="1"/>
  <c r="AV501" i="6"/>
  <c r="AW501" i="6" s="1"/>
  <c r="AV406" i="6"/>
  <c r="B405" i="7" s="1"/>
  <c r="AV502" i="6"/>
  <c r="AW502" i="6" s="1"/>
  <c r="AX374" i="6"/>
  <c r="AV396" i="6"/>
  <c r="AX454" i="6"/>
  <c r="AQ456" i="9" s="1"/>
  <c r="AX405" i="6"/>
  <c r="B438" i="7"/>
  <c r="AW439" i="6"/>
  <c r="AX439" i="6"/>
  <c r="AX452" i="6"/>
  <c r="AW450" i="6"/>
  <c r="B449" i="7"/>
  <c r="B497" i="7"/>
  <c r="AW498" i="6"/>
  <c r="B462" i="7"/>
  <c r="AW463" i="6"/>
  <c r="AV478" i="6"/>
  <c r="B486" i="7"/>
  <c r="AW487" i="6"/>
  <c r="AX453" i="6"/>
  <c r="AX487" i="6"/>
  <c r="B373" i="7"/>
  <c r="AW374" i="6"/>
  <c r="AX501" i="6"/>
  <c r="AX500" i="6"/>
  <c r="AQ502" i="9" s="1"/>
  <c r="B439" i="7"/>
  <c r="AW440" i="6"/>
  <c r="AV393" i="6"/>
  <c r="AV441" i="6"/>
  <c r="AV489" i="6"/>
  <c r="AV394" i="6"/>
  <c r="AV442" i="6"/>
  <c r="AV490" i="6"/>
  <c r="AX502" i="6"/>
  <c r="AX406" i="6"/>
  <c r="AV408" i="6"/>
  <c r="AV400" i="6"/>
  <c r="AV416" i="6"/>
  <c r="AV465" i="6"/>
  <c r="AV370" i="6"/>
  <c r="AV418" i="6"/>
  <c r="AV407" i="6"/>
  <c r="AV455" i="6"/>
  <c r="AV468" i="6"/>
  <c r="AV385" i="6"/>
  <c r="AV433" i="6"/>
  <c r="AV481" i="6"/>
  <c r="AV398" i="6"/>
  <c r="AV446" i="6"/>
  <c r="AV494" i="6"/>
  <c r="AV411" i="6"/>
  <c r="AV459" i="6"/>
  <c r="AV485" i="6"/>
  <c r="AV371" i="6"/>
  <c r="AV419" i="6"/>
  <c r="AV467" i="6"/>
  <c r="AV480" i="6"/>
  <c r="AV397" i="6"/>
  <c r="AV445" i="6"/>
  <c r="AV493" i="6"/>
  <c r="AV410" i="6"/>
  <c r="AV458" i="6"/>
  <c r="AV375" i="6"/>
  <c r="AV423" i="6"/>
  <c r="AV471" i="6"/>
  <c r="AV472" i="6"/>
  <c r="AV497" i="6"/>
  <c r="AV414" i="6"/>
  <c r="AV462" i="6"/>
  <c r="AV427" i="6"/>
  <c r="AV388" i="6"/>
  <c r="AV395" i="6"/>
  <c r="AV443" i="6"/>
  <c r="AV491" i="6"/>
  <c r="AV456" i="6"/>
  <c r="AV373" i="6"/>
  <c r="AV421" i="6"/>
  <c r="AV469" i="6"/>
  <c r="AV386" i="6"/>
  <c r="AV434" i="6"/>
  <c r="AV482" i="6"/>
  <c r="AV399" i="6"/>
  <c r="AV447" i="6"/>
  <c r="AV495" i="6"/>
  <c r="AV448" i="6"/>
  <c r="AV377" i="6"/>
  <c r="AV425" i="6"/>
  <c r="AV473" i="6"/>
  <c r="AV390" i="6"/>
  <c r="AV438" i="6"/>
  <c r="AV486" i="6"/>
  <c r="AV403" i="6"/>
  <c r="AV451" i="6"/>
  <c r="AV499" i="6"/>
  <c r="AV464" i="6"/>
  <c r="AV369" i="6"/>
  <c r="AV417" i="6"/>
  <c r="AV466" i="6"/>
  <c r="AX467" i="6"/>
  <c r="AV372" i="6"/>
  <c r="AV420" i="6"/>
  <c r="AV412" i="6"/>
  <c r="AV437" i="6"/>
  <c r="AV380" i="6"/>
  <c r="AV428" i="6"/>
  <c r="AV460" i="6"/>
  <c r="AV402" i="6"/>
  <c r="AV384" i="6"/>
  <c r="AV432" i="6"/>
  <c r="AV376" i="6"/>
  <c r="AV424" i="6"/>
  <c r="AV392" i="6"/>
  <c r="AV401" i="6"/>
  <c r="AV449" i="6"/>
  <c r="AV379" i="6"/>
  <c r="AV404" i="6"/>
  <c r="AV383" i="6"/>
  <c r="AV431" i="6"/>
  <c r="AV479" i="6"/>
  <c r="AV444" i="6"/>
  <c r="AV492" i="6"/>
  <c r="AV409" i="6"/>
  <c r="AV457" i="6"/>
  <c r="AV422" i="6"/>
  <c r="AV470" i="6"/>
  <c r="AV387" i="6"/>
  <c r="AV435" i="6"/>
  <c r="AV483" i="6"/>
  <c r="AV436" i="6"/>
  <c r="AV484" i="6"/>
  <c r="AV413" i="6"/>
  <c r="AV461" i="6"/>
  <c r="AV378" i="6"/>
  <c r="AV426" i="6"/>
  <c r="AV474" i="6"/>
  <c r="AV391" i="6"/>
  <c r="BH395" i="6"/>
  <c r="BH456" i="6"/>
  <c r="BH373" i="6"/>
  <c r="AZ469" i="6"/>
  <c r="BH434" i="6"/>
  <c r="BH482" i="6"/>
  <c r="BH399" i="6"/>
  <c r="BH447" i="6"/>
  <c r="BG400" i="6"/>
  <c r="BH377" i="6"/>
  <c r="BH390" i="6"/>
  <c r="BH486" i="6"/>
  <c r="BH403" i="6"/>
  <c r="BH451" i="6"/>
  <c r="BH499" i="6"/>
  <c r="BG416" i="6"/>
  <c r="BH464" i="6"/>
  <c r="BG491" i="6"/>
  <c r="BG456" i="6"/>
  <c r="BG373" i="6"/>
  <c r="BG421" i="6"/>
  <c r="BG386" i="6"/>
  <c r="BG448" i="6"/>
  <c r="BG377" i="6"/>
  <c r="BG425" i="6"/>
  <c r="BG390" i="6"/>
  <c r="BG417" i="6"/>
  <c r="BG465" i="6"/>
  <c r="BG370" i="6"/>
  <c r="BG418" i="6"/>
  <c r="BF395" i="6"/>
  <c r="BF443" i="6"/>
  <c r="BF456" i="6"/>
  <c r="BF434" i="6"/>
  <c r="BF425" i="6"/>
  <c r="BH416" i="6"/>
  <c r="BF417" i="6"/>
  <c r="BF418" i="6"/>
  <c r="BH407" i="6"/>
  <c r="BG420" i="6"/>
  <c r="BH433" i="6"/>
  <c r="BH398" i="6"/>
  <c r="BH446" i="6"/>
  <c r="BH494" i="6"/>
  <c r="BH459" i="6"/>
  <c r="BH437" i="6"/>
  <c r="BH402" i="6"/>
  <c r="BH498" i="6"/>
  <c r="BG380" i="6"/>
  <c r="BH476" i="6"/>
  <c r="BH429" i="6"/>
  <c r="BF372" i="6"/>
  <c r="BG481" i="6"/>
  <c r="BG402" i="6"/>
  <c r="BG450" i="6"/>
  <c r="BG476" i="6"/>
  <c r="BG429" i="6"/>
  <c r="BG478" i="6"/>
  <c r="BF407" i="6"/>
  <c r="BF455" i="6"/>
  <c r="BF411" i="6"/>
  <c r="BF460" i="6"/>
  <c r="BF389" i="6"/>
  <c r="BG437" i="6"/>
  <c r="BF402" i="6"/>
  <c r="BF498" i="6"/>
  <c r="BF415" i="6"/>
  <c r="BF463" i="6"/>
  <c r="BF430" i="6"/>
  <c r="BH419" i="6"/>
  <c r="BG432" i="6"/>
  <c r="AZ397" i="6"/>
  <c r="AZ445" i="6"/>
  <c r="AZ493" i="6"/>
  <c r="BH410" i="6"/>
  <c r="BH375" i="6"/>
  <c r="BH471" i="6"/>
  <c r="BG424" i="6"/>
  <c r="BH379" i="6"/>
  <c r="BH475" i="6"/>
  <c r="BH393" i="6"/>
  <c r="BH442" i="6"/>
  <c r="BH490" i="6"/>
  <c r="BG419" i="6"/>
  <c r="BG467" i="6"/>
  <c r="BF384" i="6"/>
  <c r="BG480" i="6"/>
  <c r="BG397" i="6"/>
  <c r="BG472" i="6"/>
  <c r="BG449" i="6"/>
  <c r="BG427" i="6"/>
  <c r="BG475" i="6"/>
  <c r="BG488" i="6"/>
  <c r="BG394" i="6"/>
  <c r="BF371" i="6"/>
  <c r="BF410" i="6"/>
  <c r="BF401" i="6"/>
  <c r="BH392" i="6"/>
  <c r="BF489" i="6"/>
  <c r="BF442" i="6"/>
  <c r="BH431" i="6"/>
  <c r="BH479" i="6"/>
  <c r="BG396" i="6"/>
  <c r="BH444" i="6"/>
  <c r="BH374" i="6"/>
  <c r="BH422" i="6"/>
  <c r="BH387" i="6"/>
  <c r="BG388" i="6"/>
  <c r="BH461" i="6"/>
  <c r="BH439" i="6"/>
  <c r="BH487" i="6"/>
  <c r="BH405" i="6"/>
  <c r="BH454" i="6"/>
  <c r="BH502" i="6"/>
  <c r="BG383" i="6"/>
  <c r="BG444" i="6"/>
  <c r="BG492" i="6"/>
  <c r="BG409" i="6"/>
  <c r="BG435" i="6"/>
  <c r="BG483" i="6"/>
  <c r="BF388" i="6"/>
  <c r="BG436" i="6"/>
  <c r="BG484" i="6"/>
  <c r="BG452" i="6"/>
  <c r="BG500" i="6"/>
  <c r="BG405" i="6"/>
  <c r="BG406" i="6"/>
  <c r="BH396" i="6"/>
  <c r="AX385" i="6"/>
  <c r="AQ387" i="9" s="1"/>
  <c r="AT436" i="9"/>
  <c r="AX413" i="6"/>
  <c r="AQ415" i="9" s="1"/>
  <c r="AX474" i="6"/>
  <c r="AQ476" i="9" s="1"/>
  <c r="AT379" i="9"/>
  <c r="AX397" i="6"/>
  <c r="AQ399" i="9" s="1"/>
  <c r="AT446" i="9"/>
  <c r="A4" i="6"/>
  <c r="A3" i="7" s="1"/>
  <c r="D3" i="7" s="1"/>
  <c r="A5" i="6"/>
  <c r="A4" i="7" s="1"/>
  <c r="D4" i="7" s="1"/>
  <c r="A6" i="6"/>
  <c r="A5" i="7" s="1"/>
  <c r="D5" i="7" s="1"/>
  <c r="A7" i="6"/>
  <c r="A6" i="7" s="1"/>
  <c r="D6" i="7" s="1"/>
  <c r="A8" i="6"/>
  <c r="A7" i="7" s="1"/>
  <c r="D7" i="7" s="1"/>
  <c r="A9" i="6"/>
  <c r="A8" i="7" s="1"/>
  <c r="D8" i="7" s="1"/>
  <c r="A10" i="6"/>
  <c r="A9" i="7" s="1"/>
  <c r="D9" i="7" s="1"/>
  <c r="A11" i="6"/>
  <c r="A10" i="7" s="1"/>
  <c r="D10" i="7" s="1"/>
  <c r="A12" i="6"/>
  <c r="A11" i="7" s="1"/>
  <c r="D11" i="7" s="1"/>
  <c r="A13" i="6"/>
  <c r="A12" i="7" s="1"/>
  <c r="D12" i="7" s="1"/>
  <c r="A14" i="6"/>
  <c r="A13" i="7" s="1"/>
  <c r="D13" i="7" s="1"/>
  <c r="A15" i="6"/>
  <c r="A14" i="7" s="1"/>
  <c r="D14" i="7" s="1"/>
  <c r="A16" i="6"/>
  <c r="A15" i="7" s="1"/>
  <c r="D15" i="7" s="1"/>
  <c r="A17" i="6"/>
  <c r="A16" i="7" s="1"/>
  <c r="D16" i="7" s="1"/>
  <c r="A18" i="6"/>
  <c r="A17" i="7" s="1"/>
  <c r="D17" i="7" s="1"/>
  <c r="A19" i="6"/>
  <c r="A18" i="7" s="1"/>
  <c r="D18" i="7" s="1"/>
  <c r="A20" i="6"/>
  <c r="A19" i="7" s="1"/>
  <c r="D19" i="7" s="1"/>
  <c r="A21" i="6"/>
  <c r="A20" i="7" s="1"/>
  <c r="D20" i="7" s="1"/>
  <c r="A22" i="6"/>
  <c r="A21" i="7" s="1"/>
  <c r="D21" i="7" s="1"/>
  <c r="A23" i="6"/>
  <c r="A22" i="7" s="1"/>
  <c r="D22" i="7" s="1"/>
  <c r="A24" i="6"/>
  <c r="A23" i="7" s="1"/>
  <c r="D23" i="7" s="1"/>
  <c r="A25" i="6"/>
  <c r="A24" i="7" s="1"/>
  <c r="D24" i="7" s="1"/>
  <c r="A26" i="6"/>
  <c r="A25" i="7" s="1"/>
  <c r="D25" i="7" s="1"/>
  <c r="A27" i="6"/>
  <c r="A26" i="7" s="1"/>
  <c r="D26" i="7" s="1"/>
  <c r="A28" i="6"/>
  <c r="A27" i="7" s="1"/>
  <c r="D27" i="7" s="1"/>
  <c r="A29" i="6"/>
  <c r="A28" i="7" s="1"/>
  <c r="D28" i="7" s="1"/>
  <c r="A30" i="6"/>
  <c r="A29" i="7" s="1"/>
  <c r="D29" i="7" s="1"/>
  <c r="A31" i="6"/>
  <c r="A30" i="7" s="1"/>
  <c r="D30" i="7" s="1"/>
  <c r="A32" i="6"/>
  <c r="A31" i="7" s="1"/>
  <c r="D31" i="7" s="1"/>
  <c r="A33" i="6"/>
  <c r="A32" i="7" s="1"/>
  <c r="D32" i="7" s="1"/>
  <c r="A34" i="6"/>
  <c r="A33" i="7" s="1"/>
  <c r="D33" i="7" s="1"/>
  <c r="A35" i="6"/>
  <c r="A34" i="7" s="1"/>
  <c r="D34" i="7" s="1"/>
  <c r="A36" i="6"/>
  <c r="A35" i="7" s="1"/>
  <c r="D35" i="7" s="1"/>
  <c r="A37" i="6"/>
  <c r="A36" i="7" s="1"/>
  <c r="D36" i="7" s="1"/>
  <c r="A38" i="6"/>
  <c r="A37" i="7" s="1"/>
  <c r="D37" i="7" s="1"/>
  <c r="A39" i="6"/>
  <c r="A38" i="7" s="1"/>
  <c r="D38" i="7" s="1"/>
  <c r="A40" i="6"/>
  <c r="A39" i="7" s="1"/>
  <c r="D39" i="7" s="1"/>
  <c r="A41" i="6"/>
  <c r="A40" i="7" s="1"/>
  <c r="D40" i="7" s="1"/>
  <c r="A42" i="6"/>
  <c r="A41" i="7" s="1"/>
  <c r="D41" i="7" s="1"/>
  <c r="A43" i="6"/>
  <c r="A42" i="7" s="1"/>
  <c r="D42" i="7" s="1"/>
  <c r="A44" i="6"/>
  <c r="A43" i="7" s="1"/>
  <c r="D43" i="7" s="1"/>
  <c r="A45" i="6"/>
  <c r="A44" i="7" s="1"/>
  <c r="D44" i="7" s="1"/>
  <c r="A46" i="6"/>
  <c r="A45" i="7" s="1"/>
  <c r="D45" i="7" s="1"/>
  <c r="A47" i="6"/>
  <c r="A46" i="7" s="1"/>
  <c r="D46" i="7" s="1"/>
  <c r="A48" i="6"/>
  <c r="A47" i="7" s="1"/>
  <c r="D47" i="7" s="1"/>
  <c r="A49" i="6"/>
  <c r="A48" i="7" s="1"/>
  <c r="D48" i="7" s="1"/>
  <c r="A50" i="6"/>
  <c r="A49" i="7" s="1"/>
  <c r="D49" i="7" s="1"/>
  <c r="A51" i="6"/>
  <c r="A50" i="7" s="1"/>
  <c r="D50" i="7" s="1"/>
  <c r="A52" i="6"/>
  <c r="A51" i="7" s="1"/>
  <c r="D51" i="7" s="1"/>
  <c r="A53" i="6"/>
  <c r="A52" i="7" s="1"/>
  <c r="D52" i="7" s="1"/>
  <c r="A54" i="6"/>
  <c r="A53" i="7" s="1"/>
  <c r="D53" i="7" s="1"/>
  <c r="A55" i="6"/>
  <c r="A54" i="7" s="1"/>
  <c r="D54" i="7" s="1"/>
  <c r="A56" i="6"/>
  <c r="A55" i="7" s="1"/>
  <c r="D55" i="7" s="1"/>
  <c r="A57" i="6"/>
  <c r="A56" i="7" s="1"/>
  <c r="D56" i="7" s="1"/>
  <c r="A58" i="6"/>
  <c r="A57" i="7" s="1"/>
  <c r="D57" i="7" s="1"/>
  <c r="A59" i="6"/>
  <c r="A58" i="7" s="1"/>
  <c r="D58" i="7" s="1"/>
  <c r="A60" i="6"/>
  <c r="A59" i="7" s="1"/>
  <c r="D59" i="7" s="1"/>
  <c r="A61" i="6"/>
  <c r="A60" i="7" s="1"/>
  <c r="D60" i="7" s="1"/>
  <c r="A62" i="6"/>
  <c r="A61" i="7" s="1"/>
  <c r="D61" i="7" s="1"/>
  <c r="A63" i="6"/>
  <c r="A62" i="7" s="1"/>
  <c r="D62" i="7" s="1"/>
  <c r="A64" i="6"/>
  <c r="A63" i="7" s="1"/>
  <c r="D63" i="7" s="1"/>
  <c r="A65" i="6"/>
  <c r="A64" i="7" s="1"/>
  <c r="D64" i="7" s="1"/>
  <c r="A66" i="6"/>
  <c r="A65" i="7" s="1"/>
  <c r="D65" i="7" s="1"/>
  <c r="A67" i="6"/>
  <c r="A66" i="7" s="1"/>
  <c r="D66" i="7" s="1"/>
  <c r="A68" i="6"/>
  <c r="A67" i="7" s="1"/>
  <c r="D67" i="7" s="1"/>
  <c r="A69" i="6"/>
  <c r="A68" i="7" s="1"/>
  <c r="D68" i="7" s="1"/>
  <c r="A70" i="6"/>
  <c r="A69" i="7" s="1"/>
  <c r="D69" i="7" s="1"/>
  <c r="A71" i="6"/>
  <c r="A70" i="7" s="1"/>
  <c r="D70" i="7" s="1"/>
  <c r="A72" i="6"/>
  <c r="A71" i="7" s="1"/>
  <c r="D71" i="7" s="1"/>
  <c r="A73" i="6"/>
  <c r="A72" i="7" s="1"/>
  <c r="D72" i="7" s="1"/>
  <c r="A74" i="6"/>
  <c r="A73" i="7" s="1"/>
  <c r="D73" i="7" s="1"/>
  <c r="A75" i="6"/>
  <c r="A74" i="7" s="1"/>
  <c r="D74" i="7" s="1"/>
  <c r="A76" i="6"/>
  <c r="A75" i="7" s="1"/>
  <c r="D75" i="7" s="1"/>
  <c r="A77" i="6"/>
  <c r="A76" i="7" s="1"/>
  <c r="D76" i="7" s="1"/>
  <c r="A78" i="6"/>
  <c r="A77" i="7" s="1"/>
  <c r="D77" i="7" s="1"/>
  <c r="A79" i="6"/>
  <c r="A78" i="7" s="1"/>
  <c r="D78" i="7" s="1"/>
  <c r="A80" i="6"/>
  <c r="A79" i="7" s="1"/>
  <c r="D79" i="7" s="1"/>
  <c r="A81" i="6"/>
  <c r="A80" i="7" s="1"/>
  <c r="D80" i="7" s="1"/>
  <c r="A82" i="6"/>
  <c r="A81" i="7" s="1"/>
  <c r="D81" i="7" s="1"/>
  <c r="A83" i="6"/>
  <c r="A82" i="7" s="1"/>
  <c r="D82" i="7" s="1"/>
  <c r="A84" i="6"/>
  <c r="A83" i="7" s="1"/>
  <c r="D83" i="7" s="1"/>
  <c r="A85" i="6"/>
  <c r="A84" i="7" s="1"/>
  <c r="D84" i="7" s="1"/>
  <c r="A86" i="6"/>
  <c r="A85" i="7" s="1"/>
  <c r="D85" i="7" s="1"/>
  <c r="A87" i="6"/>
  <c r="A86" i="7" s="1"/>
  <c r="D86" i="7" s="1"/>
  <c r="A88" i="6"/>
  <c r="A87" i="7" s="1"/>
  <c r="D87" i="7" s="1"/>
  <c r="A89" i="6"/>
  <c r="A88" i="7" s="1"/>
  <c r="D88" i="7" s="1"/>
  <c r="A90" i="6"/>
  <c r="A89" i="7" s="1"/>
  <c r="D89" i="7" s="1"/>
  <c r="A91" i="6"/>
  <c r="A90" i="7" s="1"/>
  <c r="D90" i="7" s="1"/>
  <c r="A92" i="6"/>
  <c r="A91" i="7" s="1"/>
  <c r="D91" i="7" s="1"/>
  <c r="A93" i="6"/>
  <c r="A92" i="7" s="1"/>
  <c r="D92" i="7" s="1"/>
  <c r="A94" i="6"/>
  <c r="A93" i="7" s="1"/>
  <c r="D93" i="7" s="1"/>
  <c r="A95" i="6"/>
  <c r="A94" i="7" s="1"/>
  <c r="D94" i="7" s="1"/>
  <c r="A96" i="6"/>
  <c r="A95" i="7" s="1"/>
  <c r="D95" i="7" s="1"/>
  <c r="A97" i="6"/>
  <c r="A96" i="7" s="1"/>
  <c r="D96" i="7" s="1"/>
  <c r="A98" i="6"/>
  <c r="A97" i="7" s="1"/>
  <c r="D97" i="7" s="1"/>
  <c r="A99" i="6"/>
  <c r="A98" i="7" s="1"/>
  <c r="D98" i="7" s="1"/>
  <c r="A100" i="6"/>
  <c r="A99" i="7" s="1"/>
  <c r="D99" i="7" s="1"/>
  <c r="A101" i="6"/>
  <c r="A100" i="7" s="1"/>
  <c r="D100" i="7" s="1"/>
  <c r="A102" i="6"/>
  <c r="A101" i="7" s="1"/>
  <c r="D101" i="7" s="1"/>
  <c r="A103" i="6"/>
  <c r="A102" i="7" s="1"/>
  <c r="D102" i="7" s="1"/>
  <c r="A104" i="6"/>
  <c r="A103" i="7" s="1"/>
  <c r="D103" i="7" s="1"/>
  <c r="A105" i="6"/>
  <c r="A104" i="7" s="1"/>
  <c r="D104" i="7" s="1"/>
  <c r="A106" i="6"/>
  <c r="A105" i="7" s="1"/>
  <c r="D105" i="7" s="1"/>
  <c r="A107" i="6"/>
  <c r="A106" i="7" s="1"/>
  <c r="D106" i="7" s="1"/>
  <c r="A108" i="6"/>
  <c r="A107" i="7" s="1"/>
  <c r="D107" i="7" s="1"/>
  <c r="A109" i="6"/>
  <c r="A108" i="7" s="1"/>
  <c r="D108" i="7" s="1"/>
  <c r="A110" i="6"/>
  <c r="A109" i="7" s="1"/>
  <c r="D109" i="7" s="1"/>
  <c r="A111" i="6"/>
  <c r="A110" i="7" s="1"/>
  <c r="D110" i="7" s="1"/>
  <c r="A112" i="6"/>
  <c r="A111" i="7" s="1"/>
  <c r="D111" i="7" s="1"/>
  <c r="A113" i="6"/>
  <c r="A112" i="7" s="1"/>
  <c r="D112" i="7" s="1"/>
  <c r="A114" i="6"/>
  <c r="A113" i="7" s="1"/>
  <c r="D113" i="7" s="1"/>
  <c r="A115" i="6"/>
  <c r="A114" i="7" s="1"/>
  <c r="D114" i="7" s="1"/>
  <c r="A116" i="6"/>
  <c r="A115" i="7" s="1"/>
  <c r="D115" i="7" s="1"/>
  <c r="A117" i="6"/>
  <c r="A116" i="7" s="1"/>
  <c r="D116" i="7" s="1"/>
  <c r="A118" i="6"/>
  <c r="A117" i="7" s="1"/>
  <c r="D117" i="7" s="1"/>
  <c r="A119" i="6"/>
  <c r="A118" i="7" s="1"/>
  <c r="D118" i="7" s="1"/>
  <c r="A120" i="6"/>
  <c r="A119" i="7" s="1"/>
  <c r="D119" i="7" s="1"/>
  <c r="A121" i="6"/>
  <c r="A120" i="7" s="1"/>
  <c r="D120" i="7" s="1"/>
  <c r="A122" i="6"/>
  <c r="A121" i="7" s="1"/>
  <c r="D121" i="7" s="1"/>
  <c r="A123" i="6"/>
  <c r="A122" i="7" s="1"/>
  <c r="D122" i="7" s="1"/>
  <c r="A124" i="6"/>
  <c r="A123" i="7" s="1"/>
  <c r="D123" i="7" s="1"/>
  <c r="A125" i="6"/>
  <c r="A124" i="7" s="1"/>
  <c r="D124" i="7" s="1"/>
  <c r="A126" i="6"/>
  <c r="A125" i="7" s="1"/>
  <c r="D125" i="7" s="1"/>
  <c r="A127" i="6"/>
  <c r="A126" i="7" s="1"/>
  <c r="D126" i="7" s="1"/>
  <c r="A128" i="6"/>
  <c r="A127" i="7" s="1"/>
  <c r="D127" i="7" s="1"/>
  <c r="A129" i="6"/>
  <c r="A128" i="7" s="1"/>
  <c r="D128" i="7" s="1"/>
  <c r="A130" i="6"/>
  <c r="A129" i="7" s="1"/>
  <c r="D129" i="7" s="1"/>
  <c r="A131" i="6"/>
  <c r="A130" i="7" s="1"/>
  <c r="D130" i="7" s="1"/>
  <c r="A132" i="6"/>
  <c r="A131" i="7" s="1"/>
  <c r="D131" i="7" s="1"/>
  <c r="A133" i="6"/>
  <c r="A132" i="7" s="1"/>
  <c r="D132" i="7" s="1"/>
  <c r="A134" i="6"/>
  <c r="A133" i="7" s="1"/>
  <c r="D133" i="7" s="1"/>
  <c r="A135" i="6"/>
  <c r="A134" i="7" s="1"/>
  <c r="D134" i="7" s="1"/>
  <c r="A136" i="6"/>
  <c r="A135" i="7" s="1"/>
  <c r="D135" i="7" s="1"/>
  <c r="A137" i="6"/>
  <c r="A136" i="7" s="1"/>
  <c r="D136" i="7" s="1"/>
  <c r="A138" i="6"/>
  <c r="A137" i="7" s="1"/>
  <c r="D137" i="7" s="1"/>
  <c r="A139" i="6"/>
  <c r="A138" i="7" s="1"/>
  <c r="D138" i="7" s="1"/>
  <c r="A140" i="6"/>
  <c r="A139" i="7" s="1"/>
  <c r="D139" i="7" s="1"/>
  <c r="A141" i="6"/>
  <c r="A140" i="7" s="1"/>
  <c r="D140" i="7" s="1"/>
  <c r="A142" i="6"/>
  <c r="A141" i="7" s="1"/>
  <c r="D141" i="7" s="1"/>
  <c r="A143" i="6"/>
  <c r="A142" i="7" s="1"/>
  <c r="D142" i="7" s="1"/>
  <c r="A144" i="6"/>
  <c r="A143" i="7" s="1"/>
  <c r="D143" i="7" s="1"/>
  <c r="A145" i="6"/>
  <c r="A144" i="7" s="1"/>
  <c r="D144" i="7" s="1"/>
  <c r="A146" i="6"/>
  <c r="A145" i="7" s="1"/>
  <c r="D145" i="7" s="1"/>
  <c r="A147" i="6"/>
  <c r="A146" i="7" s="1"/>
  <c r="D146" i="7" s="1"/>
  <c r="A148" i="6"/>
  <c r="A147" i="7" s="1"/>
  <c r="D147" i="7" s="1"/>
  <c r="A149" i="6"/>
  <c r="A148" i="7" s="1"/>
  <c r="D148" i="7" s="1"/>
  <c r="A150" i="6"/>
  <c r="A149" i="7" s="1"/>
  <c r="D149" i="7" s="1"/>
  <c r="A151" i="6"/>
  <c r="A150" i="7" s="1"/>
  <c r="D150" i="7" s="1"/>
  <c r="A152" i="6"/>
  <c r="A151" i="7" s="1"/>
  <c r="D151" i="7" s="1"/>
  <c r="A153" i="6"/>
  <c r="A152" i="7" s="1"/>
  <c r="D152" i="7" s="1"/>
  <c r="A154" i="6"/>
  <c r="A153" i="7" s="1"/>
  <c r="D153" i="7" s="1"/>
  <c r="A155" i="6"/>
  <c r="A154" i="7" s="1"/>
  <c r="D154" i="7" s="1"/>
  <c r="A156" i="6"/>
  <c r="A155" i="7" s="1"/>
  <c r="D155" i="7" s="1"/>
  <c r="A157" i="6"/>
  <c r="A156" i="7" s="1"/>
  <c r="D156" i="7" s="1"/>
  <c r="A158" i="6"/>
  <c r="A157" i="7" s="1"/>
  <c r="D157" i="7" s="1"/>
  <c r="A159" i="6"/>
  <c r="A158" i="7" s="1"/>
  <c r="D158" i="7" s="1"/>
  <c r="A160" i="6"/>
  <c r="A159" i="7" s="1"/>
  <c r="D159" i="7" s="1"/>
  <c r="A161" i="6"/>
  <c r="A160" i="7" s="1"/>
  <c r="D160" i="7" s="1"/>
  <c r="A162" i="6"/>
  <c r="A161" i="7" s="1"/>
  <c r="D161" i="7" s="1"/>
  <c r="A163" i="6"/>
  <c r="A162" i="7" s="1"/>
  <c r="D162" i="7" s="1"/>
  <c r="A164" i="6"/>
  <c r="A163" i="7" s="1"/>
  <c r="D163" i="7" s="1"/>
  <c r="A165" i="6"/>
  <c r="A164" i="7" s="1"/>
  <c r="D164" i="7" s="1"/>
  <c r="A166" i="6"/>
  <c r="A165" i="7" s="1"/>
  <c r="D165" i="7" s="1"/>
  <c r="A167" i="6"/>
  <c r="A166" i="7" s="1"/>
  <c r="D166" i="7" s="1"/>
  <c r="A168" i="6"/>
  <c r="A167" i="7" s="1"/>
  <c r="D167" i="7" s="1"/>
  <c r="A169" i="6"/>
  <c r="A168" i="7" s="1"/>
  <c r="D168" i="7" s="1"/>
  <c r="A170" i="6"/>
  <c r="A169" i="7" s="1"/>
  <c r="D169" i="7" s="1"/>
  <c r="A171" i="6"/>
  <c r="A170" i="7" s="1"/>
  <c r="D170" i="7" s="1"/>
  <c r="A172" i="6"/>
  <c r="A171" i="7" s="1"/>
  <c r="D171" i="7" s="1"/>
  <c r="A173" i="6"/>
  <c r="A172" i="7" s="1"/>
  <c r="D172" i="7" s="1"/>
  <c r="A174" i="6"/>
  <c r="A173" i="7" s="1"/>
  <c r="D173" i="7" s="1"/>
  <c r="A175" i="6"/>
  <c r="A174" i="7" s="1"/>
  <c r="D174" i="7" s="1"/>
  <c r="A176" i="6"/>
  <c r="A175" i="7" s="1"/>
  <c r="D175" i="7" s="1"/>
  <c r="A177" i="6"/>
  <c r="A176" i="7" s="1"/>
  <c r="D176" i="7" s="1"/>
  <c r="A178" i="6"/>
  <c r="A177" i="7" s="1"/>
  <c r="D177" i="7" s="1"/>
  <c r="A179" i="6"/>
  <c r="A178" i="7" s="1"/>
  <c r="D178" i="7" s="1"/>
  <c r="A180" i="6"/>
  <c r="A179" i="7" s="1"/>
  <c r="D179" i="7" s="1"/>
  <c r="A181" i="6"/>
  <c r="A180" i="7" s="1"/>
  <c r="D180" i="7" s="1"/>
  <c r="A182" i="6"/>
  <c r="A181" i="7" s="1"/>
  <c r="D181" i="7" s="1"/>
  <c r="A183" i="6"/>
  <c r="A182" i="7" s="1"/>
  <c r="D182" i="7" s="1"/>
  <c r="A184" i="6"/>
  <c r="A183" i="7" s="1"/>
  <c r="D183" i="7" s="1"/>
  <c r="A185" i="6"/>
  <c r="A184" i="7" s="1"/>
  <c r="D184" i="7" s="1"/>
  <c r="A186" i="6"/>
  <c r="A185" i="7" s="1"/>
  <c r="D185" i="7" s="1"/>
  <c r="A187" i="6"/>
  <c r="A186" i="7" s="1"/>
  <c r="D186" i="7" s="1"/>
  <c r="A188" i="6"/>
  <c r="A187" i="7" s="1"/>
  <c r="D187" i="7" s="1"/>
  <c r="A189" i="6"/>
  <c r="A188" i="7" s="1"/>
  <c r="D188" i="7" s="1"/>
  <c r="A190" i="6"/>
  <c r="A189" i="7" s="1"/>
  <c r="D189" i="7" s="1"/>
  <c r="A191" i="6"/>
  <c r="A190" i="7" s="1"/>
  <c r="D190" i="7" s="1"/>
  <c r="A192" i="6"/>
  <c r="A191" i="7" s="1"/>
  <c r="D191" i="7" s="1"/>
  <c r="A193" i="6"/>
  <c r="A192" i="7" s="1"/>
  <c r="D192" i="7" s="1"/>
  <c r="A194" i="6"/>
  <c r="A193" i="7" s="1"/>
  <c r="D193" i="7" s="1"/>
  <c r="A195" i="6"/>
  <c r="A194" i="7" s="1"/>
  <c r="D194" i="7" s="1"/>
  <c r="A196" i="6"/>
  <c r="A195" i="7" s="1"/>
  <c r="D195" i="7" s="1"/>
  <c r="A197" i="6"/>
  <c r="A196" i="7" s="1"/>
  <c r="D196" i="7" s="1"/>
  <c r="A198" i="6"/>
  <c r="A197" i="7" s="1"/>
  <c r="D197" i="7" s="1"/>
  <c r="A199" i="6"/>
  <c r="A198" i="7" s="1"/>
  <c r="D198" i="7" s="1"/>
  <c r="A200" i="6"/>
  <c r="A199" i="7" s="1"/>
  <c r="D199" i="7" s="1"/>
  <c r="A201" i="6"/>
  <c r="A200" i="7" s="1"/>
  <c r="D200" i="7" s="1"/>
  <c r="A202" i="6"/>
  <c r="A201" i="7" s="1"/>
  <c r="D201" i="7" s="1"/>
  <c r="A203" i="6"/>
  <c r="A202" i="7" s="1"/>
  <c r="D202" i="7" s="1"/>
  <c r="A204" i="6"/>
  <c r="A203" i="7" s="1"/>
  <c r="D203" i="7" s="1"/>
  <c r="A205" i="6"/>
  <c r="A204" i="7" s="1"/>
  <c r="D204" i="7" s="1"/>
  <c r="A206" i="6"/>
  <c r="A205" i="7" s="1"/>
  <c r="D205" i="7" s="1"/>
  <c r="A207" i="6"/>
  <c r="A206" i="7" s="1"/>
  <c r="D206" i="7" s="1"/>
  <c r="A208" i="6"/>
  <c r="A207" i="7" s="1"/>
  <c r="D207" i="7" s="1"/>
  <c r="A209" i="6"/>
  <c r="A208" i="7" s="1"/>
  <c r="D208" i="7" s="1"/>
  <c r="A210" i="6"/>
  <c r="A209" i="7" s="1"/>
  <c r="D209" i="7" s="1"/>
  <c r="A211" i="6"/>
  <c r="A210" i="7" s="1"/>
  <c r="D210" i="7" s="1"/>
  <c r="A212" i="6"/>
  <c r="A211" i="7" s="1"/>
  <c r="D211" i="7" s="1"/>
  <c r="A213" i="6"/>
  <c r="A212" i="7" s="1"/>
  <c r="D212" i="7" s="1"/>
  <c r="A214" i="6"/>
  <c r="A213" i="7" s="1"/>
  <c r="D213" i="7" s="1"/>
  <c r="A215" i="6"/>
  <c r="A214" i="7" s="1"/>
  <c r="D214" i="7" s="1"/>
  <c r="A216" i="6"/>
  <c r="A215" i="7" s="1"/>
  <c r="D215" i="7" s="1"/>
  <c r="A217" i="6"/>
  <c r="A216" i="7" s="1"/>
  <c r="D216" i="7" s="1"/>
  <c r="A218" i="6"/>
  <c r="A217" i="7" s="1"/>
  <c r="D217" i="7" s="1"/>
  <c r="A219" i="6"/>
  <c r="A218" i="7" s="1"/>
  <c r="D218" i="7" s="1"/>
  <c r="A220" i="6"/>
  <c r="A219" i="7" s="1"/>
  <c r="D219" i="7" s="1"/>
  <c r="A221" i="6"/>
  <c r="A220" i="7" s="1"/>
  <c r="D220" i="7" s="1"/>
  <c r="A222" i="6"/>
  <c r="A221" i="7" s="1"/>
  <c r="D221" i="7" s="1"/>
  <c r="A223" i="6"/>
  <c r="A222" i="7" s="1"/>
  <c r="D222" i="7" s="1"/>
  <c r="A224" i="6"/>
  <c r="A223" i="7" s="1"/>
  <c r="D223" i="7" s="1"/>
  <c r="A225" i="6"/>
  <c r="A224" i="7" s="1"/>
  <c r="D224" i="7" s="1"/>
  <c r="A226" i="6"/>
  <c r="A225" i="7" s="1"/>
  <c r="D225" i="7" s="1"/>
  <c r="A227" i="6"/>
  <c r="A226" i="7" s="1"/>
  <c r="D226" i="7" s="1"/>
  <c r="A228" i="6"/>
  <c r="A227" i="7" s="1"/>
  <c r="D227" i="7" s="1"/>
  <c r="A229" i="6"/>
  <c r="A228" i="7" s="1"/>
  <c r="D228" i="7" s="1"/>
  <c r="A230" i="6"/>
  <c r="A229" i="7" s="1"/>
  <c r="D229" i="7" s="1"/>
  <c r="A231" i="6"/>
  <c r="A230" i="7" s="1"/>
  <c r="D230" i="7" s="1"/>
  <c r="A232" i="6"/>
  <c r="A231" i="7" s="1"/>
  <c r="D231" i="7" s="1"/>
  <c r="A233" i="6"/>
  <c r="A232" i="7" s="1"/>
  <c r="D232" i="7" s="1"/>
  <c r="A234" i="6"/>
  <c r="A233" i="7" s="1"/>
  <c r="D233" i="7" s="1"/>
  <c r="A235" i="6"/>
  <c r="A234" i="7" s="1"/>
  <c r="D234" i="7" s="1"/>
  <c r="A236" i="6"/>
  <c r="A235" i="7" s="1"/>
  <c r="D235" i="7" s="1"/>
  <c r="A237" i="6"/>
  <c r="A236" i="7" s="1"/>
  <c r="D236" i="7" s="1"/>
  <c r="A238" i="6"/>
  <c r="A237" i="7" s="1"/>
  <c r="D237" i="7" s="1"/>
  <c r="A239" i="6"/>
  <c r="A238" i="7" s="1"/>
  <c r="D238" i="7" s="1"/>
  <c r="A240" i="6"/>
  <c r="A239" i="7" s="1"/>
  <c r="D239" i="7" s="1"/>
  <c r="A241" i="6"/>
  <c r="A240" i="7" s="1"/>
  <c r="D240" i="7" s="1"/>
  <c r="A242" i="6"/>
  <c r="A241" i="7" s="1"/>
  <c r="D241" i="7" s="1"/>
  <c r="A243" i="6"/>
  <c r="A242" i="7" s="1"/>
  <c r="D242" i="7" s="1"/>
  <c r="A244" i="6"/>
  <c r="A243" i="7" s="1"/>
  <c r="D243" i="7" s="1"/>
  <c r="A245" i="6"/>
  <c r="A244" i="7" s="1"/>
  <c r="D244" i="7" s="1"/>
  <c r="A246" i="6"/>
  <c r="A245" i="7" s="1"/>
  <c r="D245" i="7" s="1"/>
  <c r="A247" i="6"/>
  <c r="A246" i="7" s="1"/>
  <c r="D246" i="7" s="1"/>
  <c r="A248" i="6"/>
  <c r="A247" i="7" s="1"/>
  <c r="D247" i="7" s="1"/>
  <c r="A249" i="6"/>
  <c r="A248" i="7" s="1"/>
  <c r="D248" i="7" s="1"/>
  <c r="A250" i="6"/>
  <c r="A249" i="7" s="1"/>
  <c r="D249" i="7" s="1"/>
  <c r="A251" i="6"/>
  <c r="A250" i="7" s="1"/>
  <c r="D250" i="7" s="1"/>
  <c r="A252" i="6"/>
  <c r="A251" i="7" s="1"/>
  <c r="D251" i="7" s="1"/>
  <c r="A253" i="6"/>
  <c r="A252" i="7" s="1"/>
  <c r="D252" i="7" s="1"/>
  <c r="A254" i="6"/>
  <c r="A253" i="7" s="1"/>
  <c r="D253" i="7" s="1"/>
  <c r="A255" i="6"/>
  <c r="A254" i="7" s="1"/>
  <c r="D254" i="7" s="1"/>
  <c r="A256" i="6"/>
  <c r="A255" i="7" s="1"/>
  <c r="D255" i="7" s="1"/>
  <c r="A257" i="6"/>
  <c r="A256" i="7" s="1"/>
  <c r="D256" i="7" s="1"/>
  <c r="A258" i="6"/>
  <c r="A257" i="7" s="1"/>
  <c r="D257" i="7" s="1"/>
  <c r="A259" i="6"/>
  <c r="A258" i="7" s="1"/>
  <c r="D258" i="7" s="1"/>
  <c r="A260" i="6"/>
  <c r="A259" i="7" s="1"/>
  <c r="D259" i="7" s="1"/>
  <c r="A261" i="6"/>
  <c r="A260" i="7" s="1"/>
  <c r="D260" i="7" s="1"/>
  <c r="A262" i="6"/>
  <c r="A261" i="7" s="1"/>
  <c r="D261" i="7" s="1"/>
  <c r="A263" i="6"/>
  <c r="A262" i="7" s="1"/>
  <c r="D262" i="7" s="1"/>
  <c r="A264" i="6"/>
  <c r="A263" i="7" s="1"/>
  <c r="D263" i="7" s="1"/>
  <c r="A265" i="6"/>
  <c r="A264" i="7" s="1"/>
  <c r="D264" i="7" s="1"/>
  <c r="A266" i="6"/>
  <c r="A265" i="7" s="1"/>
  <c r="D265" i="7" s="1"/>
  <c r="A267" i="6"/>
  <c r="A266" i="7" s="1"/>
  <c r="D266" i="7" s="1"/>
  <c r="A268" i="6"/>
  <c r="A267" i="7" s="1"/>
  <c r="D267" i="7" s="1"/>
  <c r="A269" i="6"/>
  <c r="A268" i="7" s="1"/>
  <c r="D268" i="7" s="1"/>
  <c r="A270" i="6"/>
  <c r="A269" i="7" s="1"/>
  <c r="D269" i="7" s="1"/>
  <c r="A271" i="6"/>
  <c r="A270" i="7" s="1"/>
  <c r="D270" i="7" s="1"/>
  <c r="A272" i="6"/>
  <c r="A271" i="7" s="1"/>
  <c r="D271" i="7" s="1"/>
  <c r="A273" i="6"/>
  <c r="A272" i="7" s="1"/>
  <c r="D272" i="7" s="1"/>
  <c r="A274" i="6"/>
  <c r="A273" i="7" s="1"/>
  <c r="D273" i="7" s="1"/>
  <c r="A275" i="6"/>
  <c r="A274" i="7" s="1"/>
  <c r="D274" i="7" s="1"/>
  <c r="A276" i="6"/>
  <c r="A275" i="7" s="1"/>
  <c r="D275" i="7" s="1"/>
  <c r="A277" i="6"/>
  <c r="A276" i="7" s="1"/>
  <c r="D276" i="7" s="1"/>
  <c r="A278" i="6"/>
  <c r="A277" i="7" s="1"/>
  <c r="D277" i="7" s="1"/>
  <c r="A279" i="6"/>
  <c r="A278" i="7" s="1"/>
  <c r="D278" i="7" s="1"/>
  <c r="A280" i="6"/>
  <c r="A279" i="7" s="1"/>
  <c r="D279" i="7" s="1"/>
  <c r="A281" i="6"/>
  <c r="A280" i="7" s="1"/>
  <c r="D280" i="7" s="1"/>
  <c r="A282" i="6"/>
  <c r="A281" i="7" s="1"/>
  <c r="D281" i="7" s="1"/>
  <c r="A283" i="6"/>
  <c r="A282" i="7" s="1"/>
  <c r="D282" i="7" s="1"/>
  <c r="A284" i="6"/>
  <c r="A283" i="7" s="1"/>
  <c r="D283" i="7" s="1"/>
  <c r="A285" i="6"/>
  <c r="A284" i="7" s="1"/>
  <c r="D284" i="7" s="1"/>
  <c r="A286" i="6"/>
  <c r="A285" i="7" s="1"/>
  <c r="D285" i="7" s="1"/>
  <c r="A287" i="6"/>
  <c r="A286" i="7" s="1"/>
  <c r="D286" i="7" s="1"/>
  <c r="A288" i="6"/>
  <c r="A287" i="7" s="1"/>
  <c r="D287" i="7" s="1"/>
  <c r="A289" i="6"/>
  <c r="A288" i="7" s="1"/>
  <c r="D288" i="7" s="1"/>
  <c r="A290" i="6"/>
  <c r="A289" i="7" s="1"/>
  <c r="D289" i="7" s="1"/>
  <c r="A291" i="6"/>
  <c r="A290" i="7" s="1"/>
  <c r="D290" i="7" s="1"/>
  <c r="A292" i="6"/>
  <c r="A291" i="7" s="1"/>
  <c r="D291" i="7" s="1"/>
  <c r="A293" i="6"/>
  <c r="A292" i="7" s="1"/>
  <c r="D292" i="7" s="1"/>
  <c r="A294" i="6"/>
  <c r="A293" i="7" s="1"/>
  <c r="D293" i="7" s="1"/>
  <c r="A295" i="6"/>
  <c r="A294" i="7" s="1"/>
  <c r="D294" i="7" s="1"/>
  <c r="A296" i="6"/>
  <c r="A295" i="7" s="1"/>
  <c r="D295" i="7" s="1"/>
  <c r="A297" i="6"/>
  <c r="A296" i="7" s="1"/>
  <c r="D296" i="7" s="1"/>
  <c r="A298" i="6"/>
  <c r="A297" i="7" s="1"/>
  <c r="D297" i="7" s="1"/>
  <c r="A299" i="6"/>
  <c r="A298" i="7" s="1"/>
  <c r="D298" i="7" s="1"/>
  <c r="A300" i="6"/>
  <c r="A299" i="7" s="1"/>
  <c r="D299" i="7" s="1"/>
  <c r="A301" i="6"/>
  <c r="A300" i="7" s="1"/>
  <c r="D300" i="7" s="1"/>
  <c r="A302" i="6"/>
  <c r="A301" i="7" s="1"/>
  <c r="D301" i="7" s="1"/>
  <c r="A303" i="6"/>
  <c r="A302" i="7" s="1"/>
  <c r="D302" i="7" s="1"/>
  <c r="A304" i="6"/>
  <c r="A303" i="7" s="1"/>
  <c r="D303" i="7" s="1"/>
  <c r="A305" i="6"/>
  <c r="A304" i="7" s="1"/>
  <c r="D304" i="7" s="1"/>
  <c r="A306" i="6"/>
  <c r="A305" i="7" s="1"/>
  <c r="D305" i="7" s="1"/>
  <c r="A307" i="6"/>
  <c r="A306" i="7" s="1"/>
  <c r="D306" i="7" s="1"/>
  <c r="A308" i="6"/>
  <c r="A307" i="7" s="1"/>
  <c r="D307" i="7" s="1"/>
  <c r="A309" i="6"/>
  <c r="A308" i="7" s="1"/>
  <c r="D308" i="7" s="1"/>
  <c r="A310" i="6"/>
  <c r="A309" i="7" s="1"/>
  <c r="D309" i="7" s="1"/>
  <c r="A311" i="6"/>
  <c r="A310" i="7" s="1"/>
  <c r="D310" i="7" s="1"/>
  <c r="A312" i="6"/>
  <c r="A311" i="7" s="1"/>
  <c r="D311" i="7" s="1"/>
  <c r="A313" i="6"/>
  <c r="A312" i="7" s="1"/>
  <c r="D312" i="7" s="1"/>
  <c r="A314" i="6"/>
  <c r="A313" i="7" s="1"/>
  <c r="D313" i="7" s="1"/>
  <c r="A315" i="6"/>
  <c r="A314" i="7" s="1"/>
  <c r="D314" i="7" s="1"/>
  <c r="A316" i="6"/>
  <c r="A315" i="7" s="1"/>
  <c r="D315" i="7" s="1"/>
  <c r="A317" i="6"/>
  <c r="A316" i="7" s="1"/>
  <c r="D316" i="7" s="1"/>
  <c r="A318" i="6"/>
  <c r="A317" i="7" s="1"/>
  <c r="D317" i="7" s="1"/>
  <c r="A319" i="6"/>
  <c r="A318" i="7" s="1"/>
  <c r="D318" i="7" s="1"/>
  <c r="A320" i="6"/>
  <c r="A319" i="7" s="1"/>
  <c r="D319" i="7" s="1"/>
  <c r="A321" i="6"/>
  <c r="A320" i="7" s="1"/>
  <c r="D320" i="7" s="1"/>
  <c r="A322" i="6"/>
  <c r="A321" i="7" s="1"/>
  <c r="D321" i="7" s="1"/>
  <c r="A323" i="6"/>
  <c r="A322" i="7" s="1"/>
  <c r="D322" i="7" s="1"/>
  <c r="A324" i="6"/>
  <c r="A323" i="7" s="1"/>
  <c r="D323" i="7" s="1"/>
  <c r="A325" i="6"/>
  <c r="A324" i="7" s="1"/>
  <c r="D324" i="7" s="1"/>
  <c r="A326" i="6"/>
  <c r="A325" i="7" s="1"/>
  <c r="D325" i="7" s="1"/>
  <c r="A327" i="6"/>
  <c r="A326" i="7" s="1"/>
  <c r="D326" i="7" s="1"/>
  <c r="A328" i="6"/>
  <c r="A327" i="7" s="1"/>
  <c r="D327" i="7" s="1"/>
  <c r="A329" i="6"/>
  <c r="A328" i="7" s="1"/>
  <c r="D328" i="7" s="1"/>
  <c r="A330" i="6"/>
  <c r="A329" i="7" s="1"/>
  <c r="D329" i="7" s="1"/>
  <c r="A331" i="6"/>
  <c r="A330" i="7" s="1"/>
  <c r="D330" i="7" s="1"/>
  <c r="A332" i="6"/>
  <c r="A331" i="7" s="1"/>
  <c r="D331" i="7" s="1"/>
  <c r="A333" i="6"/>
  <c r="A332" i="7" s="1"/>
  <c r="D332" i="7" s="1"/>
  <c r="A334" i="6"/>
  <c r="A333" i="7" s="1"/>
  <c r="D333" i="7" s="1"/>
  <c r="A335" i="6"/>
  <c r="A334" i="7" s="1"/>
  <c r="D334" i="7" s="1"/>
  <c r="A336" i="6"/>
  <c r="A335" i="7" s="1"/>
  <c r="D335" i="7" s="1"/>
  <c r="A337" i="6"/>
  <c r="A336" i="7" s="1"/>
  <c r="D336" i="7" s="1"/>
  <c r="A338" i="6"/>
  <c r="A337" i="7" s="1"/>
  <c r="D337" i="7" s="1"/>
  <c r="A339" i="6"/>
  <c r="A338" i="7" s="1"/>
  <c r="D338" i="7" s="1"/>
  <c r="A340" i="6"/>
  <c r="A339" i="7" s="1"/>
  <c r="D339" i="7" s="1"/>
  <c r="A341" i="6"/>
  <c r="A340" i="7" s="1"/>
  <c r="D340" i="7" s="1"/>
  <c r="A342" i="6"/>
  <c r="A341" i="7" s="1"/>
  <c r="D341" i="7" s="1"/>
  <c r="A343" i="6"/>
  <c r="A342" i="7" s="1"/>
  <c r="D342" i="7" s="1"/>
  <c r="A344" i="6"/>
  <c r="A343" i="7" s="1"/>
  <c r="D343" i="7" s="1"/>
  <c r="A345" i="6"/>
  <c r="A344" i="7" s="1"/>
  <c r="D344" i="7" s="1"/>
  <c r="A346" i="6"/>
  <c r="A345" i="7" s="1"/>
  <c r="D345" i="7" s="1"/>
  <c r="A347" i="6"/>
  <c r="A346" i="7" s="1"/>
  <c r="D346" i="7" s="1"/>
  <c r="A348" i="6"/>
  <c r="A347" i="7" s="1"/>
  <c r="D347" i="7" s="1"/>
  <c r="A349" i="6"/>
  <c r="A348" i="7" s="1"/>
  <c r="D348" i="7" s="1"/>
  <c r="A350" i="6"/>
  <c r="A349" i="7" s="1"/>
  <c r="D349" i="7" s="1"/>
  <c r="A351" i="6"/>
  <c r="A350" i="7" s="1"/>
  <c r="D350" i="7" s="1"/>
  <c r="A352" i="6"/>
  <c r="A351" i="7" s="1"/>
  <c r="D351" i="7" s="1"/>
  <c r="A353" i="6"/>
  <c r="A352" i="7" s="1"/>
  <c r="D352" i="7" s="1"/>
  <c r="A354" i="6"/>
  <c r="A353" i="7" s="1"/>
  <c r="D353" i="7" s="1"/>
  <c r="A355" i="6"/>
  <c r="A354" i="7" s="1"/>
  <c r="D354" i="7" s="1"/>
  <c r="A356" i="6"/>
  <c r="A355" i="7" s="1"/>
  <c r="D355" i="7" s="1"/>
  <c r="A357" i="6"/>
  <c r="A356" i="7" s="1"/>
  <c r="D356" i="7" s="1"/>
  <c r="A358" i="6"/>
  <c r="A357" i="7" s="1"/>
  <c r="D357" i="7" s="1"/>
  <c r="A359" i="6"/>
  <c r="A358" i="7" s="1"/>
  <c r="D358" i="7" s="1"/>
  <c r="A360" i="6"/>
  <c r="A359" i="7" s="1"/>
  <c r="D359" i="7" s="1"/>
  <c r="A361" i="6"/>
  <c r="A360" i="7" s="1"/>
  <c r="D360" i="7" s="1"/>
  <c r="A362" i="6"/>
  <c r="A361" i="7" s="1"/>
  <c r="D361" i="7" s="1"/>
  <c r="A363" i="6"/>
  <c r="A362" i="7" s="1"/>
  <c r="D362" i="7" s="1"/>
  <c r="A364" i="6"/>
  <c r="A363" i="7" s="1"/>
  <c r="D363" i="7" s="1"/>
  <c r="A365" i="6"/>
  <c r="A364" i="7" s="1"/>
  <c r="D364" i="7" s="1"/>
  <c r="A366" i="6"/>
  <c r="A365" i="7" s="1"/>
  <c r="D365" i="7" s="1"/>
  <c r="A367" i="6"/>
  <c r="A366" i="7" s="1"/>
  <c r="D366" i="7" s="1"/>
  <c r="A368" i="6"/>
  <c r="A367" i="7" s="1"/>
  <c r="D367" i="7" s="1"/>
  <c r="A3" i="6"/>
  <c r="B312" i="6"/>
  <c r="C312" i="6"/>
  <c r="D312" i="6"/>
  <c r="E312" i="6"/>
  <c r="F312" i="6"/>
  <c r="G312" i="6"/>
  <c r="H312" i="6"/>
  <c r="I312" i="6"/>
  <c r="J312" i="6"/>
  <c r="K312" i="6"/>
  <c r="L312" i="6"/>
  <c r="M312" i="6"/>
  <c r="N312" i="6"/>
  <c r="O312" i="6"/>
  <c r="P312" i="6"/>
  <c r="Q312" i="6"/>
  <c r="R312" i="6"/>
  <c r="S312" i="6"/>
  <c r="T312" i="6"/>
  <c r="U312" i="6"/>
  <c r="V312" i="6"/>
  <c r="W312" i="6"/>
  <c r="X312" i="6"/>
  <c r="Y312" i="6"/>
  <c r="B313" i="6"/>
  <c r="C313" i="6"/>
  <c r="D313" i="6"/>
  <c r="E313" i="6"/>
  <c r="F313" i="6"/>
  <c r="G313" i="6"/>
  <c r="H313" i="6"/>
  <c r="I313" i="6"/>
  <c r="J313" i="6"/>
  <c r="K313" i="6"/>
  <c r="L313" i="6"/>
  <c r="M313" i="6"/>
  <c r="N313" i="6"/>
  <c r="O313" i="6"/>
  <c r="P313" i="6"/>
  <c r="Q313" i="6"/>
  <c r="R313" i="6"/>
  <c r="S313" i="6"/>
  <c r="T313" i="6"/>
  <c r="U313" i="6"/>
  <c r="V313" i="6"/>
  <c r="W313" i="6"/>
  <c r="X313" i="6"/>
  <c r="Y313" i="6"/>
  <c r="B314" i="6"/>
  <c r="C314" i="6"/>
  <c r="D314" i="6"/>
  <c r="E314" i="6"/>
  <c r="F314" i="6"/>
  <c r="G314" i="6"/>
  <c r="H314" i="6"/>
  <c r="I314" i="6"/>
  <c r="J314" i="6"/>
  <c r="K314" i="6"/>
  <c r="L314" i="6"/>
  <c r="M314" i="6"/>
  <c r="N314" i="6"/>
  <c r="O314" i="6"/>
  <c r="P314" i="6"/>
  <c r="Q314" i="6"/>
  <c r="R314" i="6"/>
  <c r="S314" i="6"/>
  <c r="T314" i="6"/>
  <c r="U314" i="6"/>
  <c r="V314" i="6"/>
  <c r="W314" i="6"/>
  <c r="X314" i="6"/>
  <c r="Y314" i="6"/>
  <c r="B315" i="6"/>
  <c r="C315" i="6"/>
  <c r="D315" i="6"/>
  <c r="E315" i="6"/>
  <c r="F315" i="6"/>
  <c r="G315" i="6"/>
  <c r="H315" i="6"/>
  <c r="I315" i="6"/>
  <c r="J315" i="6"/>
  <c r="K315" i="6"/>
  <c r="L315" i="6"/>
  <c r="M315" i="6"/>
  <c r="N315" i="6"/>
  <c r="O315" i="6"/>
  <c r="P315" i="6"/>
  <c r="Q315" i="6"/>
  <c r="R315" i="6"/>
  <c r="S315" i="6"/>
  <c r="T315" i="6"/>
  <c r="U315" i="6"/>
  <c r="V315" i="6"/>
  <c r="W315" i="6"/>
  <c r="X315" i="6"/>
  <c r="Y315" i="6"/>
  <c r="B316" i="6"/>
  <c r="C316" i="6"/>
  <c r="D316" i="6"/>
  <c r="E316" i="6"/>
  <c r="F316" i="6"/>
  <c r="G316" i="6"/>
  <c r="H316" i="6"/>
  <c r="I316" i="6"/>
  <c r="J316" i="6"/>
  <c r="K316" i="6"/>
  <c r="L316" i="6"/>
  <c r="M316" i="6"/>
  <c r="N316" i="6"/>
  <c r="O316" i="6"/>
  <c r="P316" i="6"/>
  <c r="Q316" i="6"/>
  <c r="R316" i="6"/>
  <c r="S316" i="6"/>
  <c r="T316" i="6"/>
  <c r="U316" i="6"/>
  <c r="V316" i="6"/>
  <c r="W316" i="6"/>
  <c r="X316" i="6"/>
  <c r="Y316" i="6"/>
  <c r="B317" i="6"/>
  <c r="C317" i="6"/>
  <c r="D317" i="6"/>
  <c r="E317" i="6"/>
  <c r="F317" i="6"/>
  <c r="G317" i="6"/>
  <c r="H317" i="6"/>
  <c r="I317" i="6"/>
  <c r="J317" i="6"/>
  <c r="K317" i="6"/>
  <c r="L317" i="6"/>
  <c r="M317" i="6"/>
  <c r="N317" i="6"/>
  <c r="O317" i="6"/>
  <c r="P317" i="6"/>
  <c r="Q317" i="6"/>
  <c r="R317" i="6"/>
  <c r="S317" i="6"/>
  <c r="T317" i="6"/>
  <c r="U317" i="6"/>
  <c r="V317" i="6"/>
  <c r="W317" i="6"/>
  <c r="X317" i="6"/>
  <c r="Y317" i="6"/>
  <c r="B318" i="6"/>
  <c r="C318" i="6"/>
  <c r="D318" i="6"/>
  <c r="E318" i="6"/>
  <c r="F318" i="6"/>
  <c r="G318" i="6"/>
  <c r="H318" i="6"/>
  <c r="I318" i="6"/>
  <c r="J318" i="6"/>
  <c r="K318" i="6"/>
  <c r="L318" i="6"/>
  <c r="M318" i="6"/>
  <c r="N318" i="6"/>
  <c r="O318" i="6"/>
  <c r="P318" i="6"/>
  <c r="Q318" i="6"/>
  <c r="R318" i="6"/>
  <c r="S318" i="6"/>
  <c r="T318" i="6"/>
  <c r="U318" i="6"/>
  <c r="V318" i="6"/>
  <c r="W318" i="6"/>
  <c r="X318" i="6"/>
  <c r="Y318" i="6"/>
  <c r="B319" i="6"/>
  <c r="C319" i="6"/>
  <c r="D319" i="6"/>
  <c r="E319" i="6"/>
  <c r="F319" i="6"/>
  <c r="G319" i="6"/>
  <c r="H319" i="6"/>
  <c r="I319" i="6"/>
  <c r="J319" i="6"/>
  <c r="K319" i="6"/>
  <c r="L319" i="6"/>
  <c r="M319" i="6"/>
  <c r="N319" i="6"/>
  <c r="O319" i="6"/>
  <c r="P319" i="6"/>
  <c r="Q319" i="6"/>
  <c r="R319" i="6"/>
  <c r="S319" i="6"/>
  <c r="T319" i="6"/>
  <c r="U319" i="6"/>
  <c r="V319" i="6"/>
  <c r="W319" i="6"/>
  <c r="X319" i="6"/>
  <c r="Y319" i="6"/>
  <c r="B320" i="6"/>
  <c r="C320" i="6"/>
  <c r="D320" i="6"/>
  <c r="E320" i="6"/>
  <c r="F320" i="6"/>
  <c r="G320" i="6"/>
  <c r="H320" i="6"/>
  <c r="I320" i="6"/>
  <c r="J320" i="6"/>
  <c r="K320" i="6"/>
  <c r="L320" i="6"/>
  <c r="M320" i="6"/>
  <c r="N320" i="6"/>
  <c r="O320" i="6"/>
  <c r="P320" i="6"/>
  <c r="Q320" i="6"/>
  <c r="R320" i="6"/>
  <c r="S320" i="6"/>
  <c r="T320" i="6"/>
  <c r="U320" i="6"/>
  <c r="V320" i="6"/>
  <c r="W320" i="6"/>
  <c r="X320" i="6"/>
  <c r="Y320" i="6"/>
  <c r="B321" i="6"/>
  <c r="C321" i="6"/>
  <c r="D321" i="6"/>
  <c r="E321" i="6"/>
  <c r="F321" i="6"/>
  <c r="G321" i="6"/>
  <c r="H321" i="6"/>
  <c r="I321" i="6"/>
  <c r="J321" i="6"/>
  <c r="K321" i="6"/>
  <c r="L321" i="6"/>
  <c r="M321" i="6"/>
  <c r="N321" i="6"/>
  <c r="O321" i="6"/>
  <c r="P321" i="6"/>
  <c r="Q321" i="6"/>
  <c r="R321" i="6"/>
  <c r="S321" i="6"/>
  <c r="T321" i="6"/>
  <c r="U321" i="6"/>
  <c r="V321" i="6"/>
  <c r="W321" i="6"/>
  <c r="X321" i="6"/>
  <c r="Y321" i="6"/>
  <c r="B322" i="6"/>
  <c r="C322" i="6"/>
  <c r="D322" i="6"/>
  <c r="E322" i="6"/>
  <c r="F322" i="6"/>
  <c r="G322" i="6"/>
  <c r="H322" i="6"/>
  <c r="I322" i="6"/>
  <c r="J322" i="6"/>
  <c r="K322" i="6"/>
  <c r="L322" i="6"/>
  <c r="M322" i="6"/>
  <c r="N322" i="6"/>
  <c r="O322" i="6"/>
  <c r="P322" i="6"/>
  <c r="Q322" i="6"/>
  <c r="R322" i="6"/>
  <c r="S322" i="6"/>
  <c r="T322" i="6"/>
  <c r="U322" i="6"/>
  <c r="V322" i="6"/>
  <c r="W322" i="6"/>
  <c r="X322" i="6"/>
  <c r="Y322" i="6"/>
  <c r="B323" i="6"/>
  <c r="C323" i="6"/>
  <c r="D323" i="6"/>
  <c r="E323" i="6"/>
  <c r="F323" i="6"/>
  <c r="G323" i="6"/>
  <c r="H323" i="6"/>
  <c r="I323" i="6"/>
  <c r="J323" i="6"/>
  <c r="K323" i="6"/>
  <c r="L323" i="6"/>
  <c r="M323" i="6"/>
  <c r="N323" i="6"/>
  <c r="O323" i="6"/>
  <c r="P323" i="6"/>
  <c r="Q323" i="6"/>
  <c r="R323" i="6"/>
  <c r="S323" i="6"/>
  <c r="T323" i="6"/>
  <c r="U323" i="6"/>
  <c r="V323" i="6"/>
  <c r="W323" i="6"/>
  <c r="X323" i="6"/>
  <c r="Y323" i="6"/>
  <c r="B324" i="6"/>
  <c r="C324" i="6"/>
  <c r="D324" i="6"/>
  <c r="E324" i="6"/>
  <c r="F324" i="6"/>
  <c r="G324" i="6"/>
  <c r="H324" i="6"/>
  <c r="I324" i="6"/>
  <c r="J324" i="6"/>
  <c r="K324" i="6"/>
  <c r="L324" i="6"/>
  <c r="M324" i="6"/>
  <c r="N324" i="6"/>
  <c r="O324" i="6"/>
  <c r="P324" i="6"/>
  <c r="Q324" i="6"/>
  <c r="R324" i="6"/>
  <c r="S324" i="6"/>
  <c r="T324" i="6"/>
  <c r="U324" i="6"/>
  <c r="V324" i="6"/>
  <c r="W324" i="6"/>
  <c r="X324" i="6"/>
  <c r="Y324" i="6"/>
  <c r="B325" i="6"/>
  <c r="C325" i="6"/>
  <c r="D325" i="6"/>
  <c r="E325" i="6"/>
  <c r="F325" i="6"/>
  <c r="G325" i="6"/>
  <c r="H325" i="6"/>
  <c r="I325" i="6"/>
  <c r="J325" i="6"/>
  <c r="K325" i="6"/>
  <c r="L325" i="6"/>
  <c r="M325" i="6"/>
  <c r="N325" i="6"/>
  <c r="O325" i="6"/>
  <c r="P325" i="6"/>
  <c r="Q325" i="6"/>
  <c r="R325" i="6"/>
  <c r="S325" i="6"/>
  <c r="T325" i="6"/>
  <c r="U325" i="6"/>
  <c r="V325" i="6"/>
  <c r="W325" i="6"/>
  <c r="X325" i="6"/>
  <c r="Y325" i="6"/>
  <c r="B326" i="6"/>
  <c r="C326" i="6"/>
  <c r="D326" i="6"/>
  <c r="E326" i="6"/>
  <c r="F326" i="6"/>
  <c r="G326" i="6"/>
  <c r="H326" i="6"/>
  <c r="I326" i="6"/>
  <c r="J326" i="6"/>
  <c r="K326" i="6"/>
  <c r="L326" i="6"/>
  <c r="M326" i="6"/>
  <c r="N326" i="6"/>
  <c r="O326" i="6"/>
  <c r="P326" i="6"/>
  <c r="Q326" i="6"/>
  <c r="R326" i="6"/>
  <c r="S326" i="6"/>
  <c r="T326" i="6"/>
  <c r="U326" i="6"/>
  <c r="V326" i="6"/>
  <c r="W326" i="6"/>
  <c r="X326" i="6"/>
  <c r="Y326" i="6"/>
  <c r="B327" i="6"/>
  <c r="C327" i="6"/>
  <c r="D327" i="6"/>
  <c r="E327" i="6"/>
  <c r="F327" i="6"/>
  <c r="G327" i="6"/>
  <c r="H327" i="6"/>
  <c r="I327" i="6"/>
  <c r="J327" i="6"/>
  <c r="K327" i="6"/>
  <c r="L327" i="6"/>
  <c r="M327" i="6"/>
  <c r="N327" i="6"/>
  <c r="O327" i="6"/>
  <c r="P327" i="6"/>
  <c r="Q327" i="6"/>
  <c r="R327" i="6"/>
  <c r="S327" i="6"/>
  <c r="T327" i="6"/>
  <c r="U327" i="6"/>
  <c r="V327" i="6"/>
  <c r="W327" i="6"/>
  <c r="X327" i="6"/>
  <c r="Y327" i="6"/>
  <c r="B328" i="6"/>
  <c r="C328" i="6"/>
  <c r="D328" i="6"/>
  <c r="E328" i="6"/>
  <c r="F328" i="6"/>
  <c r="G328" i="6"/>
  <c r="H328" i="6"/>
  <c r="I328" i="6"/>
  <c r="J328" i="6"/>
  <c r="K328" i="6"/>
  <c r="L328" i="6"/>
  <c r="M328" i="6"/>
  <c r="N328" i="6"/>
  <c r="O328" i="6"/>
  <c r="P328" i="6"/>
  <c r="Q328" i="6"/>
  <c r="R328" i="6"/>
  <c r="S328" i="6"/>
  <c r="T328" i="6"/>
  <c r="U328" i="6"/>
  <c r="V328" i="6"/>
  <c r="W328" i="6"/>
  <c r="X328" i="6"/>
  <c r="Y328" i="6"/>
  <c r="B329" i="6"/>
  <c r="C329" i="6"/>
  <c r="D329" i="6"/>
  <c r="E329" i="6"/>
  <c r="F329" i="6"/>
  <c r="G329" i="6"/>
  <c r="H329" i="6"/>
  <c r="I329" i="6"/>
  <c r="J329" i="6"/>
  <c r="K329" i="6"/>
  <c r="L329" i="6"/>
  <c r="M329" i="6"/>
  <c r="N329" i="6"/>
  <c r="O329" i="6"/>
  <c r="P329" i="6"/>
  <c r="Q329" i="6"/>
  <c r="R329" i="6"/>
  <c r="S329" i="6"/>
  <c r="T329" i="6"/>
  <c r="U329" i="6"/>
  <c r="V329" i="6"/>
  <c r="W329" i="6"/>
  <c r="X329" i="6"/>
  <c r="Y329" i="6"/>
  <c r="B330" i="6"/>
  <c r="C330" i="6"/>
  <c r="D330" i="6"/>
  <c r="E330" i="6"/>
  <c r="F330" i="6"/>
  <c r="G330" i="6"/>
  <c r="H330" i="6"/>
  <c r="I330" i="6"/>
  <c r="J330" i="6"/>
  <c r="K330" i="6"/>
  <c r="L330" i="6"/>
  <c r="M330" i="6"/>
  <c r="N330" i="6"/>
  <c r="O330" i="6"/>
  <c r="P330" i="6"/>
  <c r="Q330" i="6"/>
  <c r="R330" i="6"/>
  <c r="S330" i="6"/>
  <c r="T330" i="6"/>
  <c r="U330" i="6"/>
  <c r="V330" i="6"/>
  <c r="W330" i="6"/>
  <c r="X330" i="6"/>
  <c r="Y330" i="6"/>
  <c r="B331" i="6"/>
  <c r="C331" i="6"/>
  <c r="D331" i="6"/>
  <c r="E331" i="6"/>
  <c r="F331" i="6"/>
  <c r="G331" i="6"/>
  <c r="H331" i="6"/>
  <c r="I331" i="6"/>
  <c r="J331" i="6"/>
  <c r="K331" i="6"/>
  <c r="L331" i="6"/>
  <c r="M331" i="6"/>
  <c r="N331" i="6"/>
  <c r="O331" i="6"/>
  <c r="P331" i="6"/>
  <c r="Q331" i="6"/>
  <c r="R331" i="6"/>
  <c r="S331" i="6"/>
  <c r="T331" i="6"/>
  <c r="U331" i="6"/>
  <c r="V331" i="6"/>
  <c r="W331" i="6"/>
  <c r="X331" i="6"/>
  <c r="Y331" i="6"/>
  <c r="B332" i="6"/>
  <c r="C332" i="6"/>
  <c r="D332" i="6"/>
  <c r="E332" i="6"/>
  <c r="F332" i="6"/>
  <c r="G332" i="6"/>
  <c r="H332" i="6"/>
  <c r="I332" i="6"/>
  <c r="J332" i="6"/>
  <c r="K332" i="6"/>
  <c r="L332" i="6"/>
  <c r="M332" i="6"/>
  <c r="N332" i="6"/>
  <c r="O332" i="6"/>
  <c r="P332" i="6"/>
  <c r="Q332" i="6"/>
  <c r="R332" i="6"/>
  <c r="S332" i="6"/>
  <c r="T332" i="6"/>
  <c r="U332" i="6"/>
  <c r="V332" i="6"/>
  <c r="W332" i="6"/>
  <c r="X332" i="6"/>
  <c r="Y332" i="6"/>
  <c r="B333" i="6"/>
  <c r="C333" i="6"/>
  <c r="D333" i="6"/>
  <c r="E333" i="6"/>
  <c r="F333" i="6"/>
  <c r="G333" i="6"/>
  <c r="H333" i="6"/>
  <c r="I333" i="6"/>
  <c r="J333" i="6"/>
  <c r="K333" i="6"/>
  <c r="L333" i="6"/>
  <c r="M333" i="6"/>
  <c r="N333" i="6"/>
  <c r="O333" i="6"/>
  <c r="P333" i="6"/>
  <c r="Q333" i="6"/>
  <c r="R333" i="6"/>
  <c r="S333" i="6"/>
  <c r="T333" i="6"/>
  <c r="U333" i="6"/>
  <c r="V333" i="6"/>
  <c r="W333" i="6"/>
  <c r="X333" i="6"/>
  <c r="Y333" i="6"/>
  <c r="B334" i="6"/>
  <c r="C334" i="6"/>
  <c r="D334" i="6"/>
  <c r="E334" i="6"/>
  <c r="F334" i="6"/>
  <c r="G334" i="6"/>
  <c r="H334" i="6"/>
  <c r="I334" i="6"/>
  <c r="J334" i="6"/>
  <c r="K334" i="6"/>
  <c r="L334" i="6"/>
  <c r="M334" i="6"/>
  <c r="N334" i="6"/>
  <c r="O334" i="6"/>
  <c r="P334" i="6"/>
  <c r="Q334" i="6"/>
  <c r="R334" i="6"/>
  <c r="S334" i="6"/>
  <c r="T334" i="6"/>
  <c r="U334" i="6"/>
  <c r="V334" i="6"/>
  <c r="W334" i="6"/>
  <c r="X334" i="6"/>
  <c r="Y334" i="6"/>
  <c r="B335" i="6"/>
  <c r="C335" i="6"/>
  <c r="D335" i="6"/>
  <c r="E335" i="6"/>
  <c r="F335" i="6"/>
  <c r="G335" i="6"/>
  <c r="H335" i="6"/>
  <c r="I335" i="6"/>
  <c r="J335" i="6"/>
  <c r="K335" i="6"/>
  <c r="L335" i="6"/>
  <c r="M335" i="6"/>
  <c r="N335" i="6"/>
  <c r="O335" i="6"/>
  <c r="P335" i="6"/>
  <c r="Q335" i="6"/>
  <c r="R335" i="6"/>
  <c r="S335" i="6"/>
  <c r="T335" i="6"/>
  <c r="U335" i="6"/>
  <c r="V335" i="6"/>
  <c r="W335" i="6"/>
  <c r="X335" i="6"/>
  <c r="Y335" i="6"/>
  <c r="B336" i="6"/>
  <c r="C336" i="6"/>
  <c r="D336" i="6"/>
  <c r="E336" i="6"/>
  <c r="F336" i="6"/>
  <c r="G336" i="6"/>
  <c r="H336" i="6"/>
  <c r="I336" i="6"/>
  <c r="J336" i="6"/>
  <c r="K336" i="6"/>
  <c r="L336" i="6"/>
  <c r="M336" i="6"/>
  <c r="N336" i="6"/>
  <c r="O336" i="6"/>
  <c r="P336" i="6"/>
  <c r="Q336" i="6"/>
  <c r="R336" i="6"/>
  <c r="S336" i="6"/>
  <c r="T336" i="6"/>
  <c r="U336" i="6"/>
  <c r="V336" i="6"/>
  <c r="W336" i="6"/>
  <c r="X336" i="6"/>
  <c r="Y336" i="6"/>
  <c r="B337" i="6"/>
  <c r="C337" i="6"/>
  <c r="D337" i="6"/>
  <c r="E337" i="6"/>
  <c r="F337" i="6"/>
  <c r="G337" i="6"/>
  <c r="H337" i="6"/>
  <c r="I337" i="6"/>
  <c r="J337" i="6"/>
  <c r="K337" i="6"/>
  <c r="L337" i="6"/>
  <c r="M337" i="6"/>
  <c r="N337" i="6"/>
  <c r="O337" i="6"/>
  <c r="P337" i="6"/>
  <c r="Q337" i="6"/>
  <c r="R337" i="6"/>
  <c r="S337" i="6"/>
  <c r="T337" i="6"/>
  <c r="U337" i="6"/>
  <c r="V337" i="6"/>
  <c r="W337" i="6"/>
  <c r="X337" i="6"/>
  <c r="Y337" i="6"/>
  <c r="B338" i="6"/>
  <c r="C338" i="6"/>
  <c r="D338" i="6"/>
  <c r="E338" i="6"/>
  <c r="F338" i="6"/>
  <c r="G338" i="6"/>
  <c r="H338" i="6"/>
  <c r="I338" i="6"/>
  <c r="J338" i="6"/>
  <c r="K338" i="6"/>
  <c r="L338" i="6"/>
  <c r="M338" i="6"/>
  <c r="N338" i="6"/>
  <c r="O338" i="6"/>
  <c r="P338" i="6"/>
  <c r="Q338" i="6"/>
  <c r="R338" i="6"/>
  <c r="S338" i="6"/>
  <c r="T338" i="6"/>
  <c r="U338" i="6"/>
  <c r="V338" i="6"/>
  <c r="W338" i="6"/>
  <c r="X338" i="6"/>
  <c r="Y338" i="6"/>
  <c r="B339" i="6"/>
  <c r="C339" i="6"/>
  <c r="D339" i="6"/>
  <c r="E339" i="6"/>
  <c r="F339" i="6"/>
  <c r="G339" i="6"/>
  <c r="H339" i="6"/>
  <c r="I339" i="6"/>
  <c r="J339" i="6"/>
  <c r="K339" i="6"/>
  <c r="L339" i="6"/>
  <c r="M339" i="6"/>
  <c r="N339" i="6"/>
  <c r="O339" i="6"/>
  <c r="P339" i="6"/>
  <c r="Q339" i="6"/>
  <c r="R339" i="6"/>
  <c r="S339" i="6"/>
  <c r="T339" i="6"/>
  <c r="U339" i="6"/>
  <c r="V339" i="6"/>
  <c r="W339" i="6"/>
  <c r="X339" i="6"/>
  <c r="Y339" i="6"/>
  <c r="B340" i="6"/>
  <c r="C340" i="6"/>
  <c r="D340" i="6"/>
  <c r="E340" i="6"/>
  <c r="F340" i="6"/>
  <c r="G340" i="6"/>
  <c r="H340" i="6"/>
  <c r="I340" i="6"/>
  <c r="J340" i="6"/>
  <c r="K340" i="6"/>
  <c r="L340" i="6"/>
  <c r="M340" i="6"/>
  <c r="N340" i="6"/>
  <c r="O340" i="6"/>
  <c r="P340" i="6"/>
  <c r="Q340" i="6"/>
  <c r="R340" i="6"/>
  <c r="S340" i="6"/>
  <c r="T340" i="6"/>
  <c r="U340" i="6"/>
  <c r="V340" i="6"/>
  <c r="W340" i="6"/>
  <c r="X340" i="6"/>
  <c r="Y340" i="6"/>
  <c r="B341" i="6"/>
  <c r="C341" i="6"/>
  <c r="D341" i="6"/>
  <c r="E341" i="6"/>
  <c r="F341" i="6"/>
  <c r="G341" i="6"/>
  <c r="H341" i="6"/>
  <c r="I341" i="6"/>
  <c r="J341" i="6"/>
  <c r="K341" i="6"/>
  <c r="L341" i="6"/>
  <c r="M341" i="6"/>
  <c r="N341" i="6"/>
  <c r="O341" i="6"/>
  <c r="P341" i="6"/>
  <c r="Q341" i="6"/>
  <c r="R341" i="6"/>
  <c r="S341" i="6"/>
  <c r="T341" i="6"/>
  <c r="U341" i="6"/>
  <c r="V341" i="6"/>
  <c r="W341" i="6"/>
  <c r="X341" i="6"/>
  <c r="Y341" i="6"/>
  <c r="B342" i="6"/>
  <c r="C342" i="6"/>
  <c r="D342" i="6"/>
  <c r="E342" i="6"/>
  <c r="F342" i="6"/>
  <c r="G342" i="6"/>
  <c r="H342" i="6"/>
  <c r="I342" i="6"/>
  <c r="J342" i="6"/>
  <c r="K342" i="6"/>
  <c r="L342" i="6"/>
  <c r="M342" i="6"/>
  <c r="N342" i="6"/>
  <c r="O342" i="6"/>
  <c r="P342" i="6"/>
  <c r="Q342" i="6"/>
  <c r="R342" i="6"/>
  <c r="S342" i="6"/>
  <c r="T342" i="6"/>
  <c r="U342" i="6"/>
  <c r="V342" i="6"/>
  <c r="W342" i="6"/>
  <c r="X342" i="6"/>
  <c r="Y342" i="6"/>
  <c r="B343" i="6"/>
  <c r="C343" i="6"/>
  <c r="D343" i="6"/>
  <c r="E343" i="6"/>
  <c r="F343" i="6"/>
  <c r="G343" i="6"/>
  <c r="H343" i="6"/>
  <c r="I343" i="6"/>
  <c r="J343" i="6"/>
  <c r="K343" i="6"/>
  <c r="L343" i="6"/>
  <c r="M343" i="6"/>
  <c r="N343" i="6"/>
  <c r="O343" i="6"/>
  <c r="P343" i="6"/>
  <c r="Q343" i="6"/>
  <c r="R343" i="6"/>
  <c r="S343" i="6"/>
  <c r="T343" i="6"/>
  <c r="U343" i="6"/>
  <c r="V343" i="6"/>
  <c r="W343" i="6"/>
  <c r="X343" i="6"/>
  <c r="Y343" i="6"/>
  <c r="B344" i="6"/>
  <c r="C344" i="6"/>
  <c r="D344" i="6"/>
  <c r="E344" i="6"/>
  <c r="F344" i="6"/>
  <c r="G344" i="6"/>
  <c r="H344" i="6"/>
  <c r="I344" i="6"/>
  <c r="J344" i="6"/>
  <c r="K344" i="6"/>
  <c r="L344" i="6"/>
  <c r="M344" i="6"/>
  <c r="N344" i="6"/>
  <c r="O344" i="6"/>
  <c r="P344" i="6"/>
  <c r="Q344" i="6"/>
  <c r="R344" i="6"/>
  <c r="S344" i="6"/>
  <c r="T344" i="6"/>
  <c r="U344" i="6"/>
  <c r="V344" i="6"/>
  <c r="W344" i="6"/>
  <c r="X344" i="6"/>
  <c r="Y344" i="6"/>
  <c r="B345" i="6"/>
  <c r="C345" i="6"/>
  <c r="D345" i="6"/>
  <c r="E345" i="6"/>
  <c r="F345" i="6"/>
  <c r="G345" i="6"/>
  <c r="H345" i="6"/>
  <c r="I345" i="6"/>
  <c r="J345" i="6"/>
  <c r="K345" i="6"/>
  <c r="L345" i="6"/>
  <c r="M345" i="6"/>
  <c r="N345" i="6"/>
  <c r="O345" i="6"/>
  <c r="P345" i="6"/>
  <c r="Q345" i="6"/>
  <c r="R345" i="6"/>
  <c r="S345" i="6"/>
  <c r="T345" i="6"/>
  <c r="U345" i="6"/>
  <c r="V345" i="6"/>
  <c r="W345" i="6"/>
  <c r="X345" i="6"/>
  <c r="Y345" i="6"/>
  <c r="B346" i="6"/>
  <c r="C346" i="6"/>
  <c r="D346" i="6"/>
  <c r="E346" i="6"/>
  <c r="F346" i="6"/>
  <c r="G346" i="6"/>
  <c r="H346" i="6"/>
  <c r="I346" i="6"/>
  <c r="J346" i="6"/>
  <c r="K346" i="6"/>
  <c r="L346" i="6"/>
  <c r="M346" i="6"/>
  <c r="N346" i="6"/>
  <c r="O346" i="6"/>
  <c r="P346" i="6"/>
  <c r="Q346" i="6"/>
  <c r="R346" i="6"/>
  <c r="S346" i="6"/>
  <c r="T346" i="6"/>
  <c r="U346" i="6"/>
  <c r="V346" i="6"/>
  <c r="W346" i="6"/>
  <c r="X346" i="6"/>
  <c r="Y346" i="6"/>
  <c r="B347" i="6"/>
  <c r="C347" i="6"/>
  <c r="D347" i="6"/>
  <c r="E347" i="6"/>
  <c r="F347" i="6"/>
  <c r="G347" i="6"/>
  <c r="H347" i="6"/>
  <c r="I347" i="6"/>
  <c r="J347" i="6"/>
  <c r="K347" i="6"/>
  <c r="L347" i="6"/>
  <c r="M347" i="6"/>
  <c r="N347" i="6"/>
  <c r="O347" i="6"/>
  <c r="P347" i="6"/>
  <c r="Q347" i="6"/>
  <c r="R347" i="6"/>
  <c r="S347" i="6"/>
  <c r="T347" i="6"/>
  <c r="U347" i="6"/>
  <c r="V347" i="6"/>
  <c r="W347" i="6"/>
  <c r="X347" i="6"/>
  <c r="Y347" i="6"/>
  <c r="B348" i="6"/>
  <c r="C348" i="6"/>
  <c r="D348" i="6"/>
  <c r="E348" i="6"/>
  <c r="F348" i="6"/>
  <c r="G348" i="6"/>
  <c r="H348" i="6"/>
  <c r="I348" i="6"/>
  <c r="J348" i="6"/>
  <c r="K348" i="6"/>
  <c r="L348" i="6"/>
  <c r="M348" i="6"/>
  <c r="N348" i="6"/>
  <c r="O348" i="6"/>
  <c r="P348" i="6"/>
  <c r="Q348" i="6"/>
  <c r="R348" i="6"/>
  <c r="S348" i="6"/>
  <c r="T348" i="6"/>
  <c r="U348" i="6"/>
  <c r="V348" i="6"/>
  <c r="W348" i="6"/>
  <c r="X348" i="6"/>
  <c r="Y348" i="6"/>
  <c r="B349" i="6"/>
  <c r="C349" i="6"/>
  <c r="D349" i="6"/>
  <c r="E349" i="6"/>
  <c r="F349" i="6"/>
  <c r="G349" i="6"/>
  <c r="H349" i="6"/>
  <c r="I349" i="6"/>
  <c r="J349" i="6"/>
  <c r="K349" i="6"/>
  <c r="L349" i="6"/>
  <c r="M349" i="6"/>
  <c r="N349" i="6"/>
  <c r="O349" i="6"/>
  <c r="P349" i="6"/>
  <c r="Q349" i="6"/>
  <c r="R349" i="6"/>
  <c r="S349" i="6"/>
  <c r="T349" i="6"/>
  <c r="U349" i="6"/>
  <c r="V349" i="6"/>
  <c r="W349" i="6"/>
  <c r="X349" i="6"/>
  <c r="Y349" i="6"/>
  <c r="B350" i="6"/>
  <c r="C350" i="6"/>
  <c r="D350" i="6"/>
  <c r="E350" i="6"/>
  <c r="F350" i="6"/>
  <c r="G350" i="6"/>
  <c r="H350" i="6"/>
  <c r="I350" i="6"/>
  <c r="J350" i="6"/>
  <c r="K350" i="6"/>
  <c r="L350" i="6"/>
  <c r="M350" i="6"/>
  <c r="N350" i="6"/>
  <c r="O350" i="6"/>
  <c r="P350" i="6"/>
  <c r="Q350" i="6"/>
  <c r="R350" i="6"/>
  <c r="S350" i="6"/>
  <c r="T350" i="6"/>
  <c r="U350" i="6"/>
  <c r="V350" i="6"/>
  <c r="W350" i="6"/>
  <c r="X350" i="6"/>
  <c r="Y350" i="6"/>
  <c r="B351" i="6"/>
  <c r="C351" i="6"/>
  <c r="D351" i="6"/>
  <c r="E351" i="6"/>
  <c r="F351" i="6"/>
  <c r="G351" i="6"/>
  <c r="H351" i="6"/>
  <c r="I351" i="6"/>
  <c r="J351" i="6"/>
  <c r="K351" i="6"/>
  <c r="L351" i="6"/>
  <c r="M351" i="6"/>
  <c r="N351" i="6"/>
  <c r="O351" i="6"/>
  <c r="P351" i="6"/>
  <c r="Q351" i="6"/>
  <c r="R351" i="6"/>
  <c r="S351" i="6"/>
  <c r="T351" i="6"/>
  <c r="U351" i="6"/>
  <c r="V351" i="6"/>
  <c r="W351" i="6"/>
  <c r="X351" i="6"/>
  <c r="Y351" i="6"/>
  <c r="B352" i="6"/>
  <c r="C352" i="6"/>
  <c r="D352" i="6"/>
  <c r="E352" i="6"/>
  <c r="F352" i="6"/>
  <c r="G352" i="6"/>
  <c r="H352" i="6"/>
  <c r="I352" i="6"/>
  <c r="J352" i="6"/>
  <c r="K352" i="6"/>
  <c r="L352" i="6"/>
  <c r="M352" i="6"/>
  <c r="N352" i="6"/>
  <c r="O352" i="6"/>
  <c r="P352" i="6"/>
  <c r="Q352" i="6"/>
  <c r="R352" i="6"/>
  <c r="S352" i="6"/>
  <c r="T352" i="6"/>
  <c r="U352" i="6"/>
  <c r="V352" i="6"/>
  <c r="W352" i="6"/>
  <c r="X352" i="6"/>
  <c r="Y352" i="6"/>
  <c r="B353" i="6"/>
  <c r="C353" i="6"/>
  <c r="D353" i="6"/>
  <c r="E353" i="6"/>
  <c r="F353" i="6"/>
  <c r="G353" i="6"/>
  <c r="H353" i="6"/>
  <c r="I353" i="6"/>
  <c r="J353" i="6"/>
  <c r="K353" i="6"/>
  <c r="L353" i="6"/>
  <c r="M353" i="6"/>
  <c r="N353" i="6"/>
  <c r="O353" i="6"/>
  <c r="P353" i="6"/>
  <c r="Q353" i="6"/>
  <c r="R353" i="6"/>
  <c r="S353" i="6"/>
  <c r="T353" i="6"/>
  <c r="U353" i="6"/>
  <c r="V353" i="6"/>
  <c r="W353" i="6"/>
  <c r="X353" i="6"/>
  <c r="Y353" i="6"/>
  <c r="B354" i="6"/>
  <c r="C354" i="6"/>
  <c r="D354" i="6"/>
  <c r="E354" i="6"/>
  <c r="F354" i="6"/>
  <c r="G354" i="6"/>
  <c r="H354" i="6"/>
  <c r="I354" i="6"/>
  <c r="J354" i="6"/>
  <c r="K354" i="6"/>
  <c r="L354" i="6"/>
  <c r="M354" i="6"/>
  <c r="N354" i="6"/>
  <c r="O354" i="6"/>
  <c r="P354" i="6"/>
  <c r="Q354" i="6"/>
  <c r="R354" i="6"/>
  <c r="S354" i="6"/>
  <c r="T354" i="6"/>
  <c r="U354" i="6"/>
  <c r="V354" i="6"/>
  <c r="W354" i="6"/>
  <c r="X354" i="6"/>
  <c r="Y354" i="6"/>
  <c r="B355" i="6"/>
  <c r="C355" i="6"/>
  <c r="D355" i="6"/>
  <c r="E355" i="6"/>
  <c r="F355" i="6"/>
  <c r="G355" i="6"/>
  <c r="H355" i="6"/>
  <c r="I355" i="6"/>
  <c r="J355" i="6"/>
  <c r="K355" i="6"/>
  <c r="L355" i="6"/>
  <c r="M355" i="6"/>
  <c r="N355" i="6"/>
  <c r="O355" i="6"/>
  <c r="P355" i="6"/>
  <c r="Q355" i="6"/>
  <c r="R355" i="6"/>
  <c r="S355" i="6"/>
  <c r="T355" i="6"/>
  <c r="U355" i="6"/>
  <c r="V355" i="6"/>
  <c r="W355" i="6"/>
  <c r="X355" i="6"/>
  <c r="Y355" i="6"/>
  <c r="B356" i="6"/>
  <c r="C356" i="6"/>
  <c r="D356" i="6"/>
  <c r="E356" i="6"/>
  <c r="F356" i="6"/>
  <c r="G356" i="6"/>
  <c r="H356" i="6"/>
  <c r="I356" i="6"/>
  <c r="J356" i="6"/>
  <c r="K356" i="6"/>
  <c r="L356" i="6"/>
  <c r="M356" i="6"/>
  <c r="N356" i="6"/>
  <c r="O356" i="6"/>
  <c r="P356" i="6"/>
  <c r="Q356" i="6"/>
  <c r="R356" i="6"/>
  <c r="S356" i="6"/>
  <c r="T356" i="6"/>
  <c r="U356" i="6"/>
  <c r="V356" i="6"/>
  <c r="W356" i="6"/>
  <c r="X356" i="6"/>
  <c r="Y356" i="6"/>
  <c r="B357" i="6"/>
  <c r="C357" i="6"/>
  <c r="D357" i="6"/>
  <c r="E357" i="6"/>
  <c r="F357" i="6"/>
  <c r="G357" i="6"/>
  <c r="H357" i="6"/>
  <c r="I357" i="6"/>
  <c r="J357" i="6"/>
  <c r="K357" i="6"/>
  <c r="L357" i="6"/>
  <c r="M357" i="6"/>
  <c r="N357" i="6"/>
  <c r="O357" i="6"/>
  <c r="P357" i="6"/>
  <c r="Q357" i="6"/>
  <c r="R357" i="6"/>
  <c r="S357" i="6"/>
  <c r="T357" i="6"/>
  <c r="U357" i="6"/>
  <c r="V357" i="6"/>
  <c r="W357" i="6"/>
  <c r="X357" i="6"/>
  <c r="Y357" i="6"/>
  <c r="B358" i="6"/>
  <c r="C358" i="6"/>
  <c r="D358" i="6"/>
  <c r="E358" i="6"/>
  <c r="F358" i="6"/>
  <c r="G358" i="6"/>
  <c r="H358" i="6"/>
  <c r="I358" i="6"/>
  <c r="J358" i="6"/>
  <c r="K358" i="6"/>
  <c r="L358" i="6"/>
  <c r="M358" i="6"/>
  <c r="N358" i="6"/>
  <c r="O358" i="6"/>
  <c r="P358" i="6"/>
  <c r="Q358" i="6"/>
  <c r="R358" i="6"/>
  <c r="S358" i="6"/>
  <c r="T358" i="6"/>
  <c r="U358" i="6"/>
  <c r="V358" i="6"/>
  <c r="W358" i="6"/>
  <c r="X358" i="6"/>
  <c r="Y358" i="6"/>
  <c r="B359" i="6"/>
  <c r="C359" i="6"/>
  <c r="D359" i="6"/>
  <c r="E359" i="6"/>
  <c r="F359" i="6"/>
  <c r="G359" i="6"/>
  <c r="H359" i="6"/>
  <c r="I359" i="6"/>
  <c r="J359" i="6"/>
  <c r="K359" i="6"/>
  <c r="L359" i="6"/>
  <c r="M359" i="6"/>
  <c r="N359" i="6"/>
  <c r="O359" i="6"/>
  <c r="P359" i="6"/>
  <c r="Q359" i="6"/>
  <c r="R359" i="6"/>
  <c r="S359" i="6"/>
  <c r="T359" i="6"/>
  <c r="U359" i="6"/>
  <c r="V359" i="6"/>
  <c r="W359" i="6"/>
  <c r="X359" i="6"/>
  <c r="Y359" i="6"/>
  <c r="B360" i="6"/>
  <c r="C360" i="6"/>
  <c r="D360" i="6"/>
  <c r="E360" i="6"/>
  <c r="F360" i="6"/>
  <c r="G360" i="6"/>
  <c r="H360" i="6"/>
  <c r="I360" i="6"/>
  <c r="J360" i="6"/>
  <c r="K360" i="6"/>
  <c r="L360" i="6"/>
  <c r="M360" i="6"/>
  <c r="N360" i="6"/>
  <c r="O360" i="6"/>
  <c r="P360" i="6"/>
  <c r="Q360" i="6"/>
  <c r="R360" i="6"/>
  <c r="S360" i="6"/>
  <c r="T360" i="6"/>
  <c r="U360" i="6"/>
  <c r="V360" i="6"/>
  <c r="W360" i="6"/>
  <c r="X360" i="6"/>
  <c r="Y360" i="6"/>
  <c r="B361" i="6"/>
  <c r="C361" i="6"/>
  <c r="D361" i="6"/>
  <c r="E361" i="6"/>
  <c r="F361" i="6"/>
  <c r="G361" i="6"/>
  <c r="H361" i="6"/>
  <c r="I361" i="6"/>
  <c r="J361" i="6"/>
  <c r="K361" i="6"/>
  <c r="L361" i="6"/>
  <c r="M361" i="6"/>
  <c r="N361" i="6"/>
  <c r="O361" i="6"/>
  <c r="P361" i="6"/>
  <c r="Q361" i="6"/>
  <c r="R361" i="6"/>
  <c r="S361" i="6"/>
  <c r="T361" i="6"/>
  <c r="U361" i="6"/>
  <c r="V361" i="6"/>
  <c r="W361" i="6"/>
  <c r="X361" i="6"/>
  <c r="Y361" i="6"/>
  <c r="B362" i="6"/>
  <c r="C362" i="6"/>
  <c r="D362" i="6"/>
  <c r="E362" i="6"/>
  <c r="F362" i="6"/>
  <c r="G362" i="6"/>
  <c r="H362" i="6"/>
  <c r="I362" i="6"/>
  <c r="J362" i="6"/>
  <c r="K362" i="6"/>
  <c r="L362" i="6"/>
  <c r="M362" i="6"/>
  <c r="N362" i="6"/>
  <c r="O362" i="6"/>
  <c r="P362" i="6"/>
  <c r="Q362" i="6"/>
  <c r="R362" i="6"/>
  <c r="S362" i="6"/>
  <c r="T362" i="6"/>
  <c r="U362" i="6"/>
  <c r="V362" i="6"/>
  <c r="W362" i="6"/>
  <c r="X362" i="6"/>
  <c r="Y362" i="6"/>
  <c r="B363" i="6"/>
  <c r="C363" i="6"/>
  <c r="D363" i="6"/>
  <c r="E363" i="6"/>
  <c r="F363" i="6"/>
  <c r="G363" i="6"/>
  <c r="H363" i="6"/>
  <c r="I363" i="6"/>
  <c r="J363" i="6"/>
  <c r="K363" i="6"/>
  <c r="L363" i="6"/>
  <c r="M363" i="6"/>
  <c r="N363" i="6"/>
  <c r="O363" i="6"/>
  <c r="P363" i="6"/>
  <c r="Q363" i="6"/>
  <c r="R363" i="6"/>
  <c r="S363" i="6"/>
  <c r="T363" i="6"/>
  <c r="U363" i="6"/>
  <c r="V363" i="6"/>
  <c r="W363" i="6"/>
  <c r="X363" i="6"/>
  <c r="Y363" i="6"/>
  <c r="B364" i="6"/>
  <c r="C364" i="6"/>
  <c r="D364" i="6"/>
  <c r="E364" i="6"/>
  <c r="F364" i="6"/>
  <c r="G364" i="6"/>
  <c r="H364" i="6"/>
  <c r="I364" i="6"/>
  <c r="J364" i="6"/>
  <c r="K364" i="6"/>
  <c r="L364" i="6"/>
  <c r="M364" i="6"/>
  <c r="N364" i="6"/>
  <c r="O364" i="6"/>
  <c r="P364" i="6"/>
  <c r="Q364" i="6"/>
  <c r="R364" i="6"/>
  <c r="S364" i="6"/>
  <c r="T364" i="6"/>
  <c r="U364" i="6"/>
  <c r="V364" i="6"/>
  <c r="W364" i="6"/>
  <c r="X364" i="6"/>
  <c r="Y364" i="6"/>
  <c r="B365" i="6"/>
  <c r="C365" i="6"/>
  <c r="D365" i="6"/>
  <c r="E365" i="6"/>
  <c r="F365" i="6"/>
  <c r="G365" i="6"/>
  <c r="H365" i="6"/>
  <c r="I365" i="6"/>
  <c r="J365" i="6"/>
  <c r="K365" i="6"/>
  <c r="L365" i="6"/>
  <c r="M365" i="6"/>
  <c r="N365" i="6"/>
  <c r="O365" i="6"/>
  <c r="P365" i="6"/>
  <c r="Q365" i="6"/>
  <c r="R365" i="6"/>
  <c r="S365" i="6"/>
  <c r="T365" i="6"/>
  <c r="U365" i="6"/>
  <c r="V365" i="6"/>
  <c r="W365" i="6"/>
  <c r="X365" i="6"/>
  <c r="Y365" i="6"/>
  <c r="B366" i="6"/>
  <c r="C366" i="6"/>
  <c r="D366" i="6"/>
  <c r="E366" i="6"/>
  <c r="F366" i="6"/>
  <c r="G366" i="6"/>
  <c r="H366" i="6"/>
  <c r="I366" i="6"/>
  <c r="J366" i="6"/>
  <c r="K366" i="6"/>
  <c r="L366" i="6"/>
  <c r="M366" i="6"/>
  <c r="N366" i="6"/>
  <c r="O366" i="6"/>
  <c r="P366" i="6"/>
  <c r="Q366" i="6"/>
  <c r="R366" i="6"/>
  <c r="S366" i="6"/>
  <c r="T366" i="6"/>
  <c r="U366" i="6"/>
  <c r="V366" i="6"/>
  <c r="W366" i="6"/>
  <c r="X366" i="6"/>
  <c r="Y366" i="6"/>
  <c r="B367" i="6"/>
  <c r="C367" i="6"/>
  <c r="D367" i="6"/>
  <c r="E367" i="6"/>
  <c r="F367" i="6"/>
  <c r="G367" i="6"/>
  <c r="H367" i="6"/>
  <c r="I367" i="6"/>
  <c r="J367" i="6"/>
  <c r="K367" i="6"/>
  <c r="L367" i="6"/>
  <c r="M367" i="6"/>
  <c r="N367" i="6"/>
  <c r="O367" i="6"/>
  <c r="P367" i="6"/>
  <c r="Q367" i="6"/>
  <c r="R367" i="6"/>
  <c r="S367" i="6"/>
  <c r="T367" i="6"/>
  <c r="U367" i="6"/>
  <c r="V367" i="6"/>
  <c r="W367" i="6"/>
  <c r="X367" i="6"/>
  <c r="Y367" i="6"/>
  <c r="B368" i="6"/>
  <c r="C368" i="6"/>
  <c r="D368" i="6"/>
  <c r="E368" i="6"/>
  <c r="F368" i="6"/>
  <c r="G368" i="6"/>
  <c r="H368" i="6"/>
  <c r="I368" i="6"/>
  <c r="J368" i="6"/>
  <c r="K368" i="6"/>
  <c r="L368" i="6"/>
  <c r="M368" i="6"/>
  <c r="N368" i="6"/>
  <c r="O368" i="6"/>
  <c r="P368" i="6"/>
  <c r="Q368" i="6"/>
  <c r="R368" i="6"/>
  <c r="S368" i="6"/>
  <c r="T368" i="6"/>
  <c r="U368" i="6"/>
  <c r="V368" i="6"/>
  <c r="W368" i="6"/>
  <c r="X368" i="6"/>
  <c r="Y368" i="6"/>
  <c r="B89" i="6"/>
  <c r="C89" i="6"/>
  <c r="D89" i="6"/>
  <c r="E89" i="6"/>
  <c r="F89" i="6"/>
  <c r="G89" i="6"/>
  <c r="H89" i="6"/>
  <c r="I89" i="6"/>
  <c r="J89" i="6"/>
  <c r="K89" i="6"/>
  <c r="L89" i="6"/>
  <c r="M89" i="6"/>
  <c r="N89" i="6"/>
  <c r="O89" i="6"/>
  <c r="P89" i="6"/>
  <c r="Q89" i="6"/>
  <c r="R89" i="6"/>
  <c r="S89" i="6"/>
  <c r="T89" i="6"/>
  <c r="U89" i="6"/>
  <c r="V89" i="6"/>
  <c r="W89" i="6"/>
  <c r="X89" i="6"/>
  <c r="Y89" i="6"/>
  <c r="B90" i="6"/>
  <c r="C90" i="6"/>
  <c r="D90" i="6"/>
  <c r="E90" i="6"/>
  <c r="F90" i="6"/>
  <c r="G90" i="6"/>
  <c r="H90" i="6"/>
  <c r="I90" i="6"/>
  <c r="J90" i="6"/>
  <c r="K90" i="6"/>
  <c r="L90" i="6"/>
  <c r="M90" i="6"/>
  <c r="N90" i="6"/>
  <c r="O90" i="6"/>
  <c r="P90" i="6"/>
  <c r="Q90" i="6"/>
  <c r="R90" i="6"/>
  <c r="S90" i="6"/>
  <c r="T90" i="6"/>
  <c r="U90" i="6"/>
  <c r="V90" i="6"/>
  <c r="W90" i="6"/>
  <c r="X90" i="6"/>
  <c r="Y90" i="6"/>
  <c r="B91" i="6"/>
  <c r="C91" i="6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B92" i="6"/>
  <c r="C92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B93" i="6"/>
  <c r="C93" i="6"/>
  <c r="D93" i="6"/>
  <c r="E93" i="6"/>
  <c r="F93" i="6"/>
  <c r="G93" i="6"/>
  <c r="H93" i="6"/>
  <c r="I93" i="6"/>
  <c r="J93" i="6"/>
  <c r="K93" i="6"/>
  <c r="L93" i="6"/>
  <c r="M93" i="6"/>
  <c r="N93" i="6"/>
  <c r="O93" i="6"/>
  <c r="P93" i="6"/>
  <c r="Q93" i="6"/>
  <c r="R93" i="6"/>
  <c r="S93" i="6"/>
  <c r="T93" i="6"/>
  <c r="U93" i="6"/>
  <c r="V93" i="6"/>
  <c r="W93" i="6"/>
  <c r="X93" i="6"/>
  <c r="Y93" i="6"/>
  <c r="B94" i="6"/>
  <c r="C94" i="6"/>
  <c r="D94" i="6"/>
  <c r="E94" i="6"/>
  <c r="F94" i="6"/>
  <c r="G94" i="6"/>
  <c r="H94" i="6"/>
  <c r="I94" i="6"/>
  <c r="J94" i="6"/>
  <c r="K94" i="6"/>
  <c r="L94" i="6"/>
  <c r="M94" i="6"/>
  <c r="N94" i="6"/>
  <c r="O94" i="6"/>
  <c r="P94" i="6"/>
  <c r="Q94" i="6"/>
  <c r="R94" i="6"/>
  <c r="S94" i="6"/>
  <c r="T94" i="6"/>
  <c r="U94" i="6"/>
  <c r="V94" i="6"/>
  <c r="W94" i="6"/>
  <c r="X94" i="6"/>
  <c r="Y94" i="6"/>
  <c r="B95" i="6"/>
  <c r="C95" i="6"/>
  <c r="D95" i="6"/>
  <c r="E95" i="6"/>
  <c r="F95" i="6"/>
  <c r="G95" i="6"/>
  <c r="H95" i="6"/>
  <c r="I95" i="6"/>
  <c r="J95" i="6"/>
  <c r="K95" i="6"/>
  <c r="L95" i="6"/>
  <c r="M95" i="6"/>
  <c r="N95" i="6"/>
  <c r="O95" i="6"/>
  <c r="P95" i="6"/>
  <c r="Q95" i="6"/>
  <c r="R95" i="6"/>
  <c r="S95" i="6"/>
  <c r="T95" i="6"/>
  <c r="U95" i="6"/>
  <c r="V95" i="6"/>
  <c r="W95" i="6"/>
  <c r="X95" i="6"/>
  <c r="Y95" i="6"/>
  <c r="B96" i="6"/>
  <c r="C96" i="6"/>
  <c r="D96" i="6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B97" i="6"/>
  <c r="C97" i="6"/>
  <c r="D97" i="6"/>
  <c r="E97" i="6"/>
  <c r="F97" i="6"/>
  <c r="G97" i="6"/>
  <c r="H97" i="6"/>
  <c r="I97" i="6"/>
  <c r="J97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B98" i="6"/>
  <c r="C98" i="6"/>
  <c r="D98" i="6"/>
  <c r="E98" i="6"/>
  <c r="F98" i="6"/>
  <c r="G98" i="6"/>
  <c r="H98" i="6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B99" i="6"/>
  <c r="C99" i="6"/>
  <c r="D99" i="6"/>
  <c r="E99" i="6"/>
  <c r="F99" i="6"/>
  <c r="G99" i="6"/>
  <c r="H99" i="6"/>
  <c r="I99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B100" i="6"/>
  <c r="C100" i="6"/>
  <c r="D100" i="6"/>
  <c r="E100" i="6"/>
  <c r="F100" i="6"/>
  <c r="G100" i="6"/>
  <c r="H100" i="6"/>
  <c r="I100" i="6"/>
  <c r="J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B101" i="6"/>
  <c r="C101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B102" i="6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X102" i="6"/>
  <c r="Y102" i="6"/>
  <c r="B103" i="6"/>
  <c r="C103" i="6"/>
  <c r="D103" i="6"/>
  <c r="E103" i="6"/>
  <c r="F103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Y103" i="6"/>
  <c r="B104" i="6"/>
  <c r="C104" i="6"/>
  <c r="D104" i="6"/>
  <c r="E104" i="6"/>
  <c r="F104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B105" i="6"/>
  <c r="C105" i="6"/>
  <c r="D105" i="6"/>
  <c r="E105" i="6"/>
  <c r="F105" i="6"/>
  <c r="G105" i="6"/>
  <c r="H105" i="6"/>
  <c r="I105" i="6"/>
  <c r="J105" i="6"/>
  <c r="K105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X105" i="6"/>
  <c r="Y105" i="6"/>
  <c r="B106" i="6"/>
  <c r="C106" i="6"/>
  <c r="D106" i="6"/>
  <c r="E106" i="6"/>
  <c r="F106" i="6"/>
  <c r="G106" i="6"/>
  <c r="H106" i="6"/>
  <c r="I106" i="6"/>
  <c r="J106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X106" i="6"/>
  <c r="Y106" i="6"/>
  <c r="B107" i="6"/>
  <c r="C107" i="6"/>
  <c r="D107" i="6"/>
  <c r="E107" i="6"/>
  <c r="F107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Y107" i="6"/>
  <c r="B108" i="6"/>
  <c r="C108" i="6"/>
  <c r="D108" i="6"/>
  <c r="E108" i="6"/>
  <c r="F108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X108" i="6"/>
  <c r="Y108" i="6"/>
  <c r="B109" i="6"/>
  <c r="C109" i="6"/>
  <c r="D109" i="6"/>
  <c r="E109" i="6"/>
  <c r="F109" i="6"/>
  <c r="G109" i="6"/>
  <c r="H109" i="6"/>
  <c r="I109" i="6"/>
  <c r="J109" i="6"/>
  <c r="K109" i="6"/>
  <c r="L109" i="6"/>
  <c r="M109" i="6"/>
  <c r="N109" i="6"/>
  <c r="O109" i="6"/>
  <c r="P109" i="6"/>
  <c r="Q109" i="6"/>
  <c r="R109" i="6"/>
  <c r="S109" i="6"/>
  <c r="T109" i="6"/>
  <c r="U109" i="6"/>
  <c r="V109" i="6"/>
  <c r="W109" i="6"/>
  <c r="X109" i="6"/>
  <c r="Y109" i="6"/>
  <c r="B110" i="6"/>
  <c r="C110" i="6"/>
  <c r="D110" i="6"/>
  <c r="E110" i="6"/>
  <c r="F110" i="6"/>
  <c r="G110" i="6"/>
  <c r="H110" i="6"/>
  <c r="I110" i="6"/>
  <c r="J110" i="6"/>
  <c r="K110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Y110" i="6"/>
  <c r="B111" i="6"/>
  <c r="C111" i="6"/>
  <c r="D111" i="6"/>
  <c r="E111" i="6"/>
  <c r="F111" i="6"/>
  <c r="G111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V111" i="6"/>
  <c r="W111" i="6"/>
  <c r="X111" i="6"/>
  <c r="Y111" i="6"/>
  <c r="B112" i="6"/>
  <c r="C112" i="6"/>
  <c r="D112" i="6"/>
  <c r="E112" i="6"/>
  <c r="F112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V112" i="6"/>
  <c r="W112" i="6"/>
  <c r="X112" i="6"/>
  <c r="Y112" i="6"/>
  <c r="B113" i="6"/>
  <c r="C113" i="6"/>
  <c r="D113" i="6"/>
  <c r="E113" i="6"/>
  <c r="F113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B114" i="6"/>
  <c r="C114" i="6"/>
  <c r="D114" i="6"/>
  <c r="E114" i="6"/>
  <c r="F114" i="6"/>
  <c r="G114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V114" i="6"/>
  <c r="W114" i="6"/>
  <c r="X114" i="6"/>
  <c r="Y114" i="6"/>
  <c r="B115" i="6"/>
  <c r="C115" i="6"/>
  <c r="D115" i="6"/>
  <c r="E115" i="6"/>
  <c r="F115" i="6"/>
  <c r="G115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V115" i="6"/>
  <c r="W115" i="6"/>
  <c r="X115" i="6"/>
  <c r="Y115" i="6"/>
  <c r="B116" i="6"/>
  <c r="C116" i="6"/>
  <c r="D116" i="6"/>
  <c r="E116" i="6"/>
  <c r="F116" i="6"/>
  <c r="G116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V116" i="6"/>
  <c r="W116" i="6"/>
  <c r="X116" i="6"/>
  <c r="Y116" i="6"/>
  <c r="B117" i="6"/>
  <c r="C117" i="6"/>
  <c r="D117" i="6"/>
  <c r="E117" i="6"/>
  <c r="F117" i="6"/>
  <c r="G117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V117" i="6"/>
  <c r="W117" i="6"/>
  <c r="X117" i="6"/>
  <c r="Y117" i="6"/>
  <c r="B118" i="6"/>
  <c r="C118" i="6"/>
  <c r="D118" i="6"/>
  <c r="E118" i="6"/>
  <c r="F118" i="6"/>
  <c r="G118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V118" i="6"/>
  <c r="W118" i="6"/>
  <c r="X118" i="6"/>
  <c r="Y118" i="6"/>
  <c r="B119" i="6"/>
  <c r="C119" i="6"/>
  <c r="D119" i="6"/>
  <c r="E119" i="6"/>
  <c r="F119" i="6"/>
  <c r="G119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V119" i="6"/>
  <c r="W119" i="6"/>
  <c r="X119" i="6"/>
  <c r="Y119" i="6"/>
  <c r="B120" i="6"/>
  <c r="C120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B121" i="6"/>
  <c r="C121" i="6"/>
  <c r="D121" i="6"/>
  <c r="E121" i="6"/>
  <c r="F121" i="6"/>
  <c r="G121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V121" i="6"/>
  <c r="W121" i="6"/>
  <c r="X121" i="6"/>
  <c r="Y121" i="6"/>
  <c r="B122" i="6"/>
  <c r="C122" i="6"/>
  <c r="D122" i="6"/>
  <c r="E122" i="6"/>
  <c r="F122" i="6"/>
  <c r="G122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V122" i="6"/>
  <c r="W122" i="6"/>
  <c r="X122" i="6"/>
  <c r="Y122" i="6"/>
  <c r="B123" i="6"/>
  <c r="C123" i="6"/>
  <c r="D123" i="6"/>
  <c r="E123" i="6"/>
  <c r="F123" i="6"/>
  <c r="G123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V123" i="6"/>
  <c r="W123" i="6"/>
  <c r="X123" i="6"/>
  <c r="Y123" i="6"/>
  <c r="B124" i="6"/>
  <c r="C124" i="6"/>
  <c r="D124" i="6"/>
  <c r="E124" i="6"/>
  <c r="F124" i="6"/>
  <c r="G124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V124" i="6"/>
  <c r="W124" i="6"/>
  <c r="X124" i="6"/>
  <c r="Y124" i="6"/>
  <c r="B125" i="6"/>
  <c r="C125" i="6"/>
  <c r="D125" i="6"/>
  <c r="E125" i="6"/>
  <c r="F125" i="6"/>
  <c r="G125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V125" i="6"/>
  <c r="W125" i="6"/>
  <c r="X125" i="6"/>
  <c r="Y125" i="6"/>
  <c r="B126" i="6"/>
  <c r="C126" i="6"/>
  <c r="D126" i="6"/>
  <c r="E126" i="6"/>
  <c r="F126" i="6"/>
  <c r="G126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V126" i="6"/>
  <c r="W126" i="6"/>
  <c r="X126" i="6"/>
  <c r="Y126" i="6"/>
  <c r="B127" i="6"/>
  <c r="C127" i="6"/>
  <c r="D127" i="6"/>
  <c r="E127" i="6"/>
  <c r="F127" i="6"/>
  <c r="G127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V127" i="6"/>
  <c r="W127" i="6"/>
  <c r="X127" i="6"/>
  <c r="Y127" i="6"/>
  <c r="B128" i="6"/>
  <c r="C128" i="6"/>
  <c r="D128" i="6"/>
  <c r="E128" i="6"/>
  <c r="F128" i="6"/>
  <c r="G128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V128" i="6"/>
  <c r="W128" i="6"/>
  <c r="X128" i="6"/>
  <c r="Y128" i="6"/>
  <c r="B129" i="6"/>
  <c r="C129" i="6"/>
  <c r="D129" i="6"/>
  <c r="E129" i="6"/>
  <c r="F129" i="6"/>
  <c r="G129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V129" i="6"/>
  <c r="W129" i="6"/>
  <c r="X129" i="6"/>
  <c r="Y129" i="6"/>
  <c r="B130" i="6"/>
  <c r="C130" i="6"/>
  <c r="D130" i="6"/>
  <c r="E130" i="6"/>
  <c r="F130" i="6"/>
  <c r="G130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V130" i="6"/>
  <c r="W130" i="6"/>
  <c r="X130" i="6"/>
  <c r="Y130" i="6"/>
  <c r="B131" i="6"/>
  <c r="C131" i="6"/>
  <c r="D131" i="6"/>
  <c r="E131" i="6"/>
  <c r="F131" i="6"/>
  <c r="G131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V131" i="6"/>
  <c r="W131" i="6"/>
  <c r="X131" i="6"/>
  <c r="Y131" i="6"/>
  <c r="B132" i="6"/>
  <c r="C132" i="6"/>
  <c r="D132" i="6"/>
  <c r="E132" i="6"/>
  <c r="F132" i="6"/>
  <c r="G132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V132" i="6"/>
  <c r="W132" i="6"/>
  <c r="X132" i="6"/>
  <c r="Y132" i="6"/>
  <c r="B133" i="6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B134" i="6"/>
  <c r="C134" i="6"/>
  <c r="D134" i="6"/>
  <c r="E134" i="6"/>
  <c r="F134" i="6"/>
  <c r="G134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V134" i="6"/>
  <c r="W134" i="6"/>
  <c r="X134" i="6"/>
  <c r="Y134" i="6"/>
  <c r="B135" i="6"/>
  <c r="C135" i="6"/>
  <c r="D135" i="6"/>
  <c r="E135" i="6"/>
  <c r="F135" i="6"/>
  <c r="G135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V135" i="6"/>
  <c r="W135" i="6"/>
  <c r="X135" i="6"/>
  <c r="Y135" i="6"/>
  <c r="B136" i="6"/>
  <c r="C136" i="6"/>
  <c r="D136" i="6"/>
  <c r="E136" i="6"/>
  <c r="F136" i="6"/>
  <c r="G136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V136" i="6"/>
  <c r="W136" i="6"/>
  <c r="X136" i="6"/>
  <c r="Y136" i="6"/>
  <c r="B137" i="6"/>
  <c r="C137" i="6"/>
  <c r="D137" i="6"/>
  <c r="E137" i="6"/>
  <c r="F137" i="6"/>
  <c r="G137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V137" i="6"/>
  <c r="W137" i="6"/>
  <c r="X137" i="6"/>
  <c r="Y137" i="6"/>
  <c r="B138" i="6"/>
  <c r="C138" i="6"/>
  <c r="D138" i="6"/>
  <c r="E138" i="6"/>
  <c r="F138" i="6"/>
  <c r="G138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V138" i="6"/>
  <c r="W138" i="6"/>
  <c r="X138" i="6"/>
  <c r="Y138" i="6"/>
  <c r="B139" i="6"/>
  <c r="C139" i="6"/>
  <c r="D139" i="6"/>
  <c r="E139" i="6"/>
  <c r="F139" i="6"/>
  <c r="G139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V139" i="6"/>
  <c r="W139" i="6"/>
  <c r="X139" i="6"/>
  <c r="Y139" i="6"/>
  <c r="B140" i="6"/>
  <c r="C140" i="6"/>
  <c r="D140" i="6"/>
  <c r="E140" i="6"/>
  <c r="F140" i="6"/>
  <c r="G140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V140" i="6"/>
  <c r="W140" i="6"/>
  <c r="X140" i="6"/>
  <c r="Y140" i="6"/>
  <c r="B141" i="6"/>
  <c r="C141" i="6"/>
  <c r="D141" i="6"/>
  <c r="E141" i="6"/>
  <c r="F141" i="6"/>
  <c r="G141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V141" i="6"/>
  <c r="W141" i="6"/>
  <c r="X141" i="6"/>
  <c r="Y141" i="6"/>
  <c r="B142" i="6"/>
  <c r="C142" i="6"/>
  <c r="D142" i="6"/>
  <c r="E142" i="6"/>
  <c r="F142" i="6"/>
  <c r="G142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V142" i="6"/>
  <c r="W142" i="6"/>
  <c r="X142" i="6"/>
  <c r="Y142" i="6"/>
  <c r="B143" i="6"/>
  <c r="C143" i="6"/>
  <c r="D143" i="6"/>
  <c r="E143" i="6"/>
  <c r="F143" i="6"/>
  <c r="G143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V143" i="6"/>
  <c r="W143" i="6"/>
  <c r="X143" i="6"/>
  <c r="Y143" i="6"/>
  <c r="B144" i="6"/>
  <c r="C144" i="6"/>
  <c r="D144" i="6"/>
  <c r="E144" i="6"/>
  <c r="F144" i="6"/>
  <c r="G144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V144" i="6"/>
  <c r="W144" i="6"/>
  <c r="X144" i="6"/>
  <c r="Y144" i="6"/>
  <c r="B145" i="6"/>
  <c r="C145" i="6"/>
  <c r="D145" i="6"/>
  <c r="E145" i="6"/>
  <c r="F145" i="6"/>
  <c r="G145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X145" i="6"/>
  <c r="Y145" i="6"/>
  <c r="B146" i="6"/>
  <c r="C146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B147" i="6"/>
  <c r="C147" i="6"/>
  <c r="D147" i="6"/>
  <c r="E147" i="6"/>
  <c r="F147" i="6"/>
  <c r="G147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V147" i="6"/>
  <c r="W147" i="6"/>
  <c r="X147" i="6"/>
  <c r="Y147" i="6"/>
  <c r="B148" i="6"/>
  <c r="C148" i="6"/>
  <c r="D148" i="6"/>
  <c r="E148" i="6"/>
  <c r="F148" i="6"/>
  <c r="G148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V148" i="6"/>
  <c r="W148" i="6"/>
  <c r="X148" i="6"/>
  <c r="Y148" i="6"/>
  <c r="B149" i="6"/>
  <c r="C149" i="6"/>
  <c r="D149" i="6"/>
  <c r="E149" i="6"/>
  <c r="F149" i="6"/>
  <c r="G149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V149" i="6"/>
  <c r="W149" i="6"/>
  <c r="X149" i="6"/>
  <c r="Y149" i="6"/>
  <c r="B150" i="6"/>
  <c r="C150" i="6"/>
  <c r="D150" i="6"/>
  <c r="E150" i="6"/>
  <c r="F150" i="6"/>
  <c r="G150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V150" i="6"/>
  <c r="W150" i="6"/>
  <c r="X150" i="6"/>
  <c r="Y150" i="6"/>
  <c r="B151" i="6"/>
  <c r="C151" i="6"/>
  <c r="D151" i="6"/>
  <c r="E151" i="6"/>
  <c r="F151" i="6"/>
  <c r="G151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V151" i="6"/>
  <c r="W151" i="6"/>
  <c r="X151" i="6"/>
  <c r="Y151" i="6"/>
  <c r="B152" i="6"/>
  <c r="C152" i="6"/>
  <c r="D152" i="6"/>
  <c r="E152" i="6"/>
  <c r="F152" i="6"/>
  <c r="G152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V152" i="6"/>
  <c r="W152" i="6"/>
  <c r="X152" i="6"/>
  <c r="Y152" i="6"/>
  <c r="B153" i="6"/>
  <c r="C153" i="6"/>
  <c r="D153" i="6"/>
  <c r="E153" i="6"/>
  <c r="F153" i="6"/>
  <c r="G153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V153" i="6"/>
  <c r="W153" i="6"/>
  <c r="X153" i="6"/>
  <c r="Y153" i="6"/>
  <c r="B154" i="6"/>
  <c r="C154" i="6"/>
  <c r="D154" i="6"/>
  <c r="E154" i="6"/>
  <c r="F154" i="6"/>
  <c r="G154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V154" i="6"/>
  <c r="W154" i="6"/>
  <c r="X154" i="6"/>
  <c r="Y154" i="6"/>
  <c r="B155" i="6"/>
  <c r="C155" i="6"/>
  <c r="D155" i="6"/>
  <c r="E155" i="6"/>
  <c r="F155" i="6"/>
  <c r="G155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V155" i="6"/>
  <c r="W155" i="6"/>
  <c r="X155" i="6"/>
  <c r="Y155" i="6"/>
  <c r="B156" i="6"/>
  <c r="C156" i="6"/>
  <c r="D156" i="6"/>
  <c r="E156" i="6"/>
  <c r="F156" i="6"/>
  <c r="G156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V156" i="6"/>
  <c r="W156" i="6"/>
  <c r="X156" i="6"/>
  <c r="Y156" i="6"/>
  <c r="B157" i="6"/>
  <c r="C157" i="6"/>
  <c r="D157" i="6"/>
  <c r="E157" i="6"/>
  <c r="F157" i="6"/>
  <c r="G157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V157" i="6"/>
  <c r="W157" i="6"/>
  <c r="X157" i="6"/>
  <c r="Y157" i="6"/>
  <c r="B158" i="6"/>
  <c r="C158" i="6"/>
  <c r="D158" i="6"/>
  <c r="E158" i="6"/>
  <c r="F158" i="6"/>
  <c r="G158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V158" i="6"/>
  <c r="W158" i="6"/>
  <c r="X158" i="6"/>
  <c r="Y158" i="6"/>
  <c r="B159" i="6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B160" i="6"/>
  <c r="C160" i="6"/>
  <c r="D160" i="6"/>
  <c r="E160" i="6"/>
  <c r="F160" i="6"/>
  <c r="G160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V160" i="6"/>
  <c r="W160" i="6"/>
  <c r="X160" i="6"/>
  <c r="Y160" i="6"/>
  <c r="B161" i="6"/>
  <c r="C161" i="6"/>
  <c r="D161" i="6"/>
  <c r="E161" i="6"/>
  <c r="F161" i="6"/>
  <c r="G161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V161" i="6"/>
  <c r="W161" i="6"/>
  <c r="X161" i="6"/>
  <c r="Y161" i="6"/>
  <c r="B162" i="6"/>
  <c r="C162" i="6"/>
  <c r="D162" i="6"/>
  <c r="E162" i="6"/>
  <c r="F162" i="6"/>
  <c r="G162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V162" i="6"/>
  <c r="W162" i="6"/>
  <c r="X162" i="6"/>
  <c r="Y162" i="6"/>
  <c r="B163" i="6"/>
  <c r="C163" i="6"/>
  <c r="D163" i="6"/>
  <c r="E163" i="6"/>
  <c r="F163" i="6"/>
  <c r="G163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V163" i="6"/>
  <c r="W163" i="6"/>
  <c r="X163" i="6"/>
  <c r="Y163" i="6"/>
  <c r="B164" i="6"/>
  <c r="C164" i="6"/>
  <c r="D164" i="6"/>
  <c r="E164" i="6"/>
  <c r="F164" i="6"/>
  <c r="G164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V164" i="6"/>
  <c r="W164" i="6"/>
  <c r="X164" i="6"/>
  <c r="Y164" i="6"/>
  <c r="B165" i="6"/>
  <c r="C165" i="6"/>
  <c r="D165" i="6"/>
  <c r="E165" i="6"/>
  <c r="F165" i="6"/>
  <c r="G165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V165" i="6"/>
  <c r="W165" i="6"/>
  <c r="X165" i="6"/>
  <c r="Y165" i="6"/>
  <c r="B166" i="6"/>
  <c r="C166" i="6"/>
  <c r="D166" i="6"/>
  <c r="E166" i="6"/>
  <c r="F166" i="6"/>
  <c r="G166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V166" i="6"/>
  <c r="W166" i="6"/>
  <c r="X166" i="6"/>
  <c r="Y166" i="6"/>
  <c r="B167" i="6"/>
  <c r="C167" i="6"/>
  <c r="D167" i="6"/>
  <c r="E167" i="6"/>
  <c r="F167" i="6"/>
  <c r="G167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V167" i="6"/>
  <c r="W167" i="6"/>
  <c r="X167" i="6"/>
  <c r="Y167" i="6"/>
  <c r="B168" i="6"/>
  <c r="C168" i="6"/>
  <c r="D168" i="6"/>
  <c r="E168" i="6"/>
  <c r="F168" i="6"/>
  <c r="G168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V168" i="6"/>
  <c r="W168" i="6"/>
  <c r="X168" i="6"/>
  <c r="Y168" i="6"/>
  <c r="B169" i="6"/>
  <c r="C169" i="6"/>
  <c r="D169" i="6"/>
  <c r="E169" i="6"/>
  <c r="F169" i="6"/>
  <c r="G169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V169" i="6"/>
  <c r="W169" i="6"/>
  <c r="X169" i="6"/>
  <c r="Y169" i="6"/>
  <c r="B170" i="6"/>
  <c r="C170" i="6"/>
  <c r="D170" i="6"/>
  <c r="E170" i="6"/>
  <c r="F170" i="6"/>
  <c r="G170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V170" i="6"/>
  <c r="W170" i="6"/>
  <c r="X170" i="6"/>
  <c r="Y170" i="6"/>
  <c r="B171" i="6"/>
  <c r="C171" i="6"/>
  <c r="D171" i="6"/>
  <c r="E171" i="6"/>
  <c r="F171" i="6"/>
  <c r="G171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V171" i="6"/>
  <c r="W171" i="6"/>
  <c r="X171" i="6"/>
  <c r="Y171" i="6"/>
  <c r="B172" i="6"/>
  <c r="C172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X172" i="6"/>
  <c r="Y172" i="6"/>
  <c r="B173" i="6"/>
  <c r="C173" i="6"/>
  <c r="D173" i="6"/>
  <c r="E173" i="6"/>
  <c r="F173" i="6"/>
  <c r="G173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V173" i="6"/>
  <c r="W173" i="6"/>
  <c r="X173" i="6"/>
  <c r="Y173" i="6"/>
  <c r="B174" i="6"/>
  <c r="C174" i="6"/>
  <c r="D174" i="6"/>
  <c r="E174" i="6"/>
  <c r="F174" i="6"/>
  <c r="G174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V174" i="6"/>
  <c r="W174" i="6"/>
  <c r="X174" i="6"/>
  <c r="Y174" i="6"/>
  <c r="B175" i="6"/>
  <c r="C175" i="6"/>
  <c r="D175" i="6"/>
  <c r="E175" i="6"/>
  <c r="F175" i="6"/>
  <c r="G175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V175" i="6"/>
  <c r="W175" i="6"/>
  <c r="X175" i="6"/>
  <c r="Y175" i="6"/>
  <c r="B176" i="6"/>
  <c r="C176" i="6"/>
  <c r="D176" i="6"/>
  <c r="E176" i="6"/>
  <c r="F176" i="6"/>
  <c r="G176" i="6"/>
  <c r="H176" i="6"/>
  <c r="I176" i="6"/>
  <c r="J176" i="6"/>
  <c r="K176" i="6"/>
  <c r="L176" i="6"/>
  <c r="M176" i="6"/>
  <c r="N176" i="6"/>
  <c r="O176" i="6"/>
  <c r="P176" i="6"/>
  <c r="Q176" i="6"/>
  <c r="R176" i="6"/>
  <c r="S176" i="6"/>
  <c r="T176" i="6"/>
  <c r="U176" i="6"/>
  <c r="V176" i="6"/>
  <c r="W176" i="6"/>
  <c r="X176" i="6"/>
  <c r="Y176" i="6"/>
  <c r="B177" i="6"/>
  <c r="C177" i="6"/>
  <c r="D177" i="6"/>
  <c r="E177" i="6"/>
  <c r="F177" i="6"/>
  <c r="G177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V177" i="6"/>
  <c r="W177" i="6"/>
  <c r="X177" i="6"/>
  <c r="Y177" i="6"/>
  <c r="B178" i="6"/>
  <c r="C178" i="6"/>
  <c r="D178" i="6"/>
  <c r="E178" i="6"/>
  <c r="F178" i="6"/>
  <c r="G178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V178" i="6"/>
  <c r="W178" i="6"/>
  <c r="X178" i="6"/>
  <c r="Y178" i="6"/>
  <c r="B179" i="6"/>
  <c r="C179" i="6"/>
  <c r="D179" i="6"/>
  <c r="E179" i="6"/>
  <c r="F179" i="6"/>
  <c r="G179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V179" i="6"/>
  <c r="W179" i="6"/>
  <c r="X179" i="6"/>
  <c r="Y179" i="6"/>
  <c r="B180" i="6"/>
  <c r="C180" i="6"/>
  <c r="D180" i="6"/>
  <c r="E180" i="6"/>
  <c r="F180" i="6"/>
  <c r="G180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V180" i="6"/>
  <c r="W180" i="6"/>
  <c r="X180" i="6"/>
  <c r="Y180" i="6"/>
  <c r="B181" i="6"/>
  <c r="C181" i="6"/>
  <c r="D181" i="6"/>
  <c r="E181" i="6"/>
  <c r="F181" i="6"/>
  <c r="G181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V181" i="6"/>
  <c r="W181" i="6"/>
  <c r="X181" i="6"/>
  <c r="Y181" i="6"/>
  <c r="B182" i="6"/>
  <c r="C182" i="6"/>
  <c r="D182" i="6"/>
  <c r="E182" i="6"/>
  <c r="F182" i="6"/>
  <c r="G182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V182" i="6"/>
  <c r="W182" i="6"/>
  <c r="X182" i="6"/>
  <c r="Y182" i="6"/>
  <c r="B183" i="6"/>
  <c r="C183" i="6"/>
  <c r="D183" i="6"/>
  <c r="E183" i="6"/>
  <c r="F183" i="6"/>
  <c r="G183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V183" i="6"/>
  <c r="W183" i="6"/>
  <c r="X183" i="6"/>
  <c r="Y183" i="6"/>
  <c r="B184" i="6"/>
  <c r="C184" i="6"/>
  <c r="D184" i="6"/>
  <c r="E184" i="6"/>
  <c r="F184" i="6"/>
  <c r="G184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V184" i="6"/>
  <c r="W184" i="6"/>
  <c r="X184" i="6"/>
  <c r="Y184" i="6"/>
  <c r="B185" i="6"/>
  <c r="C185" i="6"/>
  <c r="D185" i="6"/>
  <c r="E185" i="6"/>
  <c r="F185" i="6"/>
  <c r="G185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V185" i="6"/>
  <c r="W185" i="6"/>
  <c r="X185" i="6"/>
  <c r="Y185" i="6"/>
  <c r="B186" i="6"/>
  <c r="C186" i="6"/>
  <c r="D186" i="6"/>
  <c r="E186" i="6"/>
  <c r="F186" i="6"/>
  <c r="G186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V186" i="6"/>
  <c r="W186" i="6"/>
  <c r="X186" i="6"/>
  <c r="Y186" i="6"/>
  <c r="B187" i="6"/>
  <c r="C187" i="6"/>
  <c r="D187" i="6"/>
  <c r="E187" i="6"/>
  <c r="F187" i="6"/>
  <c r="G187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V187" i="6"/>
  <c r="W187" i="6"/>
  <c r="X187" i="6"/>
  <c r="Y187" i="6"/>
  <c r="B188" i="6"/>
  <c r="C188" i="6"/>
  <c r="D188" i="6"/>
  <c r="E188" i="6"/>
  <c r="F188" i="6"/>
  <c r="G188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V188" i="6"/>
  <c r="W188" i="6"/>
  <c r="X188" i="6"/>
  <c r="Y188" i="6"/>
  <c r="B189" i="6"/>
  <c r="C189" i="6"/>
  <c r="D189" i="6"/>
  <c r="E189" i="6"/>
  <c r="F189" i="6"/>
  <c r="G189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V189" i="6"/>
  <c r="W189" i="6"/>
  <c r="X189" i="6"/>
  <c r="Y189" i="6"/>
  <c r="B190" i="6"/>
  <c r="C190" i="6"/>
  <c r="D190" i="6"/>
  <c r="E190" i="6"/>
  <c r="F190" i="6"/>
  <c r="G190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V190" i="6"/>
  <c r="W190" i="6"/>
  <c r="X190" i="6"/>
  <c r="Y190" i="6"/>
  <c r="B191" i="6"/>
  <c r="C191" i="6"/>
  <c r="D191" i="6"/>
  <c r="E191" i="6"/>
  <c r="F191" i="6"/>
  <c r="G191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V191" i="6"/>
  <c r="W191" i="6"/>
  <c r="X191" i="6"/>
  <c r="Y191" i="6"/>
  <c r="B192" i="6"/>
  <c r="C192" i="6"/>
  <c r="D192" i="6"/>
  <c r="E192" i="6"/>
  <c r="F192" i="6"/>
  <c r="G192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V192" i="6"/>
  <c r="W192" i="6"/>
  <c r="X192" i="6"/>
  <c r="Y192" i="6"/>
  <c r="B193" i="6"/>
  <c r="C193" i="6"/>
  <c r="D193" i="6"/>
  <c r="E193" i="6"/>
  <c r="F193" i="6"/>
  <c r="G193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V193" i="6"/>
  <c r="W193" i="6"/>
  <c r="X193" i="6"/>
  <c r="Y193" i="6"/>
  <c r="B194" i="6"/>
  <c r="C194" i="6"/>
  <c r="D194" i="6"/>
  <c r="E194" i="6"/>
  <c r="F194" i="6"/>
  <c r="G194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V194" i="6"/>
  <c r="W194" i="6"/>
  <c r="X194" i="6"/>
  <c r="Y194" i="6"/>
  <c r="B195" i="6"/>
  <c r="C195" i="6"/>
  <c r="D195" i="6"/>
  <c r="E195" i="6"/>
  <c r="F195" i="6"/>
  <c r="G195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V195" i="6"/>
  <c r="W195" i="6"/>
  <c r="X195" i="6"/>
  <c r="Y195" i="6"/>
  <c r="B196" i="6"/>
  <c r="C196" i="6"/>
  <c r="D196" i="6"/>
  <c r="E196" i="6"/>
  <c r="F196" i="6"/>
  <c r="G196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V196" i="6"/>
  <c r="W196" i="6"/>
  <c r="X196" i="6"/>
  <c r="Y196" i="6"/>
  <c r="B197" i="6"/>
  <c r="C197" i="6"/>
  <c r="D197" i="6"/>
  <c r="E197" i="6"/>
  <c r="F197" i="6"/>
  <c r="G197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V197" i="6"/>
  <c r="W197" i="6"/>
  <c r="X197" i="6"/>
  <c r="Y197" i="6"/>
  <c r="B198" i="6"/>
  <c r="C198" i="6"/>
  <c r="D198" i="6"/>
  <c r="E198" i="6"/>
  <c r="F198" i="6"/>
  <c r="G198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V198" i="6"/>
  <c r="W198" i="6"/>
  <c r="X198" i="6"/>
  <c r="Y198" i="6"/>
  <c r="B199" i="6"/>
  <c r="C199" i="6"/>
  <c r="D199" i="6"/>
  <c r="E199" i="6"/>
  <c r="F199" i="6"/>
  <c r="G199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V199" i="6"/>
  <c r="W199" i="6"/>
  <c r="X199" i="6"/>
  <c r="Y199" i="6"/>
  <c r="B200" i="6"/>
  <c r="C200" i="6"/>
  <c r="D200" i="6"/>
  <c r="E200" i="6"/>
  <c r="F200" i="6"/>
  <c r="G200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V200" i="6"/>
  <c r="W200" i="6"/>
  <c r="X200" i="6"/>
  <c r="Y200" i="6"/>
  <c r="B201" i="6"/>
  <c r="C201" i="6"/>
  <c r="D201" i="6"/>
  <c r="E201" i="6"/>
  <c r="F201" i="6"/>
  <c r="G201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V201" i="6"/>
  <c r="W201" i="6"/>
  <c r="X201" i="6"/>
  <c r="Y201" i="6"/>
  <c r="B202" i="6"/>
  <c r="C202" i="6"/>
  <c r="D202" i="6"/>
  <c r="E202" i="6"/>
  <c r="F202" i="6"/>
  <c r="G202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V202" i="6"/>
  <c r="W202" i="6"/>
  <c r="X202" i="6"/>
  <c r="Y202" i="6"/>
  <c r="B203" i="6"/>
  <c r="C203" i="6"/>
  <c r="D203" i="6"/>
  <c r="E203" i="6"/>
  <c r="F203" i="6"/>
  <c r="G203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V203" i="6"/>
  <c r="W203" i="6"/>
  <c r="X203" i="6"/>
  <c r="Y203" i="6"/>
  <c r="B204" i="6"/>
  <c r="C204" i="6"/>
  <c r="D204" i="6"/>
  <c r="E204" i="6"/>
  <c r="F204" i="6"/>
  <c r="G204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V204" i="6"/>
  <c r="W204" i="6"/>
  <c r="X204" i="6"/>
  <c r="Y204" i="6"/>
  <c r="B205" i="6"/>
  <c r="C205" i="6"/>
  <c r="D205" i="6"/>
  <c r="E205" i="6"/>
  <c r="F205" i="6"/>
  <c r="G205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V205" i="6"/>
  <c r="W205" i="6"/>
  <c r="X205" i="6"/>
  <c r="Y205" i="6"/>
  <c r="B206" i="6"/>
  <c r="C206" i="6"/>
  <c r="D206" i="6"/>
  <c r="E206" i="6"/>
  <c r="F206" i="6"/>
  <c r="G206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V206" i="6"/>
  <c r="W206" i="6"/>
  <c r="X206" i="6"/>
  <c r="Y206" i="6"/>
  <c r="B207" i="6"/>
  <c r="C207" i="6"/>
  <c r="D207" i="6"/>
  <c r="E207" i="6"/>
  <c r="F207" i="6"/>
  <c r="G207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V207" i="6"/>
  <c r="W207" i="6"/>
  <c r="X207" i="6"/>
  <c r="Y207" i="6"/>
  <c r="B208" i="6"/>
  <c r="C208" i="6"/>
  <c r="D208" i="6"/>
  <c r="E208" i="6"/>
  <c r="F208" i="6"/>
  <c r="G208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V208" i="6"/>
  <c r="W208" i="6"/>
  <c r="X208" i="6"/>
  <c r="Y208" i="6"/>
  <c r="B209" i="6"/>
  <c r="C209" i="6"/>
  <c r="D209" i="6"/>
  <c r="E209" i="6"/>
  <c r="F209" i="6"/>
  <c r="G209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V209" i="6"/>
  <c r="W209" i="6"/>
  <c r="X209" i="6"/>
  <c r="Y209" i="6"/>
  <c r="B210" i="6"/>
  <c r="C210" i="6"/>
  <c r="D210" i="6"/>
  <c r="E210" i="6"/>
  <c r="F210" i="6"/>
  <c r="G210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V210" i="6"/>
  <c r="W210" i="6"/>
  <c r="X210" i="6"/>
  <c r="Y210" i="6"/>
  <c r="B211" i="6"/>
  <c r="C211" i="6"/>
  <c r="D211" i="6"/>
  <c r="E211" i="6"/>
  <c r="F211" i="6"/>
  <c r="G211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V211" i="6"/>
  <c r="W211" i="6"/>
  <c r="X211" i="6"/>
  <c r="Y211" i="6"/>
  <c r="B212" i="6"/>
  <c r="C212" i="6"/>
  <c r="D212" i="6"/>
  <c r="E212" i="6"/>
  <c r="F212" i="6"/>
  <c r="G212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V212" i="6"/>
  <c r="W212" i="6"/>
  <c r="X212" i="6"/>
  <c r="Y212" i="6"/>
  <c r="B213" i="6"/>
  <c r="C213" i="6"/>
  <c r="D213" i="6"/>
  <c r="E213" i="6"/>
  <c r="F213" i="6"/>
  <c r="G213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V213" i="6"/>
  <c r="W213" i="6"/>
  <c r="X213" i="6"/>
  <c r="Y213" i="6"/>
  <c r="B214" i="6"/>
  <c r="C214" i="6"/>
  <c r="D214" i="6"/>
  <c r="E214" i="6"/>
  <c r="F214" i="6"/>
  <c r="G214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V214" i="6"/>
  <c r="W214" i="6"/>
  <c r="X214" i="6"/>
  <c r="Y214" i="6"/>
  <c r="B215" i="6"/>
  <c r="C215" i="6"/>
  <c r="D215" i="6"/>
  <c r="E215" i="6"/>
  <c r="F215" i="6"/>
  <c r="G215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V215" i="6"/>
  <c r="W215" i="6"/>
  <c r="X215" i="6"/>
  <c r="Y215" i="6"/>
  <c r="B216" i="6"/>
  <c r="C216" i="6"/>
  <c r="D216" i="6"/>
  <c r="E216" i="6"/>
  <c r="F216" i="6"/>
  <c r="G216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V216" i="6"/>
  <c r="W216" i="6"/>
  <c r="X216" i="6"/>
  <c r="Y216" i="6"/>
  <c r="B217" i="6"/>
  <c r="C217" i="6"/>
  <c r="D217" i="6"/>
  <c r="E217" i="6"/>
  <c r="F217" i="6"/>
  <c r="G217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V217" i="6"/>
  <c r="W217" i="6"/>
  <c r="X217" i="6"/>
  <c r="Y217" i="6"/>
  <c r="B218" i="6"/>
  <c r="C218" i="6"/>
  <c r="D218" i="6"/>
  <c r="E218" i="6"/>
  <c r="F218" i="6"/>
  <c r="G218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V218" i="6"/>
  <c r="W218" i="6"/>
  <c r="X218" i="6"/>
  <c r="Y218" i="6"/>
  <c r="B219" i="6"/>
  <c r="C219" i="6"/>
  <c r="D219" i="6"/>
  <c r="E219" i="6"/>
  <c r="F219" i="6"/>
  <c r="G219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V219" i="6"/>
  <c r="W219" i="6"/>
  <c r="X219" i="6"/>
  <c r="Y219" i="6"/>
  <c r="B220" i="6"/>
  <c r="C220" i="6"/>
  <c r="D220" i="6"/>
  <c r="E220" i="6"/>
  <c r="F220" i="6"/>
  <c r="G220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V220" i="6"/>
  <c r="W220" i="6"/>
  <c r="X220" i="6"/>
  <c r="Y220" i="6"/>
  <c r="B221" i="6"/>
  <c r="C221" i="6"/>
  <c r="D221" i="6"/>
  <c r="E221" i="6"/>
  <c r="F221" i="6"/>
  <c r="G221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V221" i="6"/>
  <c r="W221" i="6"/>
  <c r="X221" i="6"/>
  <c r="Y221" i="6"/>
  <c r="B222" i="6"/>
  <c r="C222" i="6"/>
  <c r="D222" i="6"/>
  <c r="E222" i="6"/>
  <c r="F222" i="6"/>
  <c r="G222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V222" i="6"/>
  <c r="W222" i="6"/>
  <c r="X222" i="6"/>
  <c r="Y222" i="6"/>
  <c r="B223" i="6"/>
  <c r="C223" i="6"/>
  <c r="D223" i="6"/>
  <c r="E223" i="6"/>
  <c r="F223" i="6"/>
  <c r="G223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V223" i="6"/>
  <c r="W223" i="6"/>
  <c r="X223" i="6"/>
  <c r="Y223" i="6"/>
  <c r="B224" i="6"/>
  <c r="C224" i="6"/>
  <c r="D224" i="6"/>
  <c r="E224" i="6"/>
  <c r="F224" i="6"/>
  <c r="G224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V224" i="6"/>
  <c r="W224" i="6"/>
  <c r="X224" i="6"/>
  <c r="Y224" i="6"/>
  <c r="B225" i="6"/>
  <c r="C225" i="6"/>
  <c r="D225" i="6"/>
  <c r="E225" i="6"/>
  <c r="F225" i="6"/>
  <c r="G225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V225" i="6"/>
  <c r="W225" i="6"/>
  <c r="X225" i="6"/>
  <c r="Y225" i="6"/>
  <c r="B226" i="6"/>
  <c r="C226" i="6"/>
  <c r="D226" i="6"/>
  <c r="E226" i="6"/>
  <c r="F226" i="6"/>
  <c r="G226" i="6"/>
  <c r="H226" i="6"/>
  <c r="I226" i="6"/>
  <c r="J226" i="6"/>
  <c r="K226" i="6"/>
  <c r="L226" i="6"/>
  <c r="M226" i="6"/>
  <c r="N226" i="6"/>
  <c r="O226" i="6"/>
  <c r="P226" i="6"/>
  <c r="Q226" i="6"/>
  <c r="R226" i="6"/>
  <c r="S226" i="6"/>
  <c r="T226" i="6"/>
  <c r="U226" i="6"/>
  <c r="V226" i="6"/>
  <c r="W226" i="6"/>
  <c r="X226" i="6"/>
  <c r="Y226" i="6"/>
  <c r="B227" i="6"/>
  <c r="C227" i="6"/>
  <c r="D227" i="6"/>
  <c r="E227" i="6"/>
  <c r="F227" i="6"/>
  <c r="G227" i="6"/>
  <c r="H227" i="6"/>
  <c r="I227" i="6"/>
  <c r="J227" i="6"/>
  <c r="K227" i="6"/>
  <c r="L227" i="6"/>
  <c r="M227" i="6"/>
  <c r="N227" i="6"/>
  <c r="O227" i="6"/>
  <c r="P227" i="6"/>
  <c r="Q227" i="6"/>
  <c r="R227" i="6"/>
  <c r="S227" i="6"/>
  <c r="T227" i="6"/>
  <c r="U227" i="6"/>
  <c r="V227" i="6"/>
  <c r="W227" i="6"/>
  <c r="X227" i="6"/>
  <c r="Y227" i="6"/>
  <c r="B228" i="6"/>
  <c r="C228" i="6"/>
  <c r="D228" i="6"/>
  <c r="E228" i="6"/>
  <c r="F228" i="6"/>
  <c r="G228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V228" i="6"/>
  <c r="W228" i="6"/>
  <c r="X228" i="6"/>
  <c r="Y228" i="6"/>
  <c r="B229" i="6"/>
  <c r="C229" i="6"/>
  <c r="D229" i="6"/>
  <c r="E229" i="6"/>
  <c r="F229" i="6"/>
  <c r="G229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V229" i="6"/>
  <c r="W229" i="6"/>
  <c r="X229" i="6"/>
  <c r="Y229" i="6"/>
  <c r="B230" i="6"/>
  <c r="C230" i="6"/>
  <c r="D230" i="6"/>
  <c r="E230" i="6"/>
  <c r="F230" i="6"/>
  <c r="G230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V230" i="6"/>
  <c r="W230" i="6"/>
  <c r="X230" i="6"/>
  <c r="Y230" i="6"/>
  <c r="B231" i="6"/>
  <c r="C231" i="6"/>
  <c r="D231" i="6"/>
  <c r="E231" i="6"/>
  <c r="F231" i="6"/>
  <c r="G231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V231" i="6"/>
  <c r="W231" i="6"/>
  <c r="X231" i="6"/>
  <c r="Y231" i="6"/>
  <c r="B232" i="6"/>
  <c r="C232" i="6"/>
  <c r="D232" i="6"/>
  <c r="E232" i="6"/>
  <c r="F232" i="6"/>
  <c r="G232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V232" i="6"/>
  <c r="W232" i="6"/>
  <c r="X232" i="6"/>
  <c r="Y232" i="6"/>
  <c r="B233" i="6"/>
  <c r="C233" i="6"/>
  <c r="D233" i="6"/>
  <c r="E233" i="6"/>
  <c r="F233" i="6"/>
  <c r="G233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V233" i="6"/>
  <c r="W233" i="6"/>
  <c r="X233" i="6"/>
  <c r="Y233" i="6"/>
  <c r="B234" i="6"/>
  <c r="C234" i="6"/>
  <c r="D234" i="6"/>
  <c r="E234" i="6"/>
  <c r="F234" i="6"/>
  <c r="G234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V234" i="6"/>
  <c r="W234" i="6"/>
  <c r="X234" i="6"/>
  <c r="Y234" i="6"/>
  <c r="B235" i="6"/>
  <c r="C235" i="6"/>
  <c r="D235" i="6"/>
  <c r="E235" i="6"/>
  <c r="F235" i="6"/>
  <c r="G235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V235" i="6"/>
  <c r="W235" i="6"/>
  <c r="X235" i="6"/>
  <c r="Y235" i="6"/>
  <c r="B236" i="6"/>
  <c r="C236" i="6"/>
  <c r="D236" i="6"/>
  <c r="E236" i="6"/>
  <c r="F236" i="6"/>
  <c r="G236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V236" i="6"/>
  <c r="W236" i="6"/>
  <c r="X236" i="6"/>
  <c r="Y236" i="6"/>
  <c r="B237" i="6"/>
  <c r="C237" i="6"/>
  <c r="D237" i="6"/>
  <c r="E237" i="6"/>
  <c r="F237" i="6"/>
  <c r="G237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V237" i="6"/>
  <c r="W237" i="6"/>
  <c r="X237" i="6"/>
  <c r="Y237" i="6"/>
  <c r="B238" i="6"/>
  <c r="C238" i="6"/>
  <c r="D238" i="6"/>
  <c r="E238" i="6"/>
  <c r="F238" i="6"/>
  <c r="G238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V238" i="6"/>
  <c r="W238" i="6"/>
  <c r="X238" i="6"/>
  <c r="Y238" i="6"/>
  <c r="B239" i="6"/>
  <c r="C239" i="6"/>
  <c r="D239" i="6"/>
  <c r="E239" i="6"/>
  <c r="F239" i="6"/>
  <c r="G239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V239" i="6"/>
  <c r="W239" i="6"/>
  <c r="X239" i="6"/>
  <c r="Y239" i="6"/>
  <c r="B240" i="6"/>
  <c r="C240" i="6"/>
  <c r="D240" i="6"/>
  <c r="E240" i="6"/>
  <c r="F240" i="6"/>
  <c r="G240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V240" i="6"/>
  <c r="W240" i="6"/>
  <c r="X240" i="6"/>
  <c r="Y240" i="6"/>
  <c r="B241" i="6"/>
  <c r="C241" i="6"/>
  <c r="D241" i="6"/>
  <c r="E241" i="6"/>
  <c r="F241" i="6"/>
  <c r="G241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V241" i="6"/>
  <c r="W241" i="6"/>
  <c r="X241" i="6"/>
  <c r="Y241" i="6"/>
  <c r="B242" i="6"/>
  <c r="C242" i="6"/>
  <c r="D242" i="6"/>
  <c r="E242" i="6"/>
  <c r="F242" i="6"/>
  <c r="G242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V242" i="6"/>
  <c r="W242" i="6"/>
  <c r="X242" i="6"/>
  <c r="Y242" i="6"/>
  <c r="B243" i="6"/>
  <c r="C243" i="6"/>
  <c r="D243" i="6"/>
  <c r="E243" i="6"/>
  <c r="F243" i="6"/>
  <c r="G243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V243" i="6"/>
  <c r="W243" i="6"/>
  <c r="X243" i="6"/>
  <c r="Y243" i="6"/>
  <c r="B244" i="6"/>
  <c r="C244" i="6"/>
  <c r="D244" i="6"/>
  <c r="E244" i="6"/>
  <c r="F244" i="6"/>
  <c r="G244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V244" i="6"/>
  <c r="W244" i="6"/>
  <c r="X244" i="6"/>
  <c r="Y244" i="6"/>
  <c r="B245" i="6"/>
  <c r="C245" i="6"/>
  <c r="D245" i="6"/>
  <c r="E245" i="6"/>
  <c r="F245" i="6"/>
  <c r="G245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V245" i="6"/>
  <c r="W245" i="6"/>
  <c r="X245" i="6"/>
  <c r="Y245" i="6"/>
  <c r="B246" i="6"/>
  <c r="C246" i="6"/>
  <c r="D246" i="6"/>
  <c r="E246" i="6"/>
  <c r="F246" i="6"/>
  <c r="G246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V246" i="6"/>
  <c r="W246" i="6"/>
  <c r="X246" i="6"/>
  <c r="Y246" i="6"/>
  <c r="B247" i="6"/>
  <c r="C247" i="6"/>
  <c r="D247" i="6"/>
  <c r="E247" i="6"/>
  <c r="F247" i="6"/>
  <c r="G247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V247" i="6"/>
  <c r="W247" i="6"/>
  <c r="X247" i="6"/>
  <c r="Y247" i="6"/>
  <c r="B248" i="6"/>
  <c r="C248" i="6"/>
  <c r="D248" i="6"/>
  <c r="E248" i="6"/>
  <c r="F248" i="6"/>
  <c r="G248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V248" i="6"/>
  <c r="W248" i="6"/>
  <c r="X248" i="6"/>
  <c r="Y248" i="6"/>
  <c r="B249" i="6"/>
  <c r="C249" i="6"/>
  <c r="D249" i="6"/>
  <c r="E249" i="6"/>
  <c r="F249" i="6"/>
  <c r="G249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V249" i="6"/>
  <c r="W249" i="6"/>
  <c r="X249" i="6"/>
  <c r="Y249" i="6"/>
  <c r="B250" i="6"/>
  <c r="C250" i="6"/>
  <c r="D250" i="6"/>
  <c r="E250" i="6"/>
  <c r="F250" i="6"/>
  <c r="G250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V250" i="6"/>
  <c r="W250" i="6"/>
  <c r="X250" i="6"/>
  <c r="Y250" i="6"/>
  <c r="B251" i="6"/>
  <c r="C251" i="6"/>
  <c r="D251" i="6"/>
  <c r="E251" i="6"/>
  <c r="F251" i="6"/>
  <c r="G251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V251" i="6"/>
  <c r="W251" i="6"/>
  <c r="X251" i="6"/>
  <c r="Y251" i="6"/>
  <c r="B252" i="6"/>
  <c r="C252" i="6"/>
  <c r="D252" i="6"/>
  <c r="E252" i="6"/>
  <c r="F252" i="6"/>
  <c r="G252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V252" i="6"/>
  <c r="W252" i="6"/>
  <c r="X252" i="6"/>
  <c r="Y252" i="6"/>
  <c r="B253" i="6"/>
  <c r="C253" i="6"/>
  <c r="D253" i="6"/>
  <c r="E253" i="6"/>
  <c r="F253" i="6"/>
  <c r="G253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V253" i="6"/>
  <c r="W253" i="6"/>
  <c r="X253" i="6"/>
  <c r="Y253" i="6"/>
  <c r="B254" i="6"/>
  <c r="C254" i="6"/>
  <c r="D254" i="6"/>
  <c r="E254" i="6"/>
  <c r="F254" i="6"/>
  <c r="G254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V254" i="6"/>
  <c r="W254" i="6"/>
  <c r="X254" i="6"/>
  <c r="Y254" i="6"/>
  <c r="B255" i="6"/>
  <c r="C255" i="6"/>
  <c r="D255" i="6"/>
  <c r="E255" i="6"/>
  <c r="F255" i="6"/>
  <c r="G255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V255" i="6"/>
  <c r="W255" i="6"/>
  <c r="X255" i="6"/>
  <c r="Y255" i="6"/>
  <c r="B256" i="6"/>
  <c r="C256" i="6"/>
  <c r="D256" i="6"/>
  <c r="E256" i="6"/>
  <c r="F256" i="6"/>
  <c r="G256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V256" i="6"/>
  <c r="W256" i="6"/>
  <c r="X256" i="6"/>
  <c r="Y256" i="6"/>
  <c r="B257" i="6"/>
  <c r="C257" i="6"/>
  <c r="D257" i="6"/>
  <c r="E257" i="6"/>
  <c r="F257" i="6"/>
  <c r="G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V257" i="6"/>
  <c r="W257" i="6"/>
  <c r="X257" i="6"/>
  <c r="Y257" i="6"/>
  <c r="B258" i="6"/>
  <c r="C258" i="6"/>
  <c r="D258" i="6"/>
  <c r="E258" i="6"/>
  <c r="F258" i="6"/>
  <c r="G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V258" i="6"/>
  <c r="W258" i="6"/>
  <c r="X258" i="6"/>
  <c r="Y258" i="6"/>
  <c r="B259" i="6"/>
  <c r="C259" i="6"/>
  <c r="D259" i="6"/>
  <c r="E259" i="6"/>
  <c r="F259" i="6"/>
  <c r="G259" i="6"/>
  <c r="H259" i="6"/>
  <c r="I259" i="6"/>
  <c r="J259" i="6"/>
  <c r="K259" i="6"/>
  <c r="L259" i="6"/>
  <c r="M259" i="6"/>
  <c r="N259" i="6"/>
  <c r="O259" i="6"/>
  <c r="P259" i="6"/>
  <c r="Q259" i="6"/>
  <c r="R259" i="6"/>
  <c r="S259" i="6"/>
  <c r="T259" i="6"/>
  <c r="U259" i="6"/>
  <c r="V259" i="6"/>
  <c r="W259" i="6"/>
  <c r="X259" i="6"/>
  <c r="Y259" i="6"/>
  <c r="B260" i="6"/>
  <c r="C260" i="6"/>
  <c r="D260" i="6"/>
  <c r="E260" i="6"/>
  <c r="F260" i="6"/>
  <c r="G260" i="6"/>
  <c r="H260" i="6"/>
  <c r="I260" i="6"/>
  <c r="J260" i="6"/>
  <c r="K260" i="6"/>
  <c r="L260" i="6"/>
  <c r="M260" i="6"/>
  <c r="N260" i="6"/>
  <c r="O260" i="6"/>
  <c r="P260" i="6"/>
  <c r="Q260" i="6"/>
  <c r="R260" i="6"/>
  <c r="S260" i="6"/>
  <c r="T260" i="6"/>
  <c r="U260" i="6"/>
  <c r="V260" i="6"/>
  <c r="W260" i="6"/>
  <c r="X260" i="6"/>
  <c r="Y260" i="6"/>
  <c r="B261" i="6"/>
  <c r="C261" i="6"/>
  <c r="D261" i="6"/>
  <c r="E261" i="6"/>
  <c r="F261" i="6"/>
  <c r="G261" i="6"/>
  <c r="H261" i="6"/>
  <c r="I261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V261" i="6"/>
  <c r="W261" i="6"/>
  <c r="X261" i="6"/>
  <c r="Y261" i="6"/>
  <c r="B262" i="6"/>
  <c r="C262" i="6"/>
  <c r="D262" i="6"/>
  <c r="E262" i="6"/>
  <c r="F262" i="6"/>
  <c r="G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V262" i="6"/>
  <c r="W262" i="6"/>
  <c r="X262" i="6"/>
  <c r="Y262" i="6"/>
  <c r="B263" i="6"/>
  <c r="C263" i="6"/>
  <c r="D263" i="6"/>
  <c r="E263" i="6"/>
  <c r="F263" i="6"/>
  <c r="G263" i="6"/>
  <c r="H263" i="6"/>
  <c r="I263" i="6"/>
  <c r="J263" i="6"/>
  <c r="K263" i="6"/>
  <c r="L263" i="6"/>
  <c r="M263" i="6"/>
  <c r="N263" i="6"/>
  <c r="O263" i="6"/>
  <c r="P263" i="6"/>
  <c r="Q263" i="6"/>
  <c r="R263" i="6"/>
  <c r="S263" i="6"/>
  <c r="T263" i="6"/>
  <c r="U263" i="6"/>
  <c r="V263" i="6"/>
  <c r="W263" i="6"/>
  <c r="X263" i="6"/>
  <c r="Y263" i="6"/>
  <c r="B264" i="6"/>
  <c r="C264" i="6"/>
  <c r="D264" i="6"/>
  <c r="E264" i="6"/>
  <c r="F264" i="6"/>
  <c r="G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V264" i="6"/>
  <c r="W264" i="6"/>
  <c r="X264" i="6"/>
  <c r="Y264" i="6"/>
  <c r="B265" i="6"/>
  <c r="C265" i="6"/>
  <c r="D265" i="6"/>
  <c r="E265" i="6"/>
  <c r="F265" i="6"/>
  <c r="G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V265" i="6"/>
  <c r="W265" i="6"/>
  <c r="X265" i="6"/>
  <c r="Y265" i="6"/>
  <c r="B266" i="6"/>
  <c r="C266" i="6"/>
  <c r="D266" i="6"/>
  <c r="E266" i="6"/>
  <c r="F266" i="6"/>
  <c r="G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V266" i="6"/>
  <c r="W266" i="6"/>
  <c r="X266" i="6"/>
  <c r="Y266" i="6"/>
  <c r="B267" i="6"/>
  <c r="C267" i="6"/>
  <c r="D267" i="6"/>
  <c r="E267" i="6"/>
  <c r="F267" i="6"/>
  <c r="G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V267" i="6"/>
  <c r="W267" i="6"/>
  <c r="X267" i="6"/>
  <c r="Y267" i="6"/>
  <c r="B268" i="6"/>
  <c r="C268" i="6"/>
  <c r="D268" i="6"/>
  <c r="E268" i="6"/>
  <c r="F268" i="6"/>
  <c r="G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V268" i="6"/>
  <c r="W268" i="6"/>
  <c r="X268" i="6"/>
  <c r="Y268" i="6"/>
  <c r="B269" i="6"/>
  <c r="C269" i="6"/>
  <c r="D269" i="6"/>
  <c r="E269" i="6"/>
  <c r="F269" i="6"/>
  <c r="G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V269" i="6"/>
  <c r="W269" i="6"/>
  <c r="X269" i="6"/>
  <c r="Y269" i="6"/>
  <c r="B270" i="6"/>
  <c r="C270" i="6"/>
  <c r="D270" i="6"/>
  <c r="E270" i="6"/>
  <c r="F270" i="6"/>
  <c r="G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V270" i="6"/>
  <c r="W270" i="6"/>
  <c r="X270" i="6"/>
  <c r="Y270" i="6"/>
  <c r="B271" i="6"/>
  <c r="C271" i="6"/>
  <c r="D271" i="6"/>
  <c r="E271" i="6"/>
  <c r="F271" i="6"/>
  <c r="G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V271" i="6"/>
  <c r="W271" i="6"/>
  <c r="X271" i="6"/>
  <c r="Y271" i="6"/>
  <c r="B272" i="6"/>
  <c r="C272" i="6"/>
  <c r="D272" i="6"/>
  <c r="E272" i="6"/>
  <c r="F272" i="6"/>
  <c r="G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V272" i="6"/>
  <c r="W272" i="6"/>
  <c r="X272" i="6"/>
  <c r="Y272" i="6"/>
  <c r="B273" i="6"/>
  <c r="C273" i="6"/>
  <c r="D273" i="6"/>
  <c r="E273" i="6"/>
  <c r="F273" i="6"/>
  <c r="G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V273" i="6"/>
  <c r="W273" i="6"/>
  <c r="X273" i="6"/>
  <c r="Y273" i="6"/>
  <c r="B274" i="6"/>
  <c r="C274" i="6"/>
  <c r="D274" i="6"/>
  <c r="E274" i="6"/>
  <c r="F274" i="6"/>
  <c r="G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V274" i="6"/>
  <c r="W274" i="6"/>
  <c r="X274" i="6"/>
  <c r="Y274" i="6"/>
  <c r="B275" i="6"/>
  <c r="C275" i="6"/>
  <c r="D275" i="6"/>
  <c r="E275" i="6"/>
  <c r="F275" i="6"/>
  <c r="G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V275" i="6"/>
  <c r="W275" i="6"/>
  <c r="X275" i="6"/>
  <c r="Y275" i="6"/>
  <c r="B276" i="6"/>
  <c r="C276" i="6"/>
  <c r="D276" i="6"/>
  <c r="E276" i="6"/>
  <c r="F276" i="6"/>
  <c r="G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V276" i="6"/>
  <c r="W276" i="6"/>
  <c r="X276" i="6"/>
  <c r="Y276" i="6"/>
  <c r="B277" i="6"/>
  <c r="C277" i="6"/>
  <c r="D277" i="6"/>
  <c r="E277" i="6"/>
  <c r="F277" i="6"/>
  <c r="G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V277" i="6"/>
  <c r="W277" i="6"/>
  <c r="X277" i="6"/>
  <c r="Y277" i="6"/>
  <c r="B278" i="6"/>
  <c r="C278" i="6"/>
  <c r="D278" i="6"/>
  <c r="E278" i="6"/>
  <c r="F278" i="6"/>
  <c r="G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V278" i="6"/>
  <c r="W278" i="6"/>
  <c r="X278" i="6"/>
  <c r="Y278" i="6"/>
  <c r="B279" i="6"/>
  <c r="C279" i="6"/>
  <c r="D279" i="6"/>
  <c r="E279" i="6"/>
  <c r="F279" i="6"/>
  <c r="G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V279" i="6"/>
  <c r="W279" i="6"/>
  <c r="X279" i="6"/>
  <c r="Y279" i="6"/>
  <c r="B280" i="6"/>
  <c r="C280" i="6"/>
  <c r="D280" i="6"/>
  <c r="E280" i="6"/>
  <c r="F280" i="6"/>
  <c r="G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V280" i="6"/>
  <c r="W280" i="6"/>
  <c r="X280" i="6"/>
  <c r="Y280" i="6"/>
  <c r="B281" i="6"/>
  <c r="C281" i="6"/>
  <c r="D281" i="6"/>
  <c r="E281" i="6"/>
  <c r="F281" i="6"/>
  <c r="G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V281" i="6"/>
  <c r="W281" i="6"/>
  <c r="X281" i="6"/>
  <c r="Y281" i="6"/>
  <c r="B282" i="6"/>
  <c r="C282" i="6"/>
  <c r="D282" i="6"/>
  <c r="E282" i="6"/>
  <c r="F282" i="6"/>
  <c r="G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V282" i="6"/>
  <c r="W282" i="6"/>
  <c r="X282" i="6"/>
  <c r="Y282" i="6"/>
  <c r="B283" i="6"/>
  <c r="C283" i="6"/>
  <c r="D283" i="6"/>
  <c r="E283" i="6"/>
  <c r="F283" i="6"/>
  <c r="G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V283" i="6"/>
  <c r="W283" i="6"/>
  <c r="X283" i="6"/>
  <c r="Y283" i="6"/>
  <c r="B284" i="6"/>
  <c r="C284" i="6"/>
  <c r="D284" i="6"/>
  <c r="E284" i="6"/>
  <c r="F284" i="6"/>
  <c r="G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V284" i="6"/>
  <c r="W284" i="6"/>
  <c r="X284" i="6"/>
  <c r="Y284" i="6"/>
  <c r="B285" i="6"/>
  <c r="C285" i="6"/>
  <c r="D285" i="6"/>
  <c r="E285" i="6"/>
  <c r="F285" i="6"/>
  <c r="G285" i="6"/>
  <c r="H285" i="6"/>
  <c r="I285" i="6"/>
  <c r="J285" i="6"/>
  <c r="K285" i="6"/>
  <c r="L285" i="6"/>
  <c r="M285" i="6"/>
  <c r="N285" i="6"/>
  <c r="O285" i="6"/>
  <c r="P285" i="6"/>
  <c r="Q285" i="6"/>
  <c r="R285" i="6"/>
  <c r="S285" i="6"/>
  <c r="T285" i="6"/>
  <c r="U285" i="6"/>
  <c r="V285" i="6"/>
  <c r="W285" i="6"/>
  <c r="X285" i="6"/>
  <c r="Y285" i="6"/>
  <c r="B286" i="6"/>
  <c r="C286" i="6"/>
  <c r="D286" i="6"/>
  <c r="E286" i="6"/>
  <c r="F286" i="6"/>
  <c r="G286" i="6"/>
  <c r="H286" i="6"/>
  <c r="I286" i="6"/>
  <c r="J286" i="6"/>
  <c r="K286" i="6"/>
  <c r="L286" i="6"/>
  <c r="M286" i="6"/>
  <c r="N286" i="6"/>
  <c r="O286" i="6"/>
  <c r="P286" i="6"/>
  <c r="Q286" i="6"/>
  <c r="R286" i="6"/>
  <c r="S286" i="6"/>
  <c r="T286" i="6"/>
  <c r="U286" i="6"/>
  <c r="V286" i="6"/>
  <c r="W286" i="6"/>
  <c r="X286" i="6"/>
  <c r="Y286" i="6"/>
  <c r="B287" i="6"/>
  <c r="C287" i="6"/>
  <c r="D287" i="6"/>
  <c r="E287" i="6"/>
  <c r="F287" i="6"/>
  <c r="G287" i="6"/>
  <c r="H287" i="6"/>
  <c r="I287" i="6"/>
  <c r="J287" i="6"/>
  <c r="K287" i="6"/>
  <c r="L287" i="6"/>
  <c r="M287" i="6"/>
  <c r="N287" i="6"/>
  <c r="O287" i="6"/>
  <c r="P287" i="6"/>
  <c r="Q287" i="6"/>
  <c r="R287" i="6"/>
  <c r="S287" i="6"/>
  <c r="T287" i="6"/>
  <c r="U287" i="6"/>
  <c r="V287" i="6"/>
  <c r="W287" i="6"/>
  <c r="X287" i="6"/>
  <c r="Y287" i="6"/>
  <c r="B288" i="6"/>
  <c r="C288" i="6"/>
  <c r="D288" i="6"/>
  <c r="E288" i="6"/>
  <c r="F288" i="6"/>
  <c r="G288" i="6"/>
  <c r="H288" i="6"/>
  <c r="I288" i="6"/>
  <c r="J288" i="6"/>
  <c r="K288" i="6"/>
  <c r="L288" i="6"/>
  <c r="M288" i="6"/>
  <c r="N288" i="6"/>
  <c r="O288" i="6"/>
  <c r="P288" i="6"/>
  <c r="Q288" i="6"/>
  <c r="R288" i="6"/>
  <c r="S288" i="6"/>
  <c r="T288" i="6"/>
  <c r="U288" i="6"/>
  <c r="V288" i="6"/>
  <c r="W288" i="6"/>
  <c r="X288" i="6"/>
  <c r="Y288" i="6"/>
  <c r="B289" i="6"/>
  <c r="C289" i="6"/>
  <c r="D289" i="6"/>
  <c r="E289" i="6"/>
  <c r="F289" i="6"/>
  <c r="G289" i="6"/>
  <c r="H289" i="6"/>
  <c r="I289" i="6"/>
  <c r="J289" i="6"/>
  <c r="K289" i="6"/>
  <c r="L289" i="6"/>
  <c r="M289" i="6"/>
  <c r="N289" i="6"/>
  <c r="O289" i="6"/>
  <c r="P289" i="6"/>
  <c r="Q289" i="6"/>
  <c r="R289" i="6"/>
  <c r="S289" i="6"/>
  <c r="T289" i="6"/>
  <c r="U289" i="6"/>
  <c r="V289" i="6"/>
  <c r="W289" i="6"/>
  <c r="X289" i="6"/>
  <c r="Y289" i="6"/>
  <c r="B290" i="6"/>
  <c r="C290" i="6"/>
  <c r="D290" i="6"/>
  <c r="E290" i="6"/>
  <c r="F290" i="6"/>
  <c r="G290" i="6"/>
  <c r="H290" i="6"/>
  <c r="I290" i="6"/>
  <c r="J290" i="6"/>
  <c r="K290" i="6"/>
  <c r="L290" i="6"/>
  <c r="M290" i="6"/>
  <c r="N290" i="6"/>
  <c r="O290" i="6"/>
  <c r="P290" i="6"/>
  <c r="Q290" i="6"/>
  <c r="R290" i="6"/>
  <c r="S290" i="6"/>
  <c r="T290" i="6"/>
  <c r="U290" i="6"/>
  <c r="V290" i="6"/>
  <c r="W290" i="6"/>
  <c r="X290" i="6"/>
  <c r="Y290" i="6"/>
  <c r="B291" i="6"/>
  <c r="C291" i="6"/>
  <c r="D291" i="6"/>
  <c r="E291" i="6"/>
  <c r="F291" i="6"/>
  <c r="G291" i="6"/>
  <c r="H291" i="6"/>
  <c r="I291" i="6"/>
  <c r="J291" i="6"/>
  <c r="K291" i="6"/>
  <c r="L291" i="6"/>
  <c r="M291" i="6"/>
  <c r="N291" i="6"/>
  <c r="O291" i="6"/>
  <c r="P291" i="6"/>
  <c r="Q291" i="6"/>
  <c r="R291" i="6"/>
  <c r="S291" i="6"/>
  <c r="T291" i="6"/>
  <c r="U291" i="6"/>
  <c r="V291" i="6"/>
  <c r="W291" i="6"/>
  <c r="X291" i="6"/>
  <c r="Y291" i="6"/>
  <c r="B292" i="6"/>
  <c r="C292" i="6"/>
  <c r="D292" i="6"/>
  <c r="E292" i="6"/>
  <c r="F292" i="6"/>
  <c r="G292" i="6"/>
  <c r="H292" i="6"/>
  <c r="I292" i="6"/>
  <c r="J292" i="6"/>
  <c r="K292" i="6"/>
  <c r="L292" i="6"/>
  <c r="M292" i="6"/>
  <c r="N292" i="6"/>
  <c r="O292" i="6"/>
  <c r="P292" i="6"/>
  <c r="Q292" i="6"/>
  <c r="R292" i="6"/>
  <c r="S292" i="6"/>
  <c r="T292" i="6"/>
  <c r="U292" i="6"/>
  <c r="V292" i="6"/>
  <c r="W292" i="6"/>
  <c r="X292" i="6"/>
  <c r="Y292" i="6"/>
  <c r="B293" i="6"/>
  <c r="C293" i="6"/>
  <c r="D293" i="6"/>
  <c r="E293" i="6"/>
  <c r="F293" i="6"/>
  <c r="G293" i="6"/>
  <c r="H293" i="6"/>
  <c r="I293" i="6"/>
  <c r="J293" i="6"/>
  <c r="K293" i="6"/>
  <c r="L293" i="6"/>
  <c r="M293" i="6"/>
  <c r="N293" i="6"/>
  <c r="O293" i="6"/>
  <c r="P293" i="6"/>
  <c r="Q293" i="6"/>
  <c r="R293" i="6"/>
  <c r="S293" i="6"/>
  <c r="T293" i="6"/>
  <c r="U293" i="6"/>
  <c r="V293" i="6"/>
  <c r="W293" i="6"/>
  <c r="X293" i="6"/>
  <c r="Y293" i="6"/>
  <c r="B294" i="6"/>
  <c r="C294" i="6"/>
  <c r="D294" i="6"/>
  <c r="E294" i="6"/>
  <c r="F294" i="6"/>
  <c r="G294" i="6"/>
  <c r="H294" i="6"/>
  <c r="I294" i="6"/>
  <c r="J294" i="6"/>
  <c r="K294" i="6"/>
  <c r="L294" i="6"/>
  <c r="M294" i="6"/>
  <c r="N294" i="6"/>
  <c r="O294" i="6"/>
  <c r="P294" i="6"/>
  <c r="Q294" i="6"/>
  <c r="R294" i="6"/>
  <c r="S294" i="6"/>
  <c r="T294" i="6"/>
  <c r="U294" i="6"/>
  <c r="V294" i="6"/>
  <c r="W294" i="6"/>
  <c r="X294" i="6"/>
  <c r="Y294" i="6"/>
  <c r="B295" i="6"/>
  <c r="C295" i="6"/>
  <c r="D295" i="6"/>
  <c r="E295" i="6"/>
  <c r="F295" i="6"/>
  <c r="G295" i="6"/>
  <c r="H295" i="6"/>
  <c r="I295" i="6"/>
  <c r="J295" i="6"/>
  <c r="K295" i="6"/>
  <c r="L295" i="6"/>
  <c r="M295" i="6"/>
  <c r="N295" i="6"/>
  <c r="O295" i="6"/>
  <c r="P295" i="6"/>
  <c r="Q295" i="6"/>
  <c r="R295" i="6"/>
  <c r="S295" i="6"/>
  <c r="T295" i="6"/>
  <c r="U295" i="6"/>
  <c r="V295" i="6"/>
  <c r="W295" i="6"/>
  <c r="X295" i="6"/>
  <c r="Y295" i="6"/>
  <c r="B296" i="6"/>
  <c r="C296" i="6"/>
  <c r="D296" i="6"/>
  <c r="E296" i="6"/>
  <c r="F296" i="6"/>
  <c r="G296" i="6"/>
  <c r="H296" i="6"/>
  <c r="I296" i="6"/>
  <c r="J296" i="6"/>
  <c r="K296" i="6"/>
  <c r="L296" i="6"/>
  <c r="M296" i="6"/>
  <c r="N296" i="6"/>
  <c r="O296" i="6"/>
  <c r="P296" i="6"/>
  <c r="Q296" i="6"/>
  <c r="R296" i="6"/>
  <c r="S296" i="6"/>
  <c r="T296" i="6"/>
  <c r="U296" i="6"/>
  <c r="V296" i="6"/>
  <c r="W296" i="6"/>
  <c r="X296" i="6"/>
  <c r="Y296" i="6"/>
  <c r="B297" i="6"/>
  <c r="C297" i="6"/>
  <c r="D297" i="6"/>
  <c r="E297" i="6"/>
  <c r="F297" i="6"/>
  <c r="G297" i="6"/>
  <c r="H297" i="6"/>
  <c r="I297" i="6"/>
  <c r="J297" i="6"/>
  <c r="K297" i="6"/>
  <c r="L297" i="6"/>
  <c r="M297" i="6"/>
  <c r="N297" i="6"/>
  <c r="O297" i="6"/>
  <c r="P297" i="6"/>
  <c r="Q297" i="6"/>
  <c r="R297" i="6"/>
  <c r="S297" i="6"/>
  <c r="T297" i="6"/>
  <c r="U297" i="6"/>
  <c r="V297" i="6"/>
  <c r="W297" i="6"/>
  <c r="X297" i="6"/>
  <c r="Y297" i="6"/>
  <c r="B298" i="6"/>
  <c r="C298" i="6"/>
  <c r="D298" i="6"/>
  <c r="E298" i="6"/>
  <c r="F298" i="6"/>
  <c r="G298" i="6"/>
  <c r="H298" i="6"/>
  <c r="I298" i="6"/>
  <c r="J298" i="6"/>
  <c r="K298" i="6"/>
  <c r="L298" i="6"/>
  <c r="M298" i="6"/>
  <c r="N298" i="6"/>
  <c r="O298" i="6"/>
  <c r="P298" i="6"/>
  <c r="Q298" i="6"/>
  <c r="R298" i="6"/>
  <c r="S298" i="6"/>
  <c r="T298" i="6"/>
  <c r="U298" i="6"/>
  <c r="V298" i="6"/>
  <c r="W298" i="6"/>
  <c r="X298" i="6"/>
  <c r="Y298" i="6"/>
  <c r="B299" i="6"/>
  <c r="C299" i="6"/>
  <c r="D299" i="6"/>
  <c r="E299" i="6"/>
  <c r="F299" i="6"/>
  <c r="G299" i="6"/>
  <c r="H299" i="6"/>
  <c r="I299" i="6"/>
  <c r="J299" i="6"/>
  <c r="K299" i="6"/>
  <c r="L299" i="6"/>
  <c r="M299" i="6"/>
  <c r="N299" i="6"/>
  <c r="O299" i="6"/>
  <c r="P299" i="6"/>
  <c r="Q299" i="6"/>
  <c r="R299" i="6"/>
  <c r="S299" i="6"/>
  <c r="T299" i="6"/>
  <c r="U299" i="6"/>
  <c r="V299" i="6"/>
  <c r="W299" i="6"/>
  <c r="X299" i="6"/>
  <c r="Y299" i="6"/>
  <c r="B300" i="6"/>
  <c r="C300" i="6"/>
  <c r="D300" i="6"/>
  <c r="E300" i="6"/>
  <c r="F300" i="6"/>
  <c r="G300" i="6"/>
  <c r="H300" i="6"/>
  <c r="I300" i="6"/>
  <c r="J300" i="6"/>
  <c r="K300" i="6"/>
  <c r="L300" i="6"/>
  <c r="M300" i="6"/>
  <c r="N300" i="6"/>
  <c r="O300" i="6"/>
  <c r="P300" i="6"/>
  <c r="Q300" i="6"/>
  <c r="R300" i="6"/>
  <c r="S300" i="6"/>
  <c r="T300" i="6"/>
  <c r="U300" i="6"/>
  <c r="V300" i="6"/>
  <c r="W300" i="6"/>
  <c r="X300" i="6"/>
  <c r="Y300" i="6"/>
  <c r="B301" i="6"/>
  <c r="C301" i="6"/>
  <c r="D301" i="6"/>
  <c r="E301" i="6"/>
  <c r="F301" i="6"/>
  <c r="G301" i="6"/>
  <c r="H301" i="6"/>
  <c r="I301" i="6"/>
  <c r="J301" i="6"/>
  <c r="K301" i="6"/>
  <c r="L301" i="6"/>
  <c r="M301" i="6"/>
  <c r="N301" i="6"/>
  <c r="O301" i="6"/>
  <c r="P301" i="6"/>
  <c r="Q301" i="6"/>
  <c r="R301" i="6"/>
  <c r="S301" i="6"/>
  <c r="T301" i="6"/>
  <c r="U301" i="6"/>
  <c r="V301" i="6"/>
  <c r="W301" i="6"/>
  <c r="X301" i="6"/>
  <c r="Y301" i="6"/>
  <c r="B302" i="6"/>
  <c r="C302" i="6"/>
  <c r="D302" i="6"/>
  <c r="E302" i="6"/>
  <c r="F302" i="6"/>
  <c r="G302" i="6"/>
  <c r="H302" i="6"/>
  <c r="I302" i="6"/>
  <c r="J302" i="6"/>
  <c r="K302" i="6"/>
  <c r="L302" i="6"/>
  <c r="M302" i="6"/>
  <c r="N302" i="6"/>
  <c r="O302" i="6"/>
  <c r="P302" i="6"/>
  <c r="Q302" i="6"/>
  <c r="R302" i="6"/>
  <c r="S302" i="6"/>
  <c r="T302" i="6"/>
  <c r="U302" i="6"/>
  <c r="V302" i="6"/>
  <c r="W302" i="6"/>
  <c r="X302" i="6"/>
  <c r="Y302" i="6"/>
  <c r="B303" i="6"/>
  <c r="C303" i="6"/>
  <c r="D303" i="6"/>
  <c r="E303" i="6"/>
  <c r="F303" i="6"/>
  <c r="G303" i="6"/>
  <c r="H303" i="6"/>
  <c r="I303" i="6"/>
  <c r="J303" i="6"/>
  <c r="K303" i="6"/>
  <c r="L303" i="6"/>
  <c r="M303" i="6"/>
  <c r="N303" i="6"/>
  <c r="O303" i="6"/>
  <c r="P303" i="6"/>
  <c r="Q303" i="6"/>
  <c r="R303" i="6"/>
  <c r="S303" i="6"/>
  <c r="T303" i="6"/>
  <c r="U303" i="6"/>
  <c r="V303" i="6"/>
  <c r="W303" i="6"/>
  <c r="X303" i="6"/>
  <c r="Y303" i="6"/>
  <c r="B304" i="6"/>
  <c r="C304" i="6"/>
  <c r="D304" i="6"/>
  <c r="E304" i="6"/>
  <c r="F304" i="6"/>
  <c r="G304" i="6"/>
  <c r="H304" i="6"/>
  <c r="I304" i="6"/>
  <c r="J304" i="6"/>
  <c r="K304" i="6"/>
  <c r="L304" i="6"/>
  <c r="M304" i="6"/>
  <c r="N304" i="6"/>
  <c r="O304" i="6"/>
  <c r="P304" i="6"/>
  <c r="Q304" i="6"/>
  <c r="R304" i="6"/>
  <c r="S304" i="6"/>
  <c r="T304" i="6"/>
  <c r="U304" i="6"/>
  <c r="V304" i="6"/>
  <c r="W304" i="6"/>
  <c r="X304" i="6"/>
  <c r="Y304" i="6"/>
  <c r="B305" i="6"/>
  <c r="C305" i="6"/>
  <c r="D305" i="6"/>
  <c r="E305" i="6"/>
  <c r="F305" i="6"/>
  <c r="G305" i="6"/>
  <c r="H305" i="6"/>
  <c r="I305" i="6"/>
  <c r="J305" i="6"/>
  <c r="K305" i="6"/>
  <c r="L305" i="6"/>
  <c r="M305" i="6"/>
  <c r="N305" i="6"/>
  <c r="O305" i="6"/>
  <c r="P305" i="6"/>
  <c r="Q305" i="6"/>
  <c r="R305" i="6"/>
  <c r="S305" i="6"/>
  <c r="T305" i="6"/>
  <c r="U305" i="6"/>
  <c r="V305" i="6"/>
  <c r="W305" i="6"/>
  <c r="X305" i="6"/>
  <c r="Y305" i="6"/>
  <c r="B306" i="6"/>
  <c r="C306" i="6"/>
  <c r="D306" i="6"/>
  <c r="E306" i="6"/>
  <c r="F306" i="6"/>
  <c r="G306" i="6"/>
  <c r="H306" i="6"/>
  <c r="I306" i="6"/>
  <c r="J306" i="6"/>
  <c r="K306" i="6"/>
  <c r="L306" i="6"/>
  <c r="M306" i="6"/>
  <c r="N306" i="6"/>
  <c r="O306" i="6"/>
  <c r="P306" i="6"/>
  <c r="Q306" i="6"/>
  <c r="R306" i="6"/>
  <c r="S306" i="6"/>
  <c r="T306" i="6"/>
  <c r="U306" i="6"/>
  <c r="V306" i="6"/>
  <c r="W306" i="6"/>
  <c r="X306" i="6"/>
  <c r="Y306" i="6"/>
  <c r="B307" i="6"/>
  <c r="C307" i="6"/>
  <c r="D307" i="6"/>
  <c r="E307" i="6"/>
  <c r="F307" i="6"/>
  <c r="G307" i="6"/>
  <c r="H307" i="6"/>
  <c r="I307" i="6"/>
  <c r="J307" i="6"/>
  <c r="K307" i="6"/>
  <c r="L307" i="6"/>
  <c r="M307" i="6"/>
  <c r="N307" i="6"/>
  <c r="O307" i="6"/>
  <c r="P307" i="6"/>
  <c r="Q307" i="6"/>
  <c r="R307" i="6"/>
  <c r="S307" i="6"/>
  <c r="T307" i="6"/>
  <c r="U307" i="6"/>
  <c r="V307" i="6"/>
  <c r="W307" i="6"/>
  <c r="X307" i="6"/>
  <c r="Y307" i="6"/>
  <c r="B308" i="6"/>
  <c r="C308" i="6"/>
  <c r="D308" i="6"/>
  <c r="E308" i="6"/>
  <c r="F308" i="6"/>
  <c r="G308" i="6"/>
  <c r="H308" i="6"/>
  <c r="I308" i="6"/>
  <c r="J308" i="6"/>
  <c r="K308" i="6"/>
  <c r="L308" i="6"/>
  <c r="M308" i="6"/>
  <c r="N308" i="6"/>
  <c r="O308" i="6"/>
  <c r="P308" i="6"/>
  <c r="Q308" i="6"/>
  <c r="R308" i="6"/>
  <c r="S308" i="6"/>
  <c r="T308" i="6"/>
  <c r="U308" i="6"/>
  <c r="V308" i="6"/>
  <c r="W308" i="6"/>
  <c r="X308" i="6"/>
  <c r="Y308" i="6"/>
  <c r="B309" i="6"/>
  <c r="C309" i="6"/>
  <c r="D309" i="6"/>
  <c r="E309" i="6"/>
  <c r="F309" i="6"/>
  <c r="G309" i="6"/>
  <c r="H309" i="6"/>
  <c r="I309" i="6"/>
  <c r="J309" i="6"/>
  <c r="K309" i="6"/>
  <c r="L309" i="6"/>
  <c r="M309" i="6"/>
  <c r="N309" i="6"/>
  <c r="O309" i="6"/>
  <c r="P309" i="6"/>
  <c r="Q309" i="6"/>
  <c r="R309" i="6"/>
  <c r="S309" i="6"/>
  <c r="T309" i="6"/>
  <c r="U309" i="6"/>
  <c r="V309" i="6"/>
  <c r="W309" i="6"/>
  <c r="X309" i="6"/>
  <c r="Y309" i="6"/>
  <c r="B310" i="6"/>
  <c r="C310" i="6"/>
  <c r="D310" i="6"/>
  <c r="E310" i="6"/>
  <c r="F310" i="6"/>
  <c r="G310" i="6"/>
  <c r="H310" i="6"/>
  <c r="I310" i="6"/>
  <c r="J310" i="6"/>
  <c r="K310" i="6"/>
  <c r="L310" i="6"/>
  <c r="M310" i="6"/>
  <c r="N310" i="6"/>
  <c r="O310" i="6"/>
  <c r="P310" i="6"/>
  <c r="Q310" i="6"/>
  <c r="R310" i="6"/>
  <c r="S310" i="6"/>
  <c r="T310" i="6"/>
  <c r="U310" i="6"/>
  <c r="V310" i="6"/>
  <c r="W310" i="6"/>
  <c r="X310" i="6"/>
  <c r="Y310" i="6"/>
  <c r="B311" i="6"/>
  <c r="C311" i="6"/>
  <c r="D311" i="6"/>
  <c r="E311" i="6"/>
  <c r="F311" i="6"/>
  <c r="G311" i="6"/>
  <c r="H311" i="6"/>
  <c r="I311" i="6"/>
  <c r="J311" i="6"/>
  <c r="K311" i="6"/>
  <c r="L311" i="6"/>
  <c r="M311" i="6"/>
  <c r="N311" i="6"/>
  <c r="O311" i="6"/>
  <c r="P311" i="6"/>
  <c r="Q311" i="6"/>
  <c r="R311" i="6"/>
  <c r="S311" i="6"/>
  <c r="T311" i="6"/>
  <c r="U311" i="6"/>
  <c r="V311" i="6"/>
  <c r="W311" i="6"/>
  <c r="X311" i="6"/>
  <c r="Y311" i="6"/>
  <c r="AT448" i="9" l="1"/>
  <c r="B453" i="7"/>
  <c r="AW389" i="6"/>
  <c r="AT466" i="9"/>
  <c r="B451" i="7"/>
  <c r="AT450" i="9"/>
  <c r="AW500" i="6"/>
  <c r="AW475" i="6"/>
  <c r="BB394" i="6"/>
  <c r="BF394" i="6" s="1"/>
  <c r="AT396" i="9"/>
  <c r="BC443" i="6"/>
  <c r="BG443" i="6" s="1"/>
  <c r="AT445" i="9"/>
  <c r="BD418" i="6"/>
  <c r="BH418" i="6" s="1"/>
  <c r="AT420" i="9"/>
  <c r="BC455" i="6"/>
  <c r="BG455" i="6" s="1"/>
  <c r="AT457" i="9"/>
  <c r="AM310" i="6"/>
  <c r="AM302" i="6"/>
  <c r="AM285" i="6"/>
  <c r="AN310" i="6"/>
  <c r="AN308" i="6"/>
  <c r="AN306" i="6"/>
  <c r="AM305" i="6"/>
  <c r="AN302" i="6"/>
  <c r="AN300" i="6"/>
  <c r="AM299" i="6"/>
  <c r="AM297" i="6"/>
  <c r="AN295" i="6"/>
  <c r="AN293" i="6"/>
  <c r="AM292" i="6"/>
  <c r="AN290" i="6"/>
  <c r="AN289" i="6"/>
  <c r="AM288" i="6"/>
  <c r="AN287" i="6"/>
  <c r="AM287" i="6"/>
  <c r="AN285" i="6"/>
  <c r="AN284" i="6"/>
  <c r="AM311" i="6"/>
  <c r="AM309" i="6"/>
  <c r="AN307" i="6"/>
  <c r="AN305" i="6"/>
  <c r="AN304" i="6"/>
  <c r="AM303" i="6"/>
  <c r="AM301" i="6"/>
  <c r="AN299" i="6"/>
  <c r="AM298" i="6"/>
  <c r="AN296" i="6"/>
  <c r="AM295" i="6"/>
  <c r="AM293" i="6"/>
  <c r="AN291" i="6"/>
  <c r="AM290" i="6"/>
  <c r="AN288" i="6"/>
  <c r="AM286" i="6"/>
  <c r="AM307" i="6"/>
  <c r="AM294" i="6"/>
  <c r="BB483" i="6"/>
  <c r="BF483" i="6" s="1"/>
  <c r="BJ483" i="6" s="1"/>
  <c r="C482" i="7" s="1"/>
  <c r="AT485" i="9"/>
  <c r="AN311" i="6"/>
  <c r="AN309" i="6"/>
  <c r="AM308" i="6"/>
  <c r="AM306" i="6"/>
  <c r="AM304" i="6"/>
  <c r="AN303" i="6"/>
  <c r="AN301" i="6"/>
  <c r="AM300" i="6"/>
  <c r="AN298" i="6"/>
  <c r="AN297" i="6"/>
  <c r="AM296" i="6"/>
  <c r="AN294" i="6"/>
  <c r="AN292" i="6"/>
  <c r="AM291" i="6"/>
  <c r="AM289" i="6"/>
  <c r="AN286" i="6"/>
  <c r="AN280" i="6"/>
  <c r="AM277" i="6"/>
  <c r="AN272" i="6"/>
  <c r="AM269" i="6"/>
  <c r="AN264" i="6"/>
  <c r="AM259" i="6"/>
  <c r="AM255" i="6"/>
  <c r="AN249" i="6"/>
  <c r="AM245" i="6"/>
  <c r="AN240" i="6"/>
  <c r="AM235" i="6"/>
  <c r="AM230" i="6"/>
  <c r="AN226" i="6"/>
  <c r="AN221" i="6"/>
  <c r="AM218" i="6"/>
  <c r="AM214" i="6"/>
  <c r="AM210" i="6"/>
  <c r="AN205" i="6"/>
  <c r="AM201" i="6"/>
  <c r="AM197" i="6"/>
  <c r="AM192" i="6"/>
  <c r="AN188" i="6"/>
  <c r="AM186" i="6"/>
  <c r="AM183" i="6"/>
  <c r="AN178" i="6"/>
  <c r="AN173" i="6"/>
  <c r="AM170" i="6"/>
  <c r="AN167" i="6"/>
  <c r="AM164" i="6"/>
  <c r="AM162" i="6"/>
  <c r="AM159" i="6"/>
  <c r="AM157" i="6"/>
  <c r="AN153" i="6"/>
  <c r="AM151" i="6"/>
  <c r="AN147" i="6"/>
  <c r="AN145" i="6"/>
  <c r="AM142" i="6"/>
  <c r="AN137" i="6"/>
  <c r="AN133" i="6"/>
  <c r="AN130" i="6"/>
  <c r="AN127" i="6"/>
  <c r="AM124" i="6"/>
  <c r="AM119" i="6"/>
  <c r="AN115" i="6"/>
  <c r="AN112" i="6"/>
  <c r="AN107" i="6"/>
  <c r="AN103" i="6"/>
  <c r="AM101" i="6"/>
  <c r="AN97" i="6"/>
  <c r="AM94" i="6"/>
  <c r="AM91" i="6"/>
  <c r="AM368" i="6"/>
  <c r="AN364" i="6"/>
  <c r="AN359" i="6"/>
  <c r="AN356" i="6"/>
  <c r="AM353" i="6"/>
  <c r="AN349" i="6"/>
  <c r="AM346" i="6"/>
  <c r="AM342" i="6"/>
  <c r="AN339" i="6"/>
  <c r="AM337" i="6"/>
  <c r="AM334" i="6"/>
  <c r="AM331" i="6"/>
  <c r="AM327" i="6"/>
  <c r="AN322" i="6"/>
  <c r="AM316" i="6"/>
  <c r="AM283" i="6"/>
  <c r="AN276" i="6"/>
  <c r="AM271" i="6"/>
  <c r="AN265" i="6"/>
  <c r="AN261" i="6"/>
  <c r="AN257" i="6"/>
  <c r="AN253" i="6"/>
  <c r="AN248" i="6"/>
  <c r="AM244" i="6"/>
  <c r="AM238" i="6"/>
  <c r="AN233" i="6"/>
  <c r="AN228" i="6"/>
  <c r="AN223" i="6"/>
  <c r="AN217" i="6"/>
  <c r="AM213" i="6"/>
  <c r="AM207" i="6"/>
  <c r="AN201" i="6"/>
  <c r="AN195" i="6"/>
  <c r="AM182" i="6"/>
  <c r="AM135" i="6"/>
  <c r="AT383" i="9"/>
  <c r="AW430" i="6"/>
  <c r="AM279" i="6"/>
  <c r="AM272" i="6"/>
  <c r="AM266" i="6"/>
  <c r="AM262" i="6"/>
  <c r="AM257" i="6"/>
  <c r="AN252" i="6"/>
  <c r="AM249" i="6"/>
  <c r="AN244" i="6"/>
  <c r="AM240" i="6"/>
  <c r="AM234" i="6"/>
  <c r="AM229" i="6"/>
  <c r="AM223" i="6"/>
  <c r="AN216" i="6"/>
  <c r="AN210" i="6"/>
  <c r="AM204" i="6"/>
  <c r="AN199" i="6"/>
  <c r="AN194" i="6"/>
  <c r="AN190" i="6"/>
  <c r="AM185" i="6"/>
  <c r="AN179" i="6"/>
  <c r="AM176" i="6"/>
  <c r="AM173" i="6"/>
  <c r="AN166" i="6"/>
  <c r="AN159" i="6"/>
  <c r="AM154" i="6"/>
  <c r="AM148" i="6"/>
  <c r="AM143" i="6"/>
  <c r="AM140" i="6"/>
  <c r="AN136" i="6"/>
  <c r="AN132" i="6"/>
  <c r="AN128" i="6"/>
  <c r="AM125" i="6"/>
  <c r="AN121" i="6"/>
  <c r="AN116" i="6"/>
  <c r="AN113" i="6"/>
  <c r="AM110" i="6"/>
  <c r="AN104" i="6"/>
  <c r="AN99" i="6"/>
  <c r="AM95" i="6"/>
  <c r="AM90" i="6"/>
  <c r="AM366" i="6"/>
  <c r="AN361" i="6"/>
  <c r="AM358" i="6"/>
  <c r="AN354" i="6"/>
  <c r="AM350" i="6"/>
  <c r="AM343" i="6"/>
  <c r="AN318" i="6"/>
  <c r="AM280" i="6"/>
  <c r="AN274" i="6"/>
  <c r="AN269" i="6"/>
  <c r="AN262" i="6"/>
  <c r="AM258" i="6"/>
  <c r="AM253" i="6"/>
  <c r="AM248" i="6"/>
  <c r="AN241" i="6"/>
  <c r="AM237" i="6"/>
  <c r="AN232" i="6"/>
  <c r="AM225" i="6"/>
  <c r="AM221" i="6"/>
  <c r="AM217" i="6"/>
  <c r="AM211" i="6"/>
  <c r="AN204" i="6"/>
  <c r="AM200" i="6"/>
  <c r="AM195" i="6"/>
  <c r="AM190" i="6"/>
  <c r="AN184" i="6"/>
  <c r="AM180" i="6"/>
  <c r="AN175" i="6"/>
  <c r="AN169" i="6"/>
  <c r="AN164" i="6"/>
  <c r="AN160" i="6"/>
  <c r="AM155" i="6"/>
  <c r="AM149" i="6"/>
  <c r="AN143" i="6"/>
  <c r="AN139" i="6"/>
  <c r="AN135" i="6"/>
  <c r="AN131" i="6"/>
  <c r="AN126" i="6"/>
  <c r="AM122" i="6"/>
  <c r="AN118" i="6"/>
  <c r="AM113" i="6"/>
  <c r="AM109" i="6"/>
  <c r="AM104" i="6"/>
  <c r="AM100" i="6"/>
  <c r="AN95" i="6"/>
  <c r="AM92" i="6"/>
  <c r="AM367" i="6"/>
  <c r="AM363" i="6"/>
  <c r="AM359" i="6"/>
  <c r="AN355" i="6"/>
  <c r="AN351" i="6"/>
  <c r="AN347" i="6"/>
  <c r="AN343" i="6"/>
  <c r="AN338" i="6"/>
  <c r="AM335" i="6"/>
  <c r="AM332" i="6"/>
  <c r="AM329" i="6"/>
  <c r="AM326" i="6"/>
  <c r="AM323" i="6"/>
  <c r="AM320" i="6"/>
  <c r="AM317" i="6"/>
  <c r="AM314" i="6"/>
  <c r="AM312" i="6"/>
  <c r="AM284" i="6"/>
  <c r="AM282" i="6"/>
  <c r="AN278" i="6"/>
  <c r="AM275" i="6"/>
  <c r="AN271" i="6"/>
  <c r="AN267" i="6"/>
  <c r="AN263" i="6"/>
  <c r="AN259" i="6"/>
  <c r="AN254" i="6"/>
  <c r="AN250" i="6"/>
  <c r="AN246" i="6"/>
  <c r="AM242" i="6"/>
  <c r="AN237" i="6"/>
  <c r="AM233" i="6"/>
  <c r="AN229" i="6"/>
  <c r="AN227" i="6"/>
  <c r="AM224" i="6"/>
  <c r="AM219" i="6"/>
  <c r="AM215" i="6"/>
  <c r="AM212" i="6"/>
  <c r="AN208" i="6"/>
  <c r="AN206" i="6"/>
  <c r="AM202" i="6"/>
  <c r="AN196" i="6"/>
  <c r="AM191" i="6"/>
  <c r="AM187" i="6"/>
  <c r="AN180" i="6"/>
  <c r="AM177" i="6"/>
  <c r="AM175" i="6"/>
  <c r="AM171" i="6"/>
  <c r="AM168" i="6"/>
  <c r="AM165" i="6"/>
  <c r="AN162" i="6"/>
  <c r="AN158" i="6"/>
  <c r="AM156" i="6"/>
  <c r="AN152" i="6"/>
  <c r="AM150" i="6"/>
  <c r="AM146" i="6"/>
  <c r="AN144" i="6"/>
  <c r="AN141" i="6"/>
  <c r="AN138" i="6"/>
  <c r="AM133" i="6"/>
  <c r="AN129" i="6"/>
  <c r="AM126" i="6"/>
  <c r="AN122" i="6"/>
  <c r="AN119" i="6"/>
  <c r="AM117" i="6"/>
  <c r="AM115" i="6"/>
  <c r="AN110" i="6"/>
  <c r="AN108" i="6"/>
  <c r="AN105" i="6"/>
  <c r="AM103" i="6"/>
  <c r="AN100" i="6"/>
  <c r="AN96" i="6"/>
  <c r="AM93" i="6"/>
  <c r="AN89" i="6"/>
  <c r="AN366" i="6"/>
  <c r="AN363" i="6"/>
  <c r="AM361" i="6"/>
  <c r="AN357" i="6"/>
  <c r="AM354" i="6"/>
  <c r="AM351" i="6"/>
  <c r="AM348" i="6"/>
  <c r="AN344" i="6"/>
  <c r="AM341" i="6"/>
  <c r="AM338" i="6"/>
  <c r="AN336" i="6"/>
  <c r="AN333" i="6"/>
  <c r="AN330" i="6"/>
  <c r="AN327" i="6"/>
  <c r="AN323" i="6"/>
  <c r="AN320" i="6"/>
  <c r="AN317" i="6"/>
  <c r="AM315" i="6"/>
  <c r="AM313" i="6"/>
  <c r="AW415" i="6"/>
  <c r="AN283" i="6"/>
  <c r="AN279" i="6"/>
  <c r="AN275" i="6"/>
  <c r="AM274" i="6"/>
  <c r="AM270" i="6"/>
  <c r="AN268" i="6"/>
  <c r="AM265" i="6"/>
  <c r="AN260" i="6"/>
  <c r="AM256" i="6"/>
  <c r="AN251" i="6"/>
  <c r="AN247" i="6"/>
  <c r="AN243" i="6"/>
  <c r="AN238" i="6"/>
  <c r="AM236" i="6"/>
  <c r="AM232" i="6"/>
  <c r="AM228" i="6"/>
  <c r="AN224" i="6"/>
  <c r="AM220" i="6"/>
  <c r="AM216" i="6"/>
  <c r="AN212" i="6"/>
  <c r="AN207" i="6"/>
  <c r="AN202" i="6"/>
  <c r="AM198" i="6"/>
  <c r="AN193" i="6"/>
  <c r="AN189" i="6"/>
  <c r="AM184" i="6"/>
  <c r="AM179" i="6"/>
  <c r="AN170" i="6"/>
  <c r="AM152" i="6"/>
  <c r="AN106" i="6"/>
  <c r="AT463" i="9"/>
  <c r="AM281" i="6"/>
  <c r="AN277" i="6"/>
  <c r="AM273" i="6"/>
  <c r="AM268" i="6"/>
  <c r="AM263" i="6"/>
  <c r="AN258" i="6"/>
  <c r="AM254" i="6"/>
  <c r="AM250" i="6"/>
  <c r="AM246" i="6"/>
  <c r="AM243" i="6"/>
  <c r="AN239" i="6"/>
  <c r="AN235" i="6"/>
  <c r="AM231" i="6"/>
  <c r="AM226" i="6"/>
  <c r="AM222" i="6"/>
  <c r="AN218" i="6"/>
  <c r="AN213" i="6"/>
  <c r="AN209" i="6"/>
  <c r="AM205" i="6"/>
  <c r="AN200" i="6"/>
  <c r="AM196" i="6"/>
  <c r="AN192" i="6"/>
  <c r="AM188" i="6"/>
  <c r="AN185" i="6"/>
  <c r="AN182" i="6"/>
  <c r="AM178" i="6"/>
  <c r="AN174" i="6"/>
  <c r="AN171" i="6"/>
  <c r="AN168" i="6"/>
  <c r="AM166" i="6"/>
  <c r="AM163" i="6"/>
  <c r="AM161" i="6"/>
  <c r="AN157" i="6"/>
  <c r="AN155" i="6"/>
  <c r="AN151" i="6"/>
  <c r="AN149" i="6"/>
  <c r="AM147" i="6"/>
  <c r="AM145" i="6"/>
  <c r="AN140" i="6"/>
  <c r="AM137" i="6"/>
  <c r="AM134" i="6"/>
  <c r="AM130" i="6"/>
  <c r="AM127" i="6"/>
  <c r="AM123" i="6"/>
  <c r="AM120" i="6"/>
  <c r="AN117" i="6"/>
  <c r="AN114" i="6"/>
  <c r="AN111" i="6"/>
  <c r="AN109" i="6"/>
  <c r="AM106" i="6"/>
  <c r="AM102" i="6"/>
  <c r="AN98" i="6"/>
  <c r="AM96" i="6"/>
  <c r="AN92" i="6"/>
  <c r="AM89" i="6"/>
  <c r="AN365" i="6"/>
  <c r="AM362" i="6"/>
  <c r="AN358" i="6"/>
  <c r="AM356" i="6"/>
  <c r="AN352" i="6"/>
  <c r="AN348" i="6"/>
  <c r="AN345" i="6"/>
  <c r="AN341" i="6"/>
  <c r="AM339" i="6"/>
  <c r="AM336" i="6"/>
  <c r="AM333" i="6"/>
  <c r="AN329" i="6"/>
  <c r="AN326" i="6"/>
  <c r="AN324" i="6"/>
  <c r="AM321" i="6"/>
  <c r="AM318" i="6"/>
  <c r="AN316" i="6"/>
  <c r="AN313" i="6"/>
  <c r="AN312" i="6"/>
  <c r="AT410" i="9"/>
  <c r="AN282" i="6"/>
  <c r="AM276" i="6"/>
  <c r="AN270" i="6"/>
  <c r="AN266" i="6"/>
  <c r="AM261" i="6"/>
  <c r="AN256" i="6"/>
  <c r="AM251" i="6"/>
  <c r="AN245" i="6"/>
  <c r="AM241" i="6"/>
  <c r="AN236" i="6"/>
  <c r="AN230" i="6"/>
  <c r="AN225" i="6"/>
  <c r="AN220" i="6"/>
  <c r="AN214" i="6"/>
  <c r="AM209" i="6"/>
  <c r="AN203" i="6"/>
  <c r="AN198" i="6"/>
  <c r="AM193" i="6"/>
  <c r="AN187" i="6"/>
  <c r="AN181" i="6"/>
  <c r="AN176" i="6"/>
  <c r="AN172" i="6"/>
  <c r="AN165" i="6"/>
  <c r="AM160" i="6"/>
  <c r="AN154" i="6"/>
  <c r="AN148" i="6"/>
  <c r="AN142" i="6"/>
  <c r="AM139" i="6"/>
  <c r="AM136" i="6"/>
  <c r="AM132" i="6"/>
  <c r="AM129" i="6"/>
  <c r="AN124" i="6"/>
  <c r="AN120" i="6"/>
  <c r="AM116" i="6"/>
  <c r="AM112" i="6"/>
  <c r="AM107" i="6"/>
  <c r="AN102" i="6"/>
  <c r="AM98" i="6"/>
  <c r="AN94" i="6"/>
  <c r="AN90" i="6"/>
  <c r="AN367" i="6"/>
  <c r="AM364" i="6"/>
  <c r="AN360" i="6"/>
  <c r="AM355" i="6"/>
  <c r="AN350" i="6"/>
  <c r="AM347" i="6"/>
  <c r="AM344" i="6"/>
  <c r="AM340" i="6"/>
  <c r="AN335" i="6"/>
  <c r="AN331" i="6"/>
  <c r="AN328" i="6"/>
  <c r="AM325" i="6"/>
  <c r="AM322" i="6"/>
  <c r="AM319" i="6"/>
  <c r="AN314" i="6"/>
  <c r="AT374" i="9"/>
  <c r="AN281" i="6"/>
  <c r="AM278" i="6"/>
  <c r="AN273" i="6"/>
  <c r="AM267" i="6"/>
  <c r="AM264" i="6"/>
  <c r="AM260" i="6"/>
  <c r="AN255" i="6"/>
  <c r="AM252" i="6"/>
  <c r="AM247" i="6"/>
  <c r="AN242" i="6"/>
  <c r="AM239" i="6"/>
  <c r="AN234" i="6"/>
  <c r="AN231" i="6"/>
  <c r="AM227" i="6"/>
  <c r="AN222" i="6"/>
  <c r="AN219" i="6"/>
  <c r="AN215" i="6"/>
  <c r="AN211" i="6"/>
  <c r="AM208" i="6"/>
  <c r="AM206" i="6"/>
  <c r="AM203" i="6"/>
  <c r="AM199" i="6"/>
  <c r="AN197" i="6"/>
  <c r="AM194" i="6"/>
  <c r="AN191" i="6"/>
  <c r="AM189" i="6"/>
  <c r="AN186" i="6"/>
  <c r="AN183" i="6"/>
  <c r="AM181" i="6"/>
  <c r="AN177" i="6"/>
  <c r="AM174" i="6"/>
  <c r="AM172" i="6"/>
  <c r="AM169" i="6"/>
  <c r="AM167" i="6"/>
  <c r="AN163" i="6"/>
  <c r="AN161" i="6"/>
  <c r="AM158" i="6"/>
  <c r="AN156" i="6"/>
  <c r="AM153" i="6"/>
  <c r="AN150" i="6"/>
  <c r="AN146" i="6"/>
  <c r="AM144" i="6"/>
  <c r="AM141" i="6"/>
  <c r="AM138" i="6"/>
  <c r="AN134" i="6"/>
  <c r="AM131" i="6"/>
  <c r="AM128" i="6"/>
  <c r="AN125" i="6"/>
  <c r="AN123" i="6"/>
  <c r="AM121" i="6"/>
  <c r="AM118" i="6"/>
  <c r="AM114" i="6"/>
  <c r="AM111" i="6"/>
  <c r="AM108" i="6"/>
  <c r="AM105" i="6"/>
  <c r="AN101" i="6"/>
  <c r="AM99" i="6"/>
  <c r="AM97" i="6"/>
  <c r="AN93" i="6"/>
  <c r="AN91" i="6"/>
  <c r="AN368" i="6"/>
  <c r="AM365" i="6"/>
  <c r="AN362" i="6"/>
  <c r="AM360" i="6"/>
  <c r="AM357" i="6"/>
  <c r="AN353" i="6"/>
  <c r="AM352" i="6"/>
  <c r="AM349" i="6"/>
  <c r="AN346" i="6"/>
  <c r="AM345" i="6"/>
  <c r="AN342" i="6"/>
  <c r="AN340" i="6"/>
  <c r="AN337" i="6"/>
  <c r="AN334" i="6"/>
  <c r="AN332" i="6"/>
  <c r="AM330" i="6"/>
  <c r="AM328" i="6"/>
  <c r="AN325" i="6"/>
  <c r="AM324" i="6"/>
  <c r="AN321" i="6"/>
  <c r="AN319" i="6"/>
  <c r="AN315" i="6"/>
  <c r="AT398" i="9"/>
  <c r="AT391" i="9"/>
  <c r="B475" i="7"/>
  <c r="AT385" i="9"/>
  <c r="AT432" i="9"/>
  <c r="AT460" i="9"/>
  <c r="AT402" i="9"/>
  <c r="AT500" i="9"/>
  <c r="AT372" i="9"/>
  <c r="AT431" i="9"/>
  <c r="AT501" i="9"/>
  <c r="AT437" i="9"/>
  <c r="AT392" i="9"/>
  <c r="AT380" i="9"/>
  <c r="AT468" i="9"/>
  <c r="B500" i="7"/>
  <c r="AT491" i="9"/>
  <c r="AT409" i="9"/>
  <c r="AT378" i="9"/>
  <c r="AT461" i="9"/>
  <c r="AT421" i="9"/>
  <c r="AT395" i="9"/>
  <c r="AT386" i="9"/>
  <c r="AT419" i="9"/>
  <c r="AT438" i="9"/>
  <c r="AT465" i="9"/>
  <c r="AT479" i="9"/>
  <c r="AT434" i="9"/>
  <c r="AT474" i="9"/>
  <c r="AT427" i="9"/>
  <c r="AT381" i="9"/>
  <c r="AT389" i="9"/>
  <c r="AT426" i="9"/>
  <c r="AT371" i="9"/>
  <c r="AT423" i="9"/>
  <c r="BB378" i="6"/>
  <c r="BF378" i="6" s="1"/>
  <c r="BJ378" i="6" s="1"/>
  <c r="C377" i="7" s="1"/>
  <c r="BC408" i="6"/>
  <c r="BG408" i="6" s="1"/>
  <c r="BD448" i="6"/>
  <c r="BH448" i="6" s="1"/>
  <c r="BB381" i="6"/>
  <c r="BF381" i="6" s="1"/>
  <c r="BC499" i="6"/>
  <c r="BG499" i="6" s="1"/>
  <c r="BJ499" i="6" s="1"/>
  <c r="C498" i="7" s="1"/>
  <c r="AT417" i="9"/>
  <c r="AT470" i="9"/>
  <c r="BB461" i="6"/>
  <c r="BF461" i="6" s="1"/>
  <c r="BB437" i="6"/>
  <c r="BF437" i="6" s="1"/>
  <c r="BD383" i="6"/>
  <c r="BH383" i="6" s="1"/>
  <c r="AT414" i="9"/>
  <c r="AT486" i="9"/>
  <c r="AW382" i="6"/>
  <c r="AT472" i="9"/>
  <c r="AT473" i="9"/>
  <c r="AT405" i="9"/>
  <c r="AT487" i="9"/>
  <c r="B476" i="7"/>
  <c r="BB431" i="6"/>
  <c r="BF431" i="6" s="1"/>
  <c r="BJ431" i="6" s="1"/>
  <c r="C430" i="7" s="1"/>
  <c r="AT494" i="9"/>
  <c r="AT449" i="9"/>
  <c r="AW488" i="6"/>
  <c r="AW429" i="6"/>
  <c r="AT373" i="9"/>
  <c r="AT404" i="9"/>
  <c r="AT403" i="9"/>
  <c r="AT390" i="9"/>
  <c r="AW496" i="6"/>
  <c r="AT443" i="9"/>
  <c r="AT412" i="9"/>
  <c r="AT488" i="9"/>
  <c r="BJ415" i="6"/>
  <c r="C414" i="7" s="1"/>
  <c r="B452" i="7"/>
  <c r="AT384" i="9"/>
  <c r="AT377" i="9"/>
  <c r="AQ503" i="9"/>
  <c r="BB501" i="6" s="1"/>
  <c r="BF501" i="6" s="1"/>
  <c r="BJ501" i="6" s="1"/>
  <c r="C500" i="7" s="1"/>
  <c r="AT393" i="9"/>
  <c r="AT444" i="9"/>
  <c r="AT422" i="9"/>
  <c r="BJ450" i="6"/>
  <c r="C449" i="7" s="1"/>
  <c r="AQ454" i="9"/>
  <c r="AT454" i="9" s="1"/>
  <c r="AT425" i="9"/>
  <c r="BB423" i="6"/>
  <c r="BF423" i="6" s="1"/>
  <c r="AT452" i="9"/>
  <c r="AT458" i="9"/>
  <c r="AT477" i="9"/>
  <c r="AQ441" i="9"/>
  <c r="AT441" i="9" s="1"/>
  <c r="BB465" i="6"/>
  <c r="BF465" i="6" s="1"/>
  <c r="BJ465" i="6" s="1"/>
  <c r="C464" i="7" s="1"/>
  <c r="AT467" i="9"/>
  <c r="A2" i="7"/>
  <c r="V12" i="13"/>
  <c r="J12" i="13"/>
  <c r="V11" i="13"/>
  <c r="J11" i="13"/>
  <c r="U12" i="13"/>
  <c r="I12" i="13"/>
  <c r="U11" i="13"/>
  <c r="I11" i="13"/>
  <c r="T12" i="13"/>
  <c r="H12" i="13"/>
  <c r="T11" i="13"/>
  <c r="H11" i="13"/>
  <c r="S12" i="13"/>
  <c r="G12" i="13"/>
  <c r="S11" i="13"/>
  <c r="G11" i="13"/>
  <c r="R12" i="13"/>
  <c r="F12" i="13"/>
  <c r="R11" i="13"/>
  <c r="F11" i="13"/>
  <c r="Q12" i="13"/>
  <c r="E12" i="13"/>
  <c r="Q11" i="13"/>
  <c r="E11" i="13"/>
  <c r="Z12" i="13"/>
  <c r="N12" i="13"/>
  <c r="Z11" i="13"/>
  <c r="N11" i="13"/>
  <c r="Y12" i="13"/>
  <c r="M12" i="13"/>
  <c r="Y11" i="13"/>
  <c r="M11" i="13"/>
  <c r="X12" i="13"/>
  <c r="L12" i="13"/>
  <c r="X11" i="13"/>
  <c r="L11" i="13"/>
  <c r="W12" i="13"/>
  <c r="K12" i="13"/>
  <c r="W11" i="13"/>
  <c r="K11" i="13"/>
  <c r="AA12" i="13"/>
  <c r="E22" i="13"/>
  <c r="Q22" i="13"/>
  <c r="AC22" i="13"/>
  <c r="AA23" i="13"/>
  <c r="O23" i="13"/>
  <c r="F22" i="13"/>
  <c r="AD22" i="13"/>
  <c r="N23" i="13"/>
  <c r="P12" i="13"/>
  <c r="R22" i="13"/>
  <c r="Z23" i="13"/>
  <c r="O12" i="13"/>
  <c r="G22" i="13"/>
  <c r="S22" i="13"/>
  <c r="AE22" i="13"/>
  <c r="Y23" i="13"/>
  <c r="M23" i="13"/>
  <c r="V22" i="13"/>
  <c r="J23" i="13"/>
  <c r="AI22" i="13"/>
  <c r="D12" i="13"/>
  <c r="H22" i="13"/>
  <c r="T22" i="13"/>
  <c r="AF22" i="13"/>
  <c r="X23" i="13"/>
  <c r="L23" i="13"/>
  <c r="J22" i="13"/>
  <c r="V23" i="13"/>
  <c r="AJ22" i="13"/>
  <c r="I22" i="13"/>
  <c r="U22" i="13"/>
  <c r="AG22" i="13"/>
  <c r="W23" i="13"/>
  <c r="K23" i="13"/>
  <c r="AH22" i="13"/>
  <c r="W22" i="13"/>
  <c r="X22" i="13"/>
  <c r="U23" i="13"/>
  <c r="AA11" i="13"/>
  <c r="K22" i="13"/>
  <c r="I23" i="13"/>
  <c r="P11" i="13"/>
  <c r="O11" i="13"/>
  <c r="M22" i="13"/>
  <c r="D11" i="13"/>
  <c r="P22" i="13"/>
  <c r="Y22" i="13"/>
  <c r="P23" i="13"/>
  <c r="H23" i="13"/>
  <c r="Z22" i="13"/>
  <c r="T23" i="13"/>
  <c r="AA22" i="13"/>
  <c r="R23" i="13"/>
  <c r="G23" i="13"/>
  <c r="S23" i="13"/>
  <c r="Q23" i="13"/>
  <c r="F23" i="13"/>
  <c r="AB22" i="13"/>
  <c r="D22" i="13"/>
  <c r="E23" i="13"/>
  <c r="O22" i="13"/>
  <c r="AK22" i="13"/>
  <c r="N22" i="13"/>
  <c r="AL22" i="13"/>
  <c r="AM22" i="13"/>
  <c r="L22" i="13"/>
  <c r="D23" i="13"/>
  <c r="AT497" i="9"/>
  <c r="BJ425" i="6"/>
  <c r="C424" i="7" s="1"/>
  <c r="AQ469" i="9"/>
  <c r="AT469" i="9" s="1"/>
  <c r="AQ489" i="9"/>
  <c r="BB487" i="6" s="1"/>
  <c r="BF487" i="6" s="1"/>
  <c r="BJ487" i="6" s="1"/>
  <c r="C486" i="7" s="1"/>
  <c r="AT498" i="9"/>
  <c r="BJ448" i="6"/>
  <c r="C447" i="7" s="1"/>
  <c r="AQ455" i="9"/>
  <c r="AT455" i="9" s="1"/>
  <c r="AT400" i="9"/>
  <c r="AT492" i="9"/>
  <c r="AT462" i="9"/>
  <c r="AT482" i="9"/>
  <c r="B501" i="7"/>
  <c r="AQ407" i="9"/>
  <c r="AT407" i="9" s="1"/>
  <c r="BB478" i="6"/>
  <c r="BF478" i="6" s="1"/>
  <c r="BJ478" i="6" s="1"/>
  <c r="C477" i="7" s="1"/>
  <c r="AT480" i="9"/>
  <c r="BB386" i="6"/>
  <c r="BF386" i="6" s="1"/>
  <c r="BJ386" i="6" s="1"/>
  <c r="C385" i="7" s="1"/>
  <c r="AT388" i="9"/>
  <c r="BB497" i="6"/>
  <c r="BF497" i="6" s="1"/>
  <c r="BJ497" i="6" s="1"/>
  <c r="C496" i="7" s="1"/>
  <c r="AT499" i="9"/>
  <c r="AS495" i="9"/>
  <c r="BD493" i="6" s="1"/>
  <c r="BH493" i="6" s="1"/>
  <c r="BJ493" i="6" s="1"/>
  <c r="C492" i="7" s="1"/>
  <c r="AS471" i="9"/>
  <c r="BD469" i="6" s="1"/>
  <c r="BH469" i="6" s="1"/>
  <c r="AT429" i="9"/>
  <c r="BB427" i="6"/>
  <c r="BF427" i="6" s="1"/>
  <c r="BJ427" i="6" s="1"/>
  <c r="C426" i="7" s="1"/>
  <c r="AT493" i="9"/>
  <c r="AT496" i="9"/>
  <c r="AS447" i="9"/>
  <c r="BD445" i="6" s="1"/>
  <c r="BH445" i="6" s="1"/>
  <c r="AQ408" i="9"/>
  <c r="AT408" i="9" s="1"/>
  <c r="B380" i="7"/>
  <c r="AT397" i="9"/>
  <c r="AT451" i="9"/>
  <c r="AS399" i="9"/>
  <c r="BD397" i="6" s="1"/>
  <c r="BH397" i="6" s="1"/>
  <c r="AQ504" i="9"/>
  <c r="AT504" i="9" s="1"/>
  <c r="AQ376" i="9"/>
  <c r="AT376" i="9" s="1"/>
  <c r="BJ398" i="6"/>
  <c r="C397" i="7" s="1"/>
  <c r="BJ456" i="6"/>
  <c r="C455" i="7" s="1"/>
  <c r="BJ419" i="6"/>
  <c r="C418" i="7" s="1"/>
  <c r="BJ400" i="6"/>
  <c r="C399" i="7" s="1"/>
  <c r="AW405" i="6"/>
  <c r="BJ375" i="6"/>
  <c r="C374" i="7" s="1"/>
  <c r="BJ466" i="6"/>
  <c r="C465" i="7" s="1"/>
  <c r="BJ491" i="6"/>
  <c r="C490" i="7" s="1"/>
  <c r="AW406" i="6"/>
  <c r="BJ498" i="6"/>
  <c r="C497" i="7" s="1"/>
  <c r="BJ446" i="6"/>
  <c r="C445" i="7" s="1"/>
  <c r="BJ377" i="6"/>
  <c r="C376" i="7" s="1"/>
  <c r="BJ459" i="6"/>
  <c r="C458" i="7" s="1"/>
  <c r="BJ371" i="6"/>
  <c r="C370" i="7" s="1"/>
  <c r="BJ486" i="6"/>
  <c r="C485" i="7" s="1"/>
  <c r="B460" i="7"/>
  <c r="AW461" i="6"/>
  <c r="B443" i="7"/>
  <c r="AW444" i="6"/>
  <c r="B383" i="7"/>
  <c r="AW384" i="6"/>
  <c r="B368" i="7"/>
  <c r="AW369" i="6"/>
  <c r="B494" i="7"/>
  <c r="AW495" i="6"/>
  <c r="B394" i="7"/>
  <c r="AW395" i="6"/>
  <c r="B492" i="7"/>
  <c r="AW493" i="6"/>
  <c r="B397" i="7"/>
  <c r="AW398" i="6"/>
  <c r="B407" i="7"/>
  <c r="AW408" i="6"/>
  <c r="BK415" i="6"/>
  <c r="B483" i="7"/>
  <c r="AW484" i="6"/>
  <c r="B430" i="7"/>
  <c r="AW431" i="6"/>
  <c r="B459" i="7"/>
  <c r="AW460" i="6"/>
  <c r="B498" i="7"/>
  <c r="AW499" i="6"/>
  <c r="B398" i="7"/>
  <c r="AW399" i="6"/>
  <c r="B426" i="7"/>
  <c r="AW427" i="6"/>
  <c r="B396" i="7"/>
  <c r="AW397" i="6"/>
  <c r="B432" i="7"/>
  <c r="AW433" i="6"/>
  <c r="B412" i="7"/>
  <c r="AW413" i="6"/>
  <c r="AW464" i="6"/>
  <c r="B463" i="7"/>
  <c r="AW388" i="6"/>
  <c r="B387" i="7"/>
  <c r="BJ384" i="6"/>
  <c r="C383" i="7" s="1"/>
  <c r="BJ370" i="6"/>
  <c r="C369" i="7" s="1"/>
  <c r="AW436" i="6"/>
  <c r="B435" i="7"/>
  <c r="B382" i="7"/>
  <c r="AW383" i="6"/>
  <c r="B427" i="7"/>
  <c r="AW428" i="6"/>
  <c r="AW451" i="6"/>
  <c r="B450" i="7"/>
  <c r="B481" i="7"/>
  <c r="AW482" i="6"/>
  <c r="B461" i="7"/>
  <c r="AW462" i="6"/>
  <c r="B479" i="7"/>
  <c r="AW480" i="6"/>
  <c r="B384" i="7"/>
  <c r="AW385" i="6"/>
  <c r="B489" i="7"/>
  <c r="AW490" i="6"/>
  <c r="B478" i="7"/>
  <c r="AW479" i="6"/>
  <c r="B401" i="7"/>
  <c r="AW402" i="6"/>
  <c r="B446" i="7"/>
  <c r="AW447" i="6"/>
  <c r="B444" i="7"/>
  <c r="AW445" i="6"/>
  <c r="B482" i="7"/>
  <c r="AW483" i="6"/>
  <c r="B403" i="7"/>
  <c r="AW404" i="6"/>
  <c r="B379" i="7"/>
  <c r="AW380" i="6"/>
  <c r="B402" i="7"/>
  <c r="AW403" i="6"/>
  <c r="B433" i="7"/>
  <c r="AW434" i="6"/>
  <c r="B413" i="7"/>
  <c r="AW414" i="6"/>
  <c r="B466" i="7"/>
  <c r="AW467" i="6"/>
  <c r="B467" i="7"/>
  <c r="AW468" i="6"/>
  <c r="B441" i="7"/>
  <c r="AW442" i="6"/>
  <c r="BJ468" i="6"/>
  <c r="C467" i="7" s="1"/>
  <c r="B434" i="7"/>
  <c r="AW435" i="6"/>
  <c r="B378" i="7"/>
  <c r="AW379" i="6"/>
  <c r="AW437" i="6"/>
  <c r="B436" i="7"/>
  <c r="B485" i="7"/>
  <c r="AW486" i="6"/>
  <c r="B385" i="7"/>
  <c r="AW386" i="6"/>
  <c r="B496" i="7"/>
  <c r="AW497" i="6"/>
  <c r="B418" i="7"/>
  <c r="AW419" i="6"/>
  <c r="B454" i="7"/>
  <c r="AW455" i="6"/>
  <c r="B393" i="7"/>
  <c r="AW394" i="6"/>
  <c r="B480" i="7"/>
  <c r="AW481" i="6"/>
  <c r="BJ430" i="6"/>
  <c r="C429" i="7" s="1"/>
  <c r="B386" i="7"/>
  <c r="AW387" i="6"/>
  <c r="B448" i="7"/>
  <c r="AW449" i="6"/>
  <c r="B411" i="7"/>
  <c r="AW412" i="6"/>
  <c r="AW438" i="6"/>
  <c r="B437" i="7"/>
  <c r="B468" i="7"/>
  <c r="AW469" i="6"/>
  <c r="B471" i="7"/>
  <c r="AW472" i="6"/>
  <c r="B370" i="7"/>
  <c r="AW371" i="6"/>
  <c r="B406" i="7"/>
  <c r="AW407" i="6"/>
  <c r="B488" i="7"/>
  <c r="AW489" i="6"/>
  <c r="BJ401" i="6"/>
  <c r="C400" i="7" s="1"/>
  <c r="BJ464" i="6"/>
  <c r="C463" i="7" s="1"/>
  <c r="BJ447" i="6"/>
  <c r="C446" i="7" s="1"/>
  <c r="B469" i="7"/>
  <c r="AW470" i="6"/>
  <c r="B400" i="7"/>
  <c r="AW401" i="6"/>
  <c r="B419" i="7"/>
  <c r="AW420" i="6"/>
  <c r="AW390" i="6"/>
  <c r="B389" i="7"/>
  <c r="AW421" i="6"/>
  <c r="B420" i="7"/>
  <c r="B470" i="7"/>
  <c r="AW471" i="6"/>
  <c r="B484" i="7"/>
  <c r="AW485" i="6"/>
  <c r="B417" i="7"/>
  <c r="AW418" i="6"/>
  <c r="B440" i="7"/>
  <c r="AW441" i="6"/>
  <c r="B390" i="7"/>
  <c r="AW391" i="6"/>
  <c r="B421" i="7"/>
  <c r="AW422" i="6"/>
  <c r="B391" i="7"/>
  <c r="AW392" i="6"/>
  <c r="B371" i="7"/>
  <c r="AW372" i="6"/>
  <c r="B472" i="7"/>
  <c r="AW473" i="6"/>
  <c r="B372" i="7"/>
  <c r="AW373" i="6"/>
  <c r="B422" i="7"/>
  <c r="AW423" i="6"/>
  <c r="B458" i="7"/>
  <c r="AW459" i="6"/>
  <c r="B369" i="7"/>
  <c r="AW370" i="6"/>
  <c r="B392" i="7"/>
  <c r="AW393" i="6"/>
  <c r="BJ429" i="6"/>
  <c r="C428" i="7" s="1"/>
  <c r="BJ460" i="6"/>
  <c r="C459" i="7" s="1"/>
  <c r="BJ434" i="6"/>
  <c r="C433" i="7" s="1"/>
  <c r="B473" i="7"/>
  <c r="AW474" i="6"/>
  <c r="B456" i="7"/>
  <c r="AW457" i="6"/>
  <c r="B423" i="7"/>
  <c r="AW424" i="6"/>
  <c r="B424" i="7"/>
  <c r="AW425" i="6"/>
  <c r="BK425" i="6" s="1"/>
  <c r="B455" i="7"/>
  <c r="AW456" i="6"/>
  <c r="B374" i="7"/>
  <c r="AW375" i="6"/>
  <c r="B410" i="7"/>
  <c r="AW411" i="6"/>
  <c r="AW465" i="6"/>
  <c r="B464" i="7"/>
  <c r="B477" i="7"/>
  <c r="AW478" i="6"/>
  <c r="BJ489" i="6"/>
  <c r="C488" i="7" s="1"/>
  <c r="B425" i="7"/>
  <c r="AW426" i="6"/>
  <c r="B408" i="7"/>
  <c r="AW409" i="6"/>
  <c r="B375" i="7"/>
  <c r="AW376" i="6"/>
  <c r="B465" i="7"/>
  <c r="AW466" i="6"/>
  <c r="B376" i="7"/>
  <c r="AW377" i="6"/>
  <c r="B490" i="7"/>
  <c r="AW491" i="6"/>
  <c r="B457" i="7"/>
  <c r="AW458" i="6"/>
  <c r="B493" i="7"/>
  <c r="AW494" i="6"/>
  <c r="B415" i="7"/>
  <c r="AW416" i="6"/>
  <c r="B395" i="7"/>
  <c r="AW396" i="6"/>
  <c r="B377" i="7"/>
  <c r="AW378" i="6"/>
  <c r="B491" i="7"/>
  <c r="AW492" i="6"/>
  <c r="B431" i="7"/>
  <c r="AW432" i="6"/>
  <c r="B416" i="7"/>
  <c r="AW417" i="6"/>
  <c r="B447" i="7"/>
  <c r="AW448" i="6"/>
  <c r="B442" i="7"/>
  <c r="AW443" i="6"/>
  <c r="B409" i="7"/>
  <c r="AW410" i="6"/>
  <c r="B445" i="7"/>
  <c r="AW446" i="6"/>
  <c r="B399" i="7"/>
  <c r="AW400" i="6"/>
  <c r="BJ480" i="6"/>
  <c r="C479" i="7" s="1"/>
  <c r="BJ477" i="6"/>
  <c r="C476" i="7" s="1"/>
  <c r="BJ461" i="6"/>
  <c r="C460" i="7" s="1"/>
  <c r="BJ484" i="6"/>
  <c r="C483" i="7" s="1"/>
  <c r="BJ383" i="6"/>
  <c r="C382" i="7" s="1"/>
  <c r="BJ441" i="6"/>
  <c r="C440" i="7" s="1"/>
  <c r="BJ471" i="6"/>
  <c r="C470" i="7" s="1"/>
  <c r="BJ475" i="6"/>
  <c r="C474" i="7" s="1"/>
  <c r="BJ402" i="6"/>
  <c r="C401" i="7" s="1"/>
  <c r="BJ394" i="6"/>
  <c r="C393" i="7" s="1"/>
  <c r="BJ455" i="6"/>
  <c r="C454" i="7" s="1"/>
  <c r="BJ381" i="6"/>
  <c r="C380" i="7" s="1"/>
  <c r="BJ423" i="6"/>
  <c r="C422" i="7" s="1"/>
  <c r="BJ403" i="6"/>
  <c r="C402" i="7" s="1"/>
  <c r="BJ421" i="6"/>
  <c r="C420" i="7" s="1"/>
  <c r="BJ420" i="6"/>
  <c r="C419" i="7" s="1"/>
  <c r="BJ389" i="6"/>
  <c r="C388" i="7" s="1"/>
  <c r="BJ407" i="6"/>
  <c r="C406" i="7" s="1"/>
  <c r="BJ436" i="6"/>
  <c r="C435" i="7" s="1"/>
  <c r="BJ393" i="6"/>
  <c r="C392" i="7" s="1"/>
  <c r="BJ496" i="6"/>
  <c r="C495" i="7" s="1"/>
  <c r="BJ437" i="6"/>
  <c r="C436" i="7" s="1"/>
  <c r="BJ458" i="6"/>
  <c r="C457" i="7" s="1"/>
  <c r="BJ463" i="6"/>
  <c r="C462" i="7" s="1"/>
  <c r="BJ372" i="6"/>
  <c r="C371" i="7" s="1"/>
  <c r="BJ390" i="6"/>
  <c r="C389" i="7" s="1"/>
  <c r="BJ435" i="6"/>
  <c r="C434" i="7" s="1"/>
  <c r="BJ410" i="6"/>
  <c r="C409" i="7" s="1"/>
  <c r="BJ432" i="6"/>
  <c r="C431" i="7" s="1"/>
  <c r="BJ494" i="6"/>
  <c r="C493" i="7" s="1"/>
  <c r="BJ412" i="6"/>
  <c r="C411" i="7" s="1"/>
  <c r="BJ418" i="6"/>
  <c r="C417" i="7" s="1"/>
  <c r="BJ387" i="6"/>
  <c r="C386" i="7" s="1"/>
  <c r="BJ379" i="6"/>
  <c r="C378" i="7" s="1"/>
  <c r="BJ424" i="6"/>
  <c r="C423" i="7" s="1"/>
  <c r="BJ443" i="6"/>
  <c r="C442" i="7" s="1"/>
  <c r="BJ470" i="6"/>
  <c r="C469" i="7" s="1"/>
  <c r="BJ396" i="6"/>
  <c r="C395" i="7" s="1"/>
  <c r="BJ376" i="6"/>
  <c r="C375" i="7" s="1"/>
  <c r="BJ395" i="6"/>
  <c r="C394" i="7" s="1"/>
  <c r="BJ388" i="6"/>
  <c r="C387" i="7" s="1"/>
  <c r="BJ449" i="6"/>
  <c r="C448" i="7" s="1"/>
  <c r="BJ417" i="6"/>
  <c r="C416" i="7" s="1"/>
  <c r="BJ391" i="6"/>
  <c r="C390" i="7" s="1"/>
  <c r="BJ492" i="6"/>
  <c r="C491" i="7" s="1"/>
  <c r="BJ490" i="6"/>
  <c r="C489" i="7" s="1"/>
  <c r="BJ485" i="6"/>
  <c r="C484" i="7" s="1"/>
  <c r="BJ369" i="6"/>
  <c r="C368" i="7" s="1"/>
  <c r="BJ495" i="6"/>
  <c r="C494" i="7" s="1"/>
  <c r="BJ444" i="6"/>
  <c r="C443" i="7" s="1"/>
  <c r="BJ442" i="6"/>
  <c r="C441" i="7" s="1"/>
  <c r="BJ472" i="6"/>
  <c r="C471" i="7" s="1"/>
  <c r="BJ382" i="6"/>
  <c r="C381" i="7" s="1"/>
  <c r="BJ408" i="6"/>
  <c r="C407" i="7" s="1"/>
  <c r="AT464" i="9"/>
  <c r="BB462" i="6"/>
  <c r="BF462" i="6" s="1"/>
  <c r="BJ462" i="6" s="1"/>
  <c r="C461" i="7" s="1"/>
  <c r="AT484" i="9"/>
  <c r="BB482" i="6"/>
  <c r="BF482" i="6" s="1"/>
  <c r="BJ482" i="6" s="1"/>
  <c r="C481" i="7" s="1"/>
  <c r="AT481" i="9"/>
  <c r="BB479" i="6"/>
  <c r="BF479" i="6" s="1"/>
  <c r="BJ479" i="6" s="1"/>
  <c r="C478" i="7" s="1"/>
  <c r="AT424" i="9"/>
  <c r="BB422" i="6"/>
  <c r="BF422" i="6" s="1"/>
  <c r="BJ422" i="6" s="1"/>
  <c r="C421" i="7" s="1"/>
  <c r="AT394" i="9"/>
  <c r="BB392" i="6"/>
  <c r="BF392" i="6" s="1"/>
  <c r="BJ392" i="6" s="1"/>
  <c r="C391" i="7" s="1"/>
  <c r="AT475" i="9"/>
  <c r="BB473" i="6"/>
  <c r="BF473" i="6" s="1"/>
  <c r="BJ473" i="6" s="1"/>
  <c r="C472" i="7" s="1"/>
  <c r="AT502" i="9"/>
  <c r="BB500" i="6"/>
  <c r="BF500" i="6" s="1"/>
  <c r="BJ500" i="6" s="1"/>
  <c r="C499" i="7" s="1"/>
  <c r="AT416" i="9"/>
  <c r="BB414" i="6"/>
  <c r="BF414" i="6" s="1"/>
  <c r="BJ414" i="6" s="1"/>
  <c r="C413" i="7" s="1"/>
  <c r="AT418" i="9"/>
  <c r="BB416" i="6"/>
  <c r="BF416" i="6" s="1"/>
  <c r="BJ416" i="6" s="1"/>
  <c r="C415" i="7" s="1"/>
  <c r="AT459" i="9"/>
  <c r="BB457" i="6"/>
  <c r="BF457" i="6" s="1"/>
  <c r="BJ457" i="6" s="1"/>
  <c r="C456" i="7" s="1"/>
  <c r="BB469" i="6"/>
  <c r="BF469" i="6" s="1"/>
  <c r="AT411" i="9"/>
  <c r="BB409" i="6"/>
  <c r="BF409" i="6" s="1"/>
  <c r="BJ409" i="6" s="1"/>
  <c r="C408" i="7" s="1"/>
  <c r="AT375" i="9"/>
  <c r="BB373" i="6"/>
  <c r="BF373" i="6" s="1"/>
  <c r="BJ373" i="6" s="1"/>
  <c r="C372" i="7" s="1"/>
  <c r="AT478" i="9"/>
  <c r="BB476" i="6"/>
  <c r="BF476" i="6" s="1"/>
  <c r="BJ476" i="6" s="1"/>
  <c r="C475" i="7" s="1"/>
  <c r="AT490" i="9"/>
  <c r="BB488" i="6"/>
  <c r="BF488" i="6" s="1"/>
  <c r="BJ488" i="6" s="1"/>
  <c r="C487" i="7" s="1"/>
  <c r="AT406" i="9"/>
  <c r="BB404" i="6"/>
  <c r="BF404" i="6" s="1"/>
  <c r="BJ404" i="6" s="1"/>
  <c r="C403" i="7" s="1"/>
  <c r="AT413" i="9"/>
  <c r="BC411" i="6"/>
  <c r="BG411" i="6" s="1"/>
  <c r="BJ411" i="6" s="1"/>
  <c r="C410" i="7" s="1"/>
  <c r="AT435" i="9"/>
  <c r="BB433" i="6"/>
  <c r="BF433" i="6" s="1"/>
  <c r="BJ433" i="6" s="1"/>
  <c r="C432" i="7" s="1"/>
  <c r="AT401" i="9"/>
  <c r="BC399" i="6"/>
  <c r="BG399" i="6" s="1"/>
  <c r="BJ399" i="6" s="1"/>
  <c r="C398" i="7" s="1"/>
  <c r="AT442" i="9"/>
  <c r="BB440" i="6"/>
  <c r="BF440" i="6" s="1"/>
  <c r="BJ440" i="6" s="1"/>
  <c r="C439" i="7" s="1"/>
  <c r="AT382" i="9"/>
  <c r="BB380" i="6"/>
  <c r="BF380" i="6" s="1"/>
  <c r="BJ380" i="6" s="1"/>
  <c r="C379" i="7" s="1"/>
  <c r="AT447" i="9"/>
  <c r="BB445" i="6"/>
  <c r="BF445" i="6" s="1"/>
  <c r="AT430" i="9"/>
  <c r="BB428" i="6"/>
  <c r="BF428" i="6" s="1"/>
  <c r="BJ428" i="6" s="1"/>
  <c r="C427" i="7" s="1"/>
  <c r="AT456" i="9"/>
  <c r="BB454" i="6"/>
  <c r="BF454" i="6" s="1"/>
  <c r="BJ454" i="6" s="1"/>
  <c r="C453" i="7" s="1"/>
  <c r="AT483" i="9"/>
  <c r="BB481" i="6"/>
  <c r="BF481" i="6" s="1"/>
  <c r="BJ481" i="6" s="1"/>
  <c r="C480" i="7" s="1"/>
  <c r="AT440" i="9"/>
  <c r="BB438" i="6"/>
  <c r="BF438" i="6" s="1"/>
  <c r="BJ438" i="6" s="1"/>
  <c r="C437" i="7" s="1"/>
  <c r="AT453" i="9"/>
  <c r="BC451" i="6"/>
  <c r="BG451" i="6" s="1"/>
  <c r="BJ451" i="6" s="1"/>
  <c r="C450" i="7" s="1"/>
  <c r="BH361" i="9"/>
  <c r="BH362" i="9"/>
  <c r="BH363" i="9"/>
  <c r="BH364" i="9"/>
  <c r="BH365" i="9"/>
  <c r="BH366" i="9"/>
  <c r="BH367" i="9"/>
  <c r="BH368" i="9"/>
  <c r="BH369" i="9"/>
  <c r="BH370" i="9"/>
  <c r="BH371" i="9"/>
  <c r="BH372" i="9"/>
  <c r="BH373" i="9"/>
  <c r="BH374" i="9"/>
  <c r="BH375" i="9"/>
  <c r="BH376" i="9"/>
  <c r="BH377" i="9"/>
  <c r="BH378" i="9"/>
  <c r="BH379" i="9"/>
  <c r="BH380" i="9"/>
  <c r="BH381" i="9"/>
  <c r="BH382" i="9"/>
  <c r="BH383" i="9"/>
  <c r="BH384" i="9"/>
  <c r="BH385" i="9"/>
  <c r="BH386" i="9"/>
  <c r="BH387" i="9"/>
  <c r="BH388" i="9"/>
  <c r="BH389" i="9"/>
  <c r="BH390" i="9"/>
  <c r="BH391" i="9"/>
  <c r="BH392" i="9"/>
  <c r="BH393" i="9"/>
  <c r="BH394" i="9"/>
  <c r="BH395" i="9"/>
  <c r="BH396" i="9"/>
  <c r="BH397" i="9"/>
  <c r="BH398" i="9"/>
  <c r="BH399" i="9"/>
  <c r="BH400" i="9"/>
  <c r="BH401" i="9"/>
  <c r="BH402" i="9"/>
  <c r="BH403" i="9"/>
  <c r="BH404" i="9"/>
  <c r="BH405" i="9"/>
  <c r="BH406" i="9"/>
  <c r="BH407" i="9"/>
  <c r="BH408" i="9"/>
  <c r="BH409" i="9"/>
  <c r="BH410" i="9"/>
  <c r="BH411" i="9"/>
  <c r="BH412" i="9"/>
  <c r="BH413" i="9"/>
  <c r="BH414" i="9"/>
  <c r="BH415" i="9"/>
  <c r="BH416" i="9"/>
  <c r="BH417" i="9"/>
  <c r="BH418" i="9"/>
  <c r="BH419" i="9"/>
  <c r="BH420" i="9"/>
  <c r="BH421" i="9"/>
  <c r="BH422" i="9"/>
  <c r="BH423" i="9"/>
  <c r="BH424" i="9"/>
  <c r="BH425" i="9"/>
  <c r="BH426" i="9"/>
  <c r="BH427" i="9"/>
  <c r="BH428" i="9"/>
  <c r="BH429" i="9"/>
  <c r="BH430" i="9"/>
  <c r="BH431" i="9"/>
  <c r="BH432" i="9"/>
  <c r="BH433" i="9"/>
  <c r="BH434" i="9"/>
  <c r="BH435" i="9"/>
  <c r="BH436" i="9"/>
  <c r="BH437" i="9"/>
  <c r="BH438" i="9"/>
  <c r="BH439" i="9"/>
  <c r="BK450" i="6" l="1"/>
  <c r="AT503" i="9"/>
  <c r="BK371" i="6"/>
  <c r="BK400" i="6"/>
  <c r="BK398" i="6"/>
  <c r="BK486" i="6"/>
  <c r="BK370" i="6"/>
  <c r="BB406" i="6"/>
  <c r="BF406" i="6" s="1"/>
  <c r="BJ406" i="6" s="1"/>
  <c r="C405" i="7" s="1"/>
  <c r="BK431" i="6"/>
  <c r="AT471" i="9"/>
  <c r="BB439" i="6"/>
  <c r="BF439" i="6" s="1"/>
  <c r="BJ439" i="6" s="1"/>
  <c r="C438" i="7" s="1"/>
  <c r="AT495" i="9"/>
  <c r="O15" i="13"/>
  <c r="O16" i="13"/>
  <c r="N16" i="13"/>
  <c r="N15" i="13"/>
  <c r="BB405" i="6"/>
  <c r="BF405" i="6" s="1"/>
  <c r="BJ405" i="6" s="1"/>
  <c r="C404" i="7" s="1"/>
  <c r="H26" i="13"/>
  <c r="H27" i="13"/>
  <c r="Z26" i="13"/>
  <c r="Z27" i="13"/>
  <c r="X15" i="13"/>
  <c r="X16" i="13"/>
  <c r="Z16" i="13"/>
  <c r="Z15" i="13"/>
  <c r="L15" i="13"/>
  <c r="L16" i="13"/>
  <c r="BK377" i="6"/>
  <c r="D15" i="13"/>
  <c r="D16" i="13"/>
  <c r="AA16" i="13"/>
  <c r="AA15" i="13"/>
  <c r="F15" i="13"/>
  <c r="F16" i="13"/>
  <c r="H15" i="13"/>
  <c r="H16" i="13"/>
  <c r="J15" i="13"/>
  <c r="J16" i="13"/>
  <c r="BB502" i="6"/>
  <c r="BF502" i="6" s="1"/>
  <c r="BJ502" i="6" s="1"/>
  <c r="C501" i="7" s="1"/>
  <c r="P26" i="13"/>
  <c r="P27" i="13"/>
  <c r="U26" i="13"/>
  <c r="U27" i="13"/>
  <c r="P15" i="13"/>
  <c r="P16" i="13"/>
  <c r="R15" i="13"/>
  <c r="R16" i="13"/>
  <c r="T16" i="13"/>
  <c r="T15" i="13"/>
  <c r="V16" i="13"/>
  <c r="V15" i="13"/>
  <c r="I26" i="13"/>
  <c r="I27" i="13"/>
  <c r="F26" i="13"/>
  <c r="F27" i="13"/>
  <c r="J26" i="13"/>
  <c r="J27" i="13"/>
  <c r="N26" i="13"/>
  <c r="N27" i="13"/>
  <c r="BB452" i="6"/>
  <c r="BF452" i="6" s="1"/>
  <c r="BJ452" i="6" s="1"/>
  <c r="C451" i="7" s="1"/>
  <c r="BB467" i="6"/>
  <c r="BF467" i="6" s="1"/>
  <c r="BJ467" i="6" s="1"/>
  <c r="C466" i="7" s="1"/>
  <c r="BK448" i="6"/>
  <c r="D26" i="13"/>
  <c r="D27" i="13"/>
  <c r="Q26" i="13"/>
  <c r="Q27" i="13"/>
  <c r="BK375" i="6"/>
  <c r="AT489" i="9"/>
  <c r="S27" i="13"/>
  <c r="S26" i="13"/>
  <c r="V26" i="13"/>
  <c r="V27" i="13"/>
  <c r="M26" i="13"/>
  <c r="M27" i="13"/>
  <c r="K15" i="13"/>
  <c r="K16" i="13"/>
  <c r="M16" i="13"/>
  <c r="M15" i="13"/>
  <c r="E26" i="13"/>
  <c r="E27" i="13"/>
  <c r="Y26" i="13"/>
  <c r="Y27" i="13"/>
  <c r="W15" i="13"/>
  <c r="W16" i="13"/>
  <c r="Y15" i="13"/>
  <c r="Y16" i="13"/>
  <c r="BJ445" i="6"/>
  <c r="C444" i="7" s="1"/>
  <c r="BK456" i="6"/>
  <c r="BB453" i="6"/>
  <c r="BF453" i="6" s="1"/>
  <c r="BJ453" i="6" s="1"/>
  <c r="C452" i="7" s="1"/>
  <c r="G27" i="13"/>
  <c r="G26" i="13"/>
  <c r="L26" i="13"/>
  <c r="L27" i="13"/>
  <c r="O27" i="13"/>
  <c r="O26" i="13"/>
  <c r="AX428" i="9" s="1"/>
  <c r="AS428" i="9" s="1"/>
  <c r="BD426" i="6" s="1"/>
  <c r="BH426" i="6" s="1"/>
  <c r="E15" i="13"/>
  <c r="E16" i="13"/>
  <c r="G15" i="13"/>
  <c r="G16" i="13"/>
  <c r="I16" i="13"/>
  <c r="I15" i="13"/>
  <c r="R26" i="13"/>
  <c r="R27" i="13"/>
  <c r="K27" i="13"/>
  <c r="K26" i="13"/>
  <c r="X26" i="13"/>
  <c r="X27" i="13"/>
  <c r="AA27" i="13"/>
  <c r="AA26" i="13"/>
  <c r="AW428" i="9" s="1"/>
  <c r="AR428" i="9" s="1"/>
  <c r="BC426" i="6" s="1"/>
  <c r="BG426" i="6" s="1"/>
  <c r="Q15" i="13"/>
  <c r="Q16" i="13"/>
  <c r="S15" i="13"/>
  <c r="S16" i="13"/>
  <c r="U15" i="13"/>
  <c r="U16" i="13"/>
  <c r="BJ469" i="6"/>
  <c r="C468" i="7" s="1"/>
  <c r="BB374" i="6"/>
  <c r="BF374" i="6" s="1"/>
  <c r="BJ374" i="6" s="1"/>
  <c r="C373" i="7" s="1"/>
  <c r="W27" i="13"/>
  <c r="W26" i="13"/>
  <c r="T26" i="13"/>
  <c r="T27" i="13"/>
  <c r="BK491" i="6"/>
  <c r="BK466" i="6"/>
  <c r="BK465" i="6"/>
  <c r="BK419" i="6"/>
  <c r="BK427" i="6"/>
  <c r="BK378" i="6"/>
  <c r="BK498" i="6"/>
  <c r="BK446" i="6"/>
  <c r="BK468" i="6"/>
  <c r="BK404" i="6"/>
  <c r="BK464" i="6"/>
  <c r="BK410" i="6"/>
  <c r="BK392" i="6"/>
  <c r="BK459" i="6"/>
  <c r="BK423" i="6"/>
  <c r="BK381" i="6"/>
  <c r="BK437" i="6"/>
  <c r="BK430" i="6"/>
  <c r="BK440" i="6"/>
  <c r="BK390" i="6"/>
  <c r="BK455" i="6"/>
  <c r="BK379" i="6"/>
  <c r="BK480" i="6"/>
  <c r="BK441" i="6"/>
  <c r="BK420" i="6"/>
  <c r="BK436" i="6"/>
  <c r="BK447" i="6"/>
  <c r="BK418" i="6"/>
  <c r="BK401" i="6"/>
  <c r="BK405" i="6"/>
  <c r="BK369" i="6"/>
  <c r="BK502" i="6"/>
  <c r="BK417" i="6"/>
  <c r="BK396" i="6"/>
  <c r="BK422" i="6"/>
  <c r="BK389" i="6"/>
  <c r="BK402" i="6"/>
  <c r="BK462" i="6"/>
  <c r="BK499" i="6"/>
  <c r="BK382" i="6"/>
  <c r="BK435" i="6"/>
  <c r="BK483" i="6"/>
  <c r="BK406" i="6"/>
  <c r="BK408" i="6"/>
  <c r="BK384" i="6"/>
  <c r="BK432" i="6"/>
  <c r="BK463" i="6"/>
  <c r="BK391" i="6"/>
  <c r="BK438" i="6"/>
  <c r="BK479" i="6"/>
  <c r="BK482" i="6"/>
  <c r="BK460" i="6"/>
  <c r="BK476" i="6"/>
  <c r="BK485" i="6"/>
  <c r="BK470" i="6"/>
  <c r="BK489" i="6"/>
  <c r="BK412" i="6"/>
  <c r="BK481" i="6"/>
  <c r="BK497" i="6"/>
  <c r="BK414" i="6"/>
  <c r="BK501" i="6"/>
  <c r="BK444" i="6"/>
  <c r="BK492" i="6"/>
  <c r="BK416" i="6"/>
  <c r="BK376" i="6"/>
  <c r="BK478" i="6"/>
  <c r="BK373" i="6"/>
  <c r="BK477" i="6"/>
  <c r="BK433" i="6"/>
  <c r="BK424" i="6"/>
  <c r="BK471" i="6"/>
  <c r="BK407" i="6"/>
  <c r="BK449" i="6"/>
  <c r="BK386" i="6"/>
  <c r="BK434" i="6"/>
  <c r="BK451" i="6"/>
  <c r="BK493" i="6"/>
  <c r="BK461" i="6"/>
  <c r="BK494" i="6"/>
  <c r="BK409" i="6"/>
  <c r="BK488" i="6"/>
  <c r="BK473" i="6"/>
  <c r="BK500" i="6"/>
  <c r="BK490" i="6"/>
  <c r="BK428" i="6"/>
  <c r="BK484" i="6"/>
  <c r="BK399" i="6"/>
  <c r="BK457" i="6"/>
  <c r="BK496" i="6"/>
  <c r="BK387" i="6"/>
  <c r="BK403" i="6"/>
  <c r="BK395" i="6"/>
  <c r="BK443" i="6"/>
  <c r="BK458" i="6"/>
  <c r="BK393" i="6"/>
  <c r="BK372" i="6"/>
  <c r="BK421" i="6"/>
  <c r="BK454" i="6"/>
  <c r="BK429" i="6"/>
  <c r="BK445" i="6"/>
  <c r="BK383" i="6"/>
  <c r="BK388" i="6"/>
  <c r="BK411" i="6"/>
  <c r="BK487" i="6"/>
  <c r="BK472" i="6"/>
  <c r="BK394" i="6"/>
  <c r="BK442" i="6"/>
  <c r="BK380" i="6"/>
  <c r="BK475" i="6"/>
  <c r="BK495" i="6"/>
  <c r="AT387" i="9"/>
  <c r="BB385" i="6"/>
  <c r="BF385" i="6" s="1"/>
  <c r="BJ385" i="6" s="1"/>
  <c r="C384" i="7" s="1"/>
  <c r="AT476" i="9"/>
  <c r="BB474" i="6"/>
  <c r="BF474" i="6" s="1"/>
  <c r="BJ474" i="6" s="1"/>
  <c r="C473" i="7" s="1"/>
  <c r="AT399" i="9"/>
  <c r="BB397" i="6"/>
  <c r="BF397" i="6" s="1"/>
  <c r="BJ397" i="6" s="1"/>
  <c r="C396" i="7" s="1"/>
  <c r="AT415" i="9"/>
  <c r="BB413" i="6"/>
  <c r="BF413" i="6" s="1"/>
  <c r="BJ413" i="6" s="1"/>
  <c r="C412" i="7" s="1"/>
  <c r="BG6" i="9"/>
  <c r="BG7" i="9" s="1"/>
  <c r="BG8" i="9" s="1"/>
  <c r="BG9" i="9" s="1"/>
  <c r="BG10" i="9" s="1"/>
  <c r="BG11" i="9" s="1"/>
  <c r="BG12" i="9" s="1"/>
  <c r="BG13" i="9" s="1"/>
  <c r="BG14" i="9" s="1"/>
  <c r="BG15" i="9" s="1"/>
  <c r="BG16" i="9" s="1"/>
  <c r="BG17" i="9" s="1"/>
  <c r="BG18" i="9" s="1"/>
  <c r="BG19" i="9" s="1"/>
  <c r="BG20" i="9" s="1"/>
  <c r="BG21" i="9" s="1"/>
  <c r="BG22" i="9" s="1"/>
  <c r="BG23" i="9" s="1"/>
  <c r="BG24" i="9" s="1"/>
  <c r="BG25" i="9" s="1"/>
  <c r="BG26" i="9" s="1"/>
  <c r="BG27" i="9" s="1"/>
  <c r="BG28" i="9" s="1"/>
  <c r="BG29" i="9" s="1"/>
  <c r="BG30" i="9" s="1"/>
  <c r="BG31" i="9" s="1"/>
  <c r="BG32" i="9" s="1"/>
  <c r="BG33" i="9" s="1"/>
  <c r="BG34" i="9" s="1"/>
  <c r="BG35" i="9" s="1"/>
  <c r="BG36" i="9" s="1"/>
  <c r="BG37" i="9" s="1"/>
  <c r="BG38" i="9" s="1"/>
  <c r="BG39" i="9" s="1"/>
  <c r="BG40" i="9" s="1"/>
  <c r="BG41" i="9" s="1"/>
  <c r="BG42" i="9" s="1"/>
  <c r="BG43" i="9" s="1"/>
  <c r="BG44" i="9" s="1"/>
  <c r="BG45" i="9" s="1"/>
  <c r="BG46" i="9" s="1"/>
  <c r="BG47" i="9" s="1"/>
  <c r="BG48" i="9" s="1"/>
  <c r="BG49" i="9" s="1"/>
  <c r="BG50" i="9" s="1"/>
  <c r="BG51" i="9" s="1"/>
  <c r="BG52" i="9" s="1"/>
  <c r="BG53" i="9" s="1"/>
  <c r="BG54" i="9" s="1"/>
  <c r="BG55" i="9" s="1"/>
  <c r="BG56" i="9" s="1"/>
  <c r="BG57" i="9" s="1"/>
  <c r="BG58" i="9" s="1"/>
  <c r="BG59" i="9" s="1"/>
  <c r="BG60" i="9" s="1"/>
  <c r="BG61" i="9" s="1"/>
  <c r="BG62" i="9" s="1"/>
  <c r="BG63" i="9" s="1"/>
  <c r="BG64" i="9" s="1"/>
  <c r="BG65" i="9" s="1"/>
  <c r="BG66" i="9" s="1"/>
  <c r="BG67" i="9" s="1"/>
  <c r="BG68" i="9" s="1"/>
  <c r="BG69" i="9" s="1"/>
  <c r="BG70" i="9" s="1"/>
  <c r="BG71" i="9" s="1"/>
  <c r="BG72" i="9" s="1"/>
  <c r="BG73" i="9" s="1"/>
  <c r="BG74" i="9" s="1"/>
  <c r="BG75" i="9" s="1"/>
  <c r="BG76" i="9" s="1"/>
  <c r="BG77" i="9" s="1"/>
  <c r="BG78" i="9" s="1"/>
  <c r="BG79" i="9" s="1"/>
  <c r="BG80" i="9" s="1"/>
  <c r="BG81" i="9" s="1"/>
  <c r="BG82" i="9" s="1"/>
  <c r="BG83" i="9" s="1"/>
  <c r="BG84" i="9" s="1"/>
  <c r="BG85" i="9" s="1"/>
  <c r="BG86" i="9" s="1"/>
  <c r="BG87" i="9" s="1"/>
  <c r="BG88" i="9" s="1"/>
  <c r="BG89" i="9" s="1"/>
  <c r="BG90" i="9" s="1"/>
  <c r="BG91" i="9" s="1"/>
  <c r="BG92" i="9" s="1"/>
  <c r="BG93" i="9" s="1"/>
  <c r="BG94" i="9" s="1"/>
  <c r="BG95" i="9" s="1"/>
  <c r="BG96" i="9" s="1"/>
  <c r="BG97" i="9" s="1"/>
  <c r="BG98" i="9" s="1"/>
  <c r="BG99" i="9" s="1"/>
  <c r="BG100" i="9" s="1"/>
  <c r="BG101" i="9" s="1"/>
  <c r="BG102" i="9" s="1"/>
  <c r="BG103" i="9" s="1"/>
  <c r="BG104" i="9" s="1"/>
  <c r="BG105" i="9" s="1"/>
  <c r="BG106" i="9" s="1"/>
  <c r="BG107" i="9" s="1"/>
  <c r="BG108" i="9" s="1"/>
  <c r="BG109" i="9" s="1"/>
  <c r="BG110" i="9" s="1"/>
  <c r="BG111" i="9" s="1"/>
  <c r="BG112" i="9" s="1"/>
  <c r="BG113" i="9" s="1"/>
  <c r="BG114" i="9" s="1"/>
  <c r="BG115" i="9" s="1"/>
  <c r="BG116" i="9" s="1"/>
  <c r="BG117" i="9" s="1"/>
  <c r="BG118" i="9" s="1"/>
  <c r="BG119" i="9" s="1"/>
  <c r="BG120" i="9" s="1"/>
  <c r="BG121" i="9" s="1"/>
  <c r="BG122" i="9" s="1"/>
  <c r="BG123" i="9" s="1"/>
  <c r="BG124" i="9" s="1"/>
  <c r="BG125" i="9" s="1"/>
  <c r="BG126" i="9" s="1"/>
  <c r="BG127" i="9" s="1"/>
  <c r="BG128" i="9" s="1"/>
  <c r="BG129" i="9" s="1"/>
  <c r="BG130" i="9" s="1"/>
  <c r="BG131" i="9" s="1"/>
  <c r="BG132" i="9" s="1"/>
  <c r="BG133" i="9" s="1"/>
  <c r="BG134" i="9" s="1"/>
  <c r="BG135" i="9" s="1"/>
  <c r="BG136" i="9" s="1"/>
  <c r="BG137" i="9" s="1"/>
  <c r="BG138" i="9" s="1"/>
  <c r="BG139" i="9" s="1"/>
  <c r="BG140" i="9" s="1"/>
  <c r="BG141" i="9" s="1"/>
  <c r="BG142" i="9" s="1"/>
  <c r="BG143" i="9" s="1"/>
  <c r="BG144" i="9" s="1"/>
  <c r="BG145" i="9" s="1"/>
  <c r="BG146" i="9" s="1"/>
  <c r="BG147" i="9" s="1"/>
  <c r="BG148" i="9" s="1"/>
  <c r="BG149" i="9" s="1"/>
  <c r="BG150" i="9" s="1"/>
  <c r="BG151" i="9" s="1"/>
  <c r="BG152" i="9" s="1"/>
  <c r="BG153" i="9" s="1"/>
  <c r="BG154" i="9" s="1"/>
  <c r="BG155" i="9" s="1"/>
  <c r="BG156" i="9" s="1"/>
  <c r="BG157" i="9" s="1"/>
  <c r="BG158" i="9" s="1"/>
  <c r="BG159" i="9" s="1"/>
  <c r="BG160" i="9" s="1"/>
  <c r="BG161" i="9" s="1"/>
  <c r="BG162" i="9" s="1"/>
  <c r="BG163" i="9" s="1"/>
  <c r="BG164" i="9" s="1"/>
  <c r="BG165" i="9" s="1"/>
  <c r="BG166" i="9" s="1"/>
  <c r="BG167" i="9" s="1"/>
  <c r="BG168" i="9" s="1"/>
  <c r="BG169" i="9" s="1"/>
  <c r="BG170" i="9" s="1"/>
  <c r="BG171" i="9" s="1"/>
  <c r="BG172" i="9" s="1"/>
  <c r="BG173" i="9" s="1"/>
  <c r="BG174" i="9" s="1"/>
  <c r="BG175" i="9" s="1"/>
  <c r="BG176" i="9" s="1"/>
  <c r="BG177" i="9" s="1"/>
  <c r="BG178" i="9" s="1"/>
  <c r="BG179" i="9" s="1"/>
  <c r="BG180" i="9" s="1"/>
  <c r="BG181" i="9" s="1"/>
  <c r="BG182" i="9" s="1"/>
  <c r="BG183" i="9" s="1"/>
  <c r="BG184" i="9" s="1"/>
  <c r="BG185" i="9" s="1"/>
  <c r="BG186" i="9" s="1"/>
  <c r="BG187" i="9" s="1"/>
  <c r="BG188" i="9" s="1"/>
  <c r="BG189" i="9" s="1"/>
  <c r="BG190" i="9" s="1"/>
  <c r="BG191" i="9" s="1"/>
  <c r="BG192" i="9" s="1"/>
  <c r="BG193" i="9" s="1"/>
  <c r="BG194" i="9" s="1"/>
  <c r="BG195" i="9" s="1"/>
  <c r="BG196" i="9" s="1"/>
  <c r="BG197" i="9" s="1"/>
  <c r="BG198" i="9" s="1"/>
  <c r="BG199" i="9" s="1"/>
  <c r="BG200" i="9" s="1"/>
  <c r="BG201" i="9" s="1"/>
  <c r="BG202" i="9" s="1"/>
  <c r="BG203" i="9" s="1"/>
  <c r="BG204" i="9" s="1"/>
  <c r="BG205" i="9" s="1"/>
  <c r="BG206" i="9" s="1"/>
  <c r="BG207" i="9" s="1"/>
  <c r="BG208" i="9" s="1"/>
  <c r="BG209" i="9" s="1"/>
  <c r="BG210" i="9" s="1"/>
  <c r="BG211" i="9" s="1"/>
  <c r="BG212" i="9" s="1"/>
  <c r="BG213" i="9" s="1"/>
  <c r="BG214" i="9" s="1"/>
  <c r="BG215" i="9" s="1"/>
  <c r="BG216" i="9" s="1"/>
  <c r="BG217" i="9" s="1"/>
  <c r="BG218" i="9" s="1"/>
  <c r="BG219" i="9" s="1"/>
  <c r="BG220" i="9" s="1"/>
  <c r="BG221" i="9" s="1"/>
  <c r="BG222" i="9" s="1"/>
  <c r="BG223" i="9" s="1"/>
  <c r="BG224" i="9" s="1"/>
  <c r="BG225" i="9" s="1"/>
  <c r="BG226" i="9" s="1"/>
  <c r="BG227" i="9" s="1"/>
  <c r="BG228" i="9" s="1"/>
  <c r="BG229" i="9" s="1"/>
  <c r="BG230" i="9" s="1"/>
  <c r="BG231" i="9" s="1"/>
  <c r="BG232" i="9" s="1"/>
  <c r="BG233" i="9" s="1"/>
  <c r="BG234" i="9" s="1"/>
  <c r="BG235" i="9" s="1"/>
  <c r="BG236" i="9" s="1"/>
  <c r="BG237" i="9" s="1"/>
  <c r="BG238" i="9" s="1"/>
  <c r="BG239" i="9" s="1"/>
  <c r="BG240" i="9" s="1"/>
  <c r="BG241" i="9" s="1"/>
  <c r="BG242" i="9" s="1"/>
  <c r="BG243" i="9" s="1"/>
  <c r="BG244" i="9" s="1"/>
  <c r="BG245" i="9" s="1"/>
  <c r="BG246" i="9" s="1"/>
  <c r="BG247" i="9" s="1"/>
  <c r="BG248" i="9" s="1"/>
  <c r="BG249" i="9" s="1"/>
  <c r="BG250" i="9" s="1"/>
  <c r="BG251" i="9" s="1"/>
  <c r="BG252" i="9" s="1"/>
  <c r="BG253" i="9" s="1"/>
  <c r="BG254" i="9" s="1"/>
  <c r="BG255" i="9" s="1"/>
  <c r="BG256" i="9" s="1"/>
  <c r="BG257" i="9" s="1"/>
  <c r="BG258" i="9" s="1"/>
  <c r="BG259" i="9" s="1"/>
  <c r="BG260" i="9" s="1"/>
  <c r="BG261" i="9" s="1"/>
  <c r="BG262" i="9" s="1"/>
  <c r="BG263" i="9" s="1"/>
  <c r="BG264" i="9" s="1"/>
  <c r="BG265" i="9" s="1"/>
  <c r="BG266" i="9" s="1"/>
  <c r="BG267" i="9" s="1"/>
  <c r="BG268" i="9" s="1"/>
  <c r="BG269" i="9" s="1"/>
  <c r="BG270" i="9" s="1"/>
  <c r="BG271" i="9" s="1"/>
  <c r="BG272" i="9" s="1"/>
  <c r="BG273" i="9" s="1"/>
  <c r="BG274" i="9" s="1"/>
  <c r="BG275" i="9" s="1"/>
  <c r="BG276" i="9" s="1"/>
  <c r="BG277" i="9" s="1"/>
  <c r="BG278" i="9" s="1"/>
  <c r="BG279" i="9" s="1"/>
  <c r="BG280" i="9" s="1"/>
  <c r="BG281" i="9" s="1"/>
  <c r="BG282" i="9" s="1"/>
  <c r="BG283" i="9" s="1"/>
  <c r="BG284" i="9" s="1"/>
  <c r="BG285" i="9" s="1"/>
  <c r="BG286" i="9" s="1"/>
  <c r="BG287" i="9" s="1"/>
  <c r="BG288" i="9" s="1"/>
  <c r="BG289" i="9" s="1"/>
  <c r="BG290" i="9" s="1"/>
  <c r="BG291" i="9" s="1"/>
  <c r="BG292" i="9" s="1"/>
  <c r="BG293" i="9" s="1"/>
  <c r="BG294" i="9" s="1"/>
  <c r="BG295" i="9" s="1"/>
  <c r="BG296" i="9" s="1"/>
  <c r="BG297" i="9" s="1"/>
  <c r="BG298" i="9" s="1"/>
  <c r="BG299" i="9" s="1"/>
  <c r="BG300" i="9" s="1"/>
  <c r="BG301" i="9" s="1"/>
  <c r="BG302" i="9" s="1"/>
  <c r="BG303" i="9" s="1"/>
  <c r="BG304" i="9" s="1"/>
  <c r="BG305" i="9" s="1"/>
  <c r="BG306" i="9" s="1"/>
  <c r="BG307" i="9" s="1"/>
  <c r="BG308" i="9" s="1"/>
  <c r="BG309" i="9" s="1"/>
  <c r="BG310" i="9" s="1"/>
  <c r="BG311" i="9" s="1"/>
  <c r="BG312" i="9" s="1"/>
  <c r="BG313" i="9" s="1"/>
  <c r="BG314" i="9" s="1"/>
  <c r="BG315" i="9" s="1"/>
  <c r="BG316" i="9" s="1"/>
  <c r="BG317" i="9" s="1"/>
  <c r="BG318" i="9" s="1"/>
  <c r="BG319" i="9" s="1"/>
  <c r="BG320" i="9" s="1"/>
  <c r="BG321" i="9" s="1"/>
  <c r="BG322" i="9" s="1"/>
  <c r="BG323" i="9" s="1"/>
  <c r="BG324" i="9" s="1"/>
  <c r="BG325" i="9" s="1"/>
  <c r="BG326" i="9" s="1"/>
  <c r="BG327" i="9" s="1"/>
  <c r="BG328" i="9" s="1"/>
  <c r="BG329" i="9" s="1"/>
  <c r="BG330" i="9" s="1"/>
  <c r="BG331" i="9" s="1"/>
  <c r="BG332" i="9" s="1"/>
  <c r="BG333" i="9" s="1"/>
  <c r="BG334" i="9" s="1"/>
  <c r="BG335" i="9" s="1"/>
  <c r="BG336" i="9" s="1"/>
  <c r="BG337" i="9" s="1"/>
  <c r="BG338" i="9" s="1"/>
  <c r="BG339" i="9" s="1"/>
  <c r="BG340" i="9" s="1"/>
  <c r="BG341" i="9" s="1"/>
  <c r="BG342" i="9" s="1"/>
  <c r="BG343" i="9" s="1"/>
  <c r="BG344" i="9" s="1"/>
  <c r="BG345" i="9" s="1"/>
  <c r="BG346" i="9" s="1"/>
  <c r="BG347" i="9" s="1"/>
  <c r="BG348" i="9" s="1"/>
  <c r="BG349" i="9" s="1"/>
  <c r="BG350" i="9" s="1"/>
  <c r="BG351" i="9" s="1"/>
  <c r="BG352" i="9" s="1"/>
  <c r="BG353" i="9" s="1"/>
  <c r="BG354" i="9" s="1"/>
  <c r="BG355" i="9" s="1"/>
  <c r="BG356" i="9" s="1"/>
  <c r="BG357" i="9" s="1"/>
  <c r="BG358" i="9" s="1"/>
  <c r="BG359" i="9" s="1"/>
  <c r="BG360" i="9" s="1"/>
  <c r="BG361" i="9" s="1"/>
  <c r="BG362" i="9" s="1"/>
  <c r="BG363" i="9" s="1"/>
  <c r="BG364" i="9" s="1"/>
  <c r="BG365" i="9" s="1"/>
  <c r="BG366" i="9" s="1"/>
  <c r="BG367" i="9" s="1"/>
  <c r="BG368" i="9" s="1"/>
  <c r="BG369" i="9" s="1"/>
  <c r="BG370" i="9" s="1"/>
  <c r="BG371" i="9" s="1"/>
  <c r="BG372" i="9" s="1"/>
  <c r="BG373" i="9" s="1"/>
  <c r="BG374" i="9" s="1"/>
  <c r="BG375" i="9" s="1"/>
  <c r="BG376" i="9" s="1"/>
  <c r="BG377" i="9" s="1"/>
  <c r="BG378" i="9" s="1"/>
  <c r="BG379" i="9" s="1"/>
  <c r="BG380" i="9" s="1"/>
  <c r="BG381" i="9" s="1"/>
  <c r="BG382" i="9" s="1"/>
  <c r="BG383" i="9" s="1"/>
  <c r="BG384" i="9" s="1"/>
  <c r="BG385" i="9" s="1"/>
  <c r="BG386" i="9" s="1"/>
  <c r="BG387" i="9" s="1"/>
  <c r="BG388" i="9" s="1"/>
  <c r="BG389" i="9" s="1"/>
  <c r="BG390" i="9" s="1"/>
  <c r="BG391" i="9" s="1"/>
  <c r="BG392" i="9" s="1"/>
  <c r="BG393" i="9" s="1"/>
  <c r="BG394" i="9" s="1"/>
  <c r="BG395" i="9" s="1"/>
  <c r="BG396" i="9" s="1"/>
  <c r="BG397" i="9" s="1"/>
  <c r="BG398" i="9" s="1"/>
  <c r="BG399" i="9" s="1"/>
  <c r="BG400" i="9" s="1"/>
  <c r="BG401" i="9" s="1"/>
  <c r="BG402" i="9" s="1"/>
  <c r="BG403" i="9" s="1"/>
  <c r="BG404" i="9" s="1"/>
  <c r="BG405" i="9" s="1"/>
  <c r="BG406" i="9" s="1"/>
  <c r="BG407" i="9" s="1"/>
  <c r="BG408" i="9" s="1"/>
  <c r="BG409" i="9" s="1"/>
  <c r="BG410" i="9" s="1"/>
  <c r="BG411" i="9" s="1"/>
  <c r="BG412" i="9" s="1"/>
  <c r="BG413" i="9" s="1"/>
  <c r="BG414" i="9" s="1"/>
  <c r="BG415" i="9" s="1"/>
  <c r="BG416" i="9" s="1"/>
  <c r="BG417" i="9" s="1"/>
  <c r="BG418" i="9" s="1"/>
  <c r="BG419" i="9" s="1"/>
  <c r="BG420" i="9" s="1"/>
  <c r="BG421" i="9" s="1"/>
  <c r="BG422" i="9" s="1"/>
  <c r="BG423" i="9" s="1"/>
  <c r="BG424" i="9" s="1"/>
  <c r="BG425" i="9" s="1"/>
  <c r="BG426" i="9" s="1"/>
  <c r="BG427" i="9" s="1"/>
  <c r="BG428" i="9" s="1"/>
  <c r="BG429" i="9" s="1"/>
  <c r="BG430" i="9" s="1"/>
  <c r="BG431" i="9" s="1"/>
  <c r="BG432" i="9" s="1"/>
  <c r="BG433" i="9" s="1"/>
  <c r="BG434" i="9" s="1"/>
  <c r="BG435" i="9" s="1"/>
  <c r="BG436" i="9" s="1"/>
  <c r="BG437" i="9" s="1"/>
  <c r="BG438" i="9" s="1"/>
  <c r="BG439" i="9" s="1"/>
  <c r="BK439" i="6" l="1"/>
  <c r="BK467" i="6"/>
  <c r="BK374" i="6"/>
  <c r="BK453" i="6"/>
  <c r="BK452" i="6"/>
  <c r="BK469" i="6"/>
  <c r="BK397" i="6"/>
  <c r="BK474" i="6"/>
  <c r="BK385" i="6"/>
  <c r="BK413" i="6"/>
  <c r="BI8" i="9"/>
  <c r="BI22" i="9"/>
  <c r="BI37" i="9"/>
  <c r="BI50" i="9"/>
  <c r="BI63" i="9"/>
  <c r="BI76" i="9"/>
  <c r="BI75" i="9"/>
  <c r="BI9" i="9"/>
  <c r="BI23" i="9"/>
  <c r="BI38" i="9"/>
  <c r="BI51" i="9"/>
  <c r="BI64" i="9"/>
  <c r="BI77" i="9"/>
  <c r="BI10" i="9"/>
  <c r="BI26" i="9"/>
  <c r="BI39" i="9"/>
  <c r="BI52" i="9"/>
  <c r="BI65" i="9"/>
  <c r="BI79" i="9"/>
  <c r="BI36" i="9"/>
  <c r="BI11" i="9"/>
  <c r="BI27" i="9"/>
  <c r="BI40" i="9"/>
  <c r="BI53" i="9"/>
  <c r="BI66" i="9"/>
  <c r="BI80" i="9"/>
  <c r="BI12" i="9"/>
  <c r="BI28" i="9"/>
  <c r="BI41" i="9"/>
  <c r="BI54" i="9"/>
  <c r="BI68" i="9"/>
  <c r="BI81" i="9"/>
  <c r="BI62" i="9"/>
  <c r="BI13" i="9"/>
  <c r="BI29" i="9"/>
  <c r="BI42" i="9"/>
  <c r="BI55" i="9"/>
  <c r="BI69" i="9"/>
  <c r="BI82" i="9"/>
  <c r="BI14" i="9"/>
  <c r="BI30" i="9"/>
  <c r="BI43" i="9"/>
  <c r="BI57" i="9"/>
  <c r="BI70" i="9"/>
  <c r="BI83" i="9"/>
  <c r="BI15" i="9"/>
  <c r="BI31" i="9"/>
  <c r="BI44" i="9"/>
  <c r="BI58" i="9"/>
  <c r="BI71" i="9"/>
  <c r="BI84" i="9"/>
  <c r="BI21" i="9"/>
  <c r="BI16" i="9"/>
  <c r="BI33" i="9"/>
  <c r="BI45" i="9"/>
  <c r="BI59" i="9"/>
  <c r="BI72" i="9"/>
  <c r="BI85" i="9"/>
  <c r="BI49" i="9"/>
  <c r="BI17" i="9"/>
  <c r="BI34" i="9"/>
  <c r="BI46" i="9"/>
  <c r="BI60" i="9"/>
  <c r="BI73" i="9"/>
  <c r="BI86" i="9"/>
  <c r="BI6" i="9"/>
  <c r="BI20" i="9"/>
  <c r="BI35" i="9"/>
  <c r="BI48" i="9"/>
  <c r="BI61" i="9"/>
  <c r="BI74" i="9"/>
  <c r="BI7" i="9"/>
  <c r="BI5" i="9"/>
  <c r="BI32" i="9"/>
  <c r="BI19" i="9" l="1"/>
  <c r="BI78" i="9"/>
  <c r="BI67" i="9"/>
  <c r="BI24" i="9"/>
  <c r="BI25" i="9"/>
  <c r="G44" i="7"/>
  <c r="G45" i="7" s="1"/>
  <c r="G4" i="7"/>
  <c r="G5" i="7"/>
  <c r="G6" i="7"/>
  <c r="G7" i="7"/>
  <c r="G8" i="7" s="1"/>
  <c r="G9" i="7" s="1"/>
  <c r="G10" i="7" s="1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3" i="7"/>
  <c r="D2" i="7"/>
  <c r="G46" i="7" l="1"/>
  <c r="G47" i="7" l="1"/>
  <c r="G48" i="7" l="1"/>
  <c r="G49" i="7" l="1"/>
  <c r="G50" i="7" l="1"/>
  <c r="G51" i="7" l="1"/>
  <c r="G52" i="7" l="1"/>
  <c r="G53" i="7" s="1"/>
  <c r="B56" i="6" l="1"/>
  <c r="B86" i="6"/>
  <c r="B65" i="6"/>
  <c r="B49" i="6"/>
  <c r="B59" i="6"/>
  <c r="B29" i="6"/>
  <c r="B80" i="6"/>
  <c r="B32" i="6"/>
  <c r="B7" i="6"/>
  <c r="B82" i="6"/>
  <c r="B11" i="6"/>
  <c r="B84" i="6"/>
  <c r="B18" i="6"/>
  <c r="B79" i="6"/>
  <c r="B14" i="6"/>
  <c r="B54" i="6"/>
  <c r="B15" i="6"/>
  <c r="B34" i="6"/>
  <c r="B26" i="6"/>
  <c r="B8" i="6"/>
  <c r="B50" i="6"/>
  <c r="B36" i="6"/>
  <c r="B73" i="6"/>
  <c r="B22" i="6"/>
  <c r="B38" i="6"/>
  <c r="B58" i="6"/>
  <c r="B42" i="6"/>
  <c r="B19" i="6"/>
  <c r="B17" i="6"/>
  <c r="B20" i="6"/>
  <c r="B25" i="6"/>
  <c r="B35" i="6"/>
  <c r="B21" i="6"/>
  <c r="B43" i="6"/>
  <c r="B52" i="6"/>
  <c r="B53" i="6"/>
  <c r="B4" i="6"/>
  <c r="B44" i="6"/>
  <c r="B77" i="6"/>
  <c r="B72" i="6"/>
  <c r="B74" i="6"/>
  <c r="B51" i="6"/>
  <c r="B55" i="6"/>
  <c r="B6" i="6"/>
  <c r="B75" i="6"/>
  <c r="B85" i="6"/>
  <c r="B5" i="6"/>
  <c r="B45" i="6"/>
  <c r="B64" i="6"/>
  <c r="B30" i="6"/>
  <c r="B60" i="6"/>
  <c r="B28" i="6"/>
  <c r="B46" i="6"/>
  <c r="B66" i="6"/>
  <c r="B83" i="6"/>
  <c r="B41" i="6"/>
  <c r="B48" i="6"/>
  <c r="B16" i="6"/>
  <c r="B27" i="6"/>
  <c r="B62" i="6"/>
  <c r="B13" i="6"/>
  <c r="B33" i="6"/>
  <c r="B87" i="6"/>
  <c r="B78" i="6"/>
  <c r="B67" i="6"/>
  <c r="B70" i="6"/>
  <c r="B76" i="6"/>
  <c r="B63" i="6"/>
  <c r="B24" i="6"/>
  <c r="B40" i="6"/>
  <c r="B39" i="6"/>
  <c r="B57" i="6"/>
  <c r="B69" i="6"/>
  <c r="B61" i="6"/>
  <c r="B81" i="6"/>
  <c r="B23" i="6"/>
  <c r="B31" i="6"/>
  <c r="B47" i="6"/>
  <c r="B10" i="6"/>
  <c r="B12" i="6"/>
  <c r="B68" i="6"/>
  <c r="B71" i="6"/>
  <c r="B37" i="6"/>
  <c r="B88" i="6"/>
  <c r="H66" i="6" l="1"/>
  <c r="I70" i="6"/>
  <c r="F31" i="6"/>
  <c r="C18" i="6"/>
  <c r="C85" i="6"/>
  <c r="E55" i="6"/>
  <c r="K42" i="6"/>
  <c r="L78" i="6"/>
  <c r="M5" i="6"/>
  <c r="H10" i="6"/>
  <c r="J87" i="6"/>
  <c r="D12" i="6"/>
  <c r="F75" i="6"/>
  <c r="G50" i="6"/>
  <c r="L3" i="6"/>
  <c r="C81" i="6"/>
  <c r="E46" i="6"/>
  <c r="G54" i="6"/>
  <c r="M36" i="6"/>
  <c r="G86" i="6"/>
  <c r="G12" i="6"/>
  <c r="E70" i="6"/>
  <c r="K29" i="6"/>
  <c r="H73" i="6"/>
  <c r="E88" i="6"/>
  <c r="M57" i="6"/>
  <c r="E74" i="6"/>
  <c r="G24" i="6"/>
  <c r="C24" i="6"/>
  <c r="L73" i="6"/>
  <c r="C80" i="6"/>
  <c r="D81" i="6"/>
  <c r="M88" i="6"/>
  <c r="K76" i="6"/>
  <c r="J31" i="6"/>
  <c r="D26" i="6"/>
  <c r="H30" i="6"/>
  <c r="F36" i="6"/>
  <c r="G37" i="6"/>
  <c r="K15" i="6"/>
  <c r="H3" i="6"/>
  <c r="D41" i="6"/>
  <c r="M66" i="6"/>
  <c r="J71" i="6"/>
  <c r="L53" i="6"/>
  <c r="I26" i="6"/>
  <c r="H87" i="6"/>
  <c r="D72" i="6"/>
  <c r="L74" i="6"/>
  <c r="L16" i="6"/>
  <c r="K50" i="6"/>
  <c r="E45" i="6"/>
  <c r="F58" i="6"/>
  <c r="I65" i="6"/>
  <c r="D5" i="6"/>
  <c r="L32" i="6"/>
  <c r="M72" i="6"/>
  <c r="L26" i="6"/>
  <c r="E53" i="6"/>
  <c r="J12" i="6"/>
  <c r="M70" i="6"/>
  <c r="G40" i="6"/>
  <c r="F76" i="6"/>
  <c r="K57" i="6"/>
  <c r="K32" i="6"/>
  <c r="K16" i="6"/>
  <c r="I62" i="6"/>
  <c r="F80" i="6"/>
  <c r="C17" i="6"/>
  <c r="C7" i="6"/>
  <c r="L23" i="6"/>
  <c r="K40" i="6"/>
  <c r="M54" i="6"/>
  <c r="E65" i="6"/>
  <c r="F50" i="6"/>
  <c r="H18" i="6"/>
  <c r="F20" i="6"/>
  <c r="I23" i="6"/>
  <c r="I50" i="6"/>
  <c r="K54" i="6"/>
  <c r="F57" i="6"/>
  <c r="D29" i="6"/>
  <c r="L77" i="6"/>
  <c r="D62" i="6"/>
  <c r="J26" i="6"/>
  <c r="E21" i="6"/>
  <c r="C56" i="6"/>
  <c r="H54" i="6"/>
  <c r="E77" i="6"/>
  <c r="C87" i="6"/>
  <c r="E79" i="6"/>
  <c r="D14" i="6"/>
  <c r="H58" i="6"/>
  <c r="G16" i="6"/>
  <c r="F5" i="6"/>
  <c r="H27" i="6"/>
  <c r="H13" i="6"/>
  <c r="C25" i="6"/>
  <c r="G51" i="6"/>
  <c r="C86" i="6"/>
  <c r="I67" i="6"/>
  <c r="I24" i="6"/>
  <c r="M62" i="6"/>
  <c r="D6" i="6"/>
  <c r="L86" i="6"/>
  <c r="G41" i="6"/>
  <c r="J29" i="6"/>
  <c r="K60" i="6"/>
  <c r="E66" i="6"/>
  <c r="H75" i="6"/>
  <c r="J72" i="6"/>
  <c r="D76" i="6"/>
  <c r="K79" i="6"/>
  <c r="H6" i="6"/>
  <c r="I21" i="6"/>
  <c r="M78" i="6"/>
  <c r="L70" i="6"/>
  <c r="C74" i="6"/>
  <c r="J19" i="6"/>
  <c r="F51" i="6"/>
  <c r="C58" i="6"/>
  <c r="D31" i="6"/>
  <c r="H20" i="6"/>
  <c r="I64" i="6"/>
  <c r="L22" i="6"/>
  <c r="D64" i="6"/>
  <c r="H15" i="6"/>
  <c r="K73" i="6"/>
  <c r="D58" i="6"/>
  <c r="D18" i="6"/>
  <c r="M55" i="6"/>
  <c r="E54" i="6"/>
  <c r="G85" i="6"/>
  <c r="I87" i="6"/>
  <c r="K30" i="6"/>
  <c r="C61" i="6"/>
  <c r="C45" i="6"/>
  <c r="C39" i="6"/>
  <c r="E61" i="6"/>
  <c r="I19" i="6"/>
  <c r="F23" i="6"/>
  <c r="C40" i="6"/>
  <c r="C57" i="6"/>
  <c r="E28" i="6"/>
  <c r="J75" i="6"/>
  <c r="I34" i="6"/>
  <c r="E51" i="6"/>
  <c r="L63" i="6"/>
  <c r="M32" i="6"/>
  <c r="J45" i="6"/>
  <c r="I56" i="6"/>
  <c r="F63" i="6"/>
  <c r="C28" i="6"/>
  <c r="J79" i="6"/>
  <c r="J33" i="6"/>
  <c r="F66" i="6"/>
  <c r="I32" i="6"/>
  <c r="K62" i="6"/>
  <c r="I29" i="6"/>
  <c r="I48" i="6"/>
  <c r="K17" i="6"/>
  <c r="C68" i="6"/>
  <c r="K49" i="6"/>
  <c r="E58" i="6"/>
  <c r="C32" i="6"/>
  <c r="L12" i="6"/>
  <c r="E35" i="6"/>
  <c r="C30" i="6"/>
  <c r="G60" i="6"/>
  <c r="M18" i="6"/>
  <c r="I75" i="6"/>
  <c r="L64" i="6"/>
  <c r="G71" i="6"/>
  <c r="M50" i="6"/>
  <c r="H49" i="6"/>
  <c r="K36" i="6"/>
  <c r="J53" i="6"/>
  <c r="C3" i="6"/>
  <c r="D49" i="6"/>
  <c r="G19" i="6"/>
  <c r="J14" i="6"/>
  <c r="I25" i="6"/>
  <c r="K11" i="6"/>
  <c r="M58" i="6"/>
  <c r="D25" i="6"/>
  <c r="D53" i="6"/>
  <c r="L25" i="6"/>
  <c r="C66" i="6"/>
  <c r="M30" i="6"/>
  <c r="M84" i="6"/>
  <c r="E6" i="6"/>
  <c r="C76" i="6"/>
  <c r="L61" i="6"/>
  <c r="D86" i="6"/>
  <c r="C47" i="6"/>
  <c r="G69" i="6"/>
  <c r="F14" i="6"/>
  <c r="J18" i="6"/>
  <c r="I46" i="6"/>
  <c r="D50" i="6"/>
  <c r="K52" i="6"/>
  <c r="E85" i="6"/>
  <c r="E14" i="6"/>
  <c r="E69" i="6"/>
  <c r="K6" i="6"/>
  <c r="K68" i="6"/>
  <c r="I78" i="6"/>
  <c r="I14" i="6"/>
  <c r="H65" i="6"/>
  <c r="C75" i="6"/>
  <c r="J15" i="6"/>
  <c r="J37" i="6"/>
  <c r="I61" i="6"/>
  <c r="K74" i="6"/>
  <c r="AM74" i="6" s="1"/>
  <c r="D54" i="6"/>
  <c r="I77" i="6"/>
  <c r="H61" i="6"/>
  <c r="D52" i="6"/>
  <c r="I18" i="6"/>
  <c r="J36" i="6"/>
  <c r="E39" i="6"/>
  <c r="H26" i="6"/>
  <c r="E8" i="6"/>
  <c r="M59" i="6"/>
  <c r="H70" i="6"/>
  <c r="K69" i="6"/>
  <c r="C71" i="6"/>
  <c r="J69" i="6"/>
  <c r="M10" i="6"/>
  <c r="K37" i="6"/>
  <c r="G36" i="6"/>
  <c r="M33" i="6"/>
  <c r="G33" i="6"/>
  <c r="F19" i="6"/>
  <c r="L82" i="6"/>
  <c r="H32" i="6"/>
  <c r="I44" i="6"/>
  <c r="I76" i="6"/>
  <c r="K59" i="6"/>
  <c r="L37" i="6"/>
  <c r="C55" i="6"/>
  <c r="I22" i="6"/>
  <c r="D33" i="6"/>
  <c r="F43" i="6"/>
  <c r="K43" i="6"/>
  <c r="H23" i="6"/>
  <c r="L68" i="6"/>
  <c r="F22" i="6"/>
  <c r="L24" i="6"/>
  <c r="D11" i="6"/>
  <c r="J11" i="6"/>
  <c r="G34" i="6"/>
  <c r="C21" i="6"/>
  <c r="J76" i="6"/>
  <c r="K77" i="6"/>
  <c r="G38" i="6"/>
  <c r="H78" i="6"/>
  <c r="C53" i="6"/>
  <c r="H46" i="6"/>
  <c r="C73" i="6"/>
  <c r="J13" i="6"/>
  <c r="M48" i="6"/>
  <c r="M26" i="6"/>
  <c r="F70" i="6"/>
  <c r="M40" i="6"/>
  <c r="F35" i="6"/>
  <c r="H24" i="6"/>
  <c r="H22" i="6"/>
  <c r="K24" i="6"/>
  <c r="M35" i="6"/>
  <c r="L18" i="6"/>
  <c r="E38" i="6"/>
  <c r="L14" i="6"/>
  <c r="C48" i="6"/>
  <c r="J43" i="6"/>
  <c r="I85" i="6"/>
  <c r="I52" i="6"/>
  <c r="K66" i="6"/>
  <c r="G63" i="6"/>
  <c r="E23" i="6"/>
  <c r="K64" i="6"/>
  <c r="H86" i="6"/>
  <c r="H31" i="6"/>
  <c r="D34" i="6"/>
  <c r="M25" i="6"/>
  <c r="E22" i="6"/>
  <c r="K25" i="6"/>
  <c r="AM25" i="6" s="1"/>
  <c r="L50" i="6"/>
  <c r="C33" i="6"/>
  <c r="H34" i="6"/>
  <c r="H82" i="6"/>
  <c r="F69" i="6"/>
  <c r="M64" i="6"/>
  <c r="E34" i="6"/>
  <c r="L34" i="6"/>
  <c r="G45" i="6"/>
  <c r="F32" i="6"/>
  <c r="G77" i="6"/>
  <c r="D87" i="6"/>
  <c r="D55" i="6"/>
  <c r="J52" i="6"/>
  <c r="D45" i="6"/>
  <c r="L57" i="6"/>
  <c r="F38" i="6"/>
  <c r="F12" i="6"/>
  <c r="E52" i="6"/>
  <c r="J35" i="6"/>
  <c r="K86" i="6"/>
  <c r="G64" i="6"/>
  <c r="M53" i="6"/>
  <c r="E49" i="6"/>
  <c r="I68" i="6"/>
  <c r="C64" i="6"/>
  <c r="J41" i="6"/>
  <c r="G55" i="6"/>
  <c r="G13" i="6"/>
  <c r="H8" i="6"/>
  <c r="I36" i="6"/>
  <c r="H38" i="6"/>
  <c r="H74" i="6"/>
  <c r="F61" i="6"/>
  <c r="F46" i="6"/>
  <c r="I88" i="6"/>
  <c r="D59" i="6"/>
  <c r="D73" i="6"/>
  <c r="C44" i="6"/>
  <c r="J51" i="6"/>
  <c r="J39" i="6"/>
  <c r="G75" i="6"/>
  <c r="K72" i="6"/>
  <c r="I35" i="6"/>
  <c r="I27" i="6"/>
  <c r="G67" i="6"/>
  <c r="M86" i="6"/>
  <c r="D20" i="6"/>
  <c r="G29" i="6"/>
  <c r="H51" i="6"/>
  <c r="J82" i="6"/>
  <c r="M37" i="6"/>
  <c r="J50" i="6"/>
  <c r="F26" i="6"/>
  <c r="L42" i="6"/>
  <c r="K39" i="6"/>
  <c r="E76" i="6"/>
  <c r="L17" i="6"/>
  <c r="E64" i="6"/>
  <c r="M23" i="6"/>
  <c r="H11" i="6"/>
  <c r="H35" i="6"/>
  <c r="E32" i="6"/>
  <c r="D35" i="6"/>
  <c r="E87" i="6"/>
  <c r="C50" i="6"/>
  <c r="C83" i="6"/>
  <c r="J64" i="6"/>
  <c r="H25" i="6"/>
  <c r="F11" i="6"/>
  <c r="I15" i="6"/>
  <c r="K35" i="6"/>
  <c r="G88" i="6"/>
  <c r="E47" i="6"/>
  <c r="C42" i="6"/>
  <c r="K46" i="6"/>
  <c r="L33" i="6"/>
  <c r="L72" i="6"/>
  <c r="G5" i="6"/>
  <c r="H19" i="6"/>
  <c r="I86" i="6"/>
  <c r="L54" i="6"/>
  <c r="G21" i="6"/>
  <c r="K70" i="6"/>
  <c r="AM70" i="6" s="1"/>
  <c r="F48" i="6"/>
  <c r="K23" i="6"/>
  <c r="F8" i="6"/>
  <c r="K78" i="6"/>
  <c r="M21" i="6"/>
  <c r="D65" i="6"/>
  <c r="J20" i="6"/>
  <c r="L43" i="6"/>
  <c r="J21" i="6"/>
  <c r="L27" i="6"/>
  <c r="F68" i="6"/>
  <c r="J83" i="6"/>
  <c r="M60" i="6"/>
  <c r="K51" i="6"/>
  <c r="H68" i="6"/>
  <c r="H62" i="6"/>
  <c r="K81" i="6"/>
  <c r="I45" i="6"/>
  <c r="I81" i="6"/>
  <c r="I66" i="6"/>
  <c r="F52" i="6"/>
  <c r="H45" i="6"/>
  <c r="I53" i="6"/>
  <c r="D21" i="6"/>
  <c r="M51" i="6"/>
  <c r="C5" i="6"/>
  <c r="M29" i="6"/>
  <c r="J88" i="6"/>
  <c r="G27" i="6"/>
  <c r="L36" i="6"/>
  <c r="F83" i="6"/>
  <c r="G14" i="6"/>
  <c r="H83" i="6"/>
  <c r="F82" i="6"/>
  <c r="L40" i="6"/>
  <c r="G46" i="6"/>
  <c r="G82" i="6"/>
  <c r="J54" i="6"/>
  <c r="C10" i="6"/>
  <c r="L7" i="6"/>
  <c r="M83" i="6"/>
  <c r="D82" i="6"/>
  <c r="F3" i="6"/>
  <c r="E24" i="6"/>
  <c r="E43" i="6"/>
  <c r="F74" i="6"/>
  <c r="E19" i="6"/>
  <c r="L75" i="6"/>
  <c r="H29" i="6"/>
  <c r="G20" i="6"/>
  <c r="I54" i="6"/>
  <c r="C34" i="6"/>
  <c r="M49" i="6"/>
  <c r="M42" i="6"/>
  <c r="G87" i="6"/>
  <c r="M20" i="6"/>
  <c r="C60" i="6"/>
  <c r="H81" i="6"/>
  <c r="F24" i="6"/>
  <c r="H42" i="6"/>
  <c r="F15" i="6"/>
  <c r="L51" i="6"/>
  <c r="J58" i="6"/>
  <c r="D77" i="6"/>
  <c r="L21" i="6"/>
  <c r="K5" i="6"/>
  <c r="M61" i="6"/>
  <c r="C38" i="6"/>
  <c r="J60" i="6"/>
  <c r="F56" i="6"/>
  <c r="D70" i="6"/>
  <c r="E15" i="6"/>
  <c r="H63" i="6"/>
  <c r="I11" i="6"/>
  <c r="L79" i="6"/>
  <c r="M80" i="6"/>
  <c r="G56" i="6"/>
  <c r="D63" i="6"/>
  <c r="H88" i="6"/>
  <c r="I30" i="6"/>
  <c r="G72" i="6"/>
  <c r="L44" i="6"/>
  <c r="I12" i="6"/>
  <c r="M69" i="6"/>
  <c r="L83" i="6"/>
  <c r="E86" i="6"/>
  <c r="G15" i="6"/>
  <c r="E40" i="6"/>
  <c r="K38" i="6"/>
  <c r="L81" i="6"/>
  <c r="G18" i="6"/>
  <c r="G44" i="6"/>
  <c r="L6" i="6"/>
  <c r="K34" i="6"/>
  <c r="M11" i="6"/>
  <c r="F65" i="6"/>
  <c r="D42" i="6"/>
  <c r="J30" i="6"/>
  <c r="C46" i="6"/>
  <c r="I7" i="6"/>
  <c r="E62" i="6"/>
  <c r="M56" i="6"/>
  <c r="F47" i="6"/>
  <c r="I37" i="6"/>
  <c r="E18" i="6"/>
  <c r="I41" i="6"/>
  <c r="K82" i="6"/>
  <c r="AM82" i="6" s="1"/>
  <c r="F67" i="6"/>
  <c r="J6" i="6"/>
  <c r="L80" i="6"/>
  <c r="J86" i="6"/>
  <c r="K33" i="6"/>
  <c r="AM33" i="6" s="1"/>
  <c r="D83" i="6"/>
  <c r="J40" i="6"/>
  <c r="K75" i="6"/>
  <c r="L58" i="6"/>
  <c r="G49" i="6"/>
  <c r="K41" i="6"/>
  <c r="F37" i="6"/>
  <c r="K20" i="6"/>
  <c r="K67" i="6"/>
  <c r="AM67" i="6" s="1"/>
  <c r="F40" i="6"/>
  <c r="F81" i="6"/>
  <c r="J84" i="6"/>
  <c r="C79" i="6"/>
  <c r="M46" i="6"/>
  <c r="E20" i="6"/>
  <c r="H77" i="6"/>
  <c r="I16" i="6"/>
  <c r="D32" i="6"/>
  <c r="J46" i="6"/>
  <c r="J3" i="6"/>
  <c r="H64" i="6"/>
  <c r="F39" i="6"/>
  <c r="I28" i="6"/>
  <c r="E42" i="6"/>
  <c r="M76" i="6"/>
  <c r="E17" i="6"/>
  <c r="D13" i="6"/>
  <c r="D75" i="6"/>
  <c r="K71" i="6"/>
  <c r="M71" i="6"/>
  <c r="D22" i="6"/>
  <c r="E60" i="6"/>
  <c r="J66" i="6"/>
  <c r="E83" i="6"/>
  <c r="F84" i="6"/>
  <c r="E25" i="6"/>
  <c r="C78" i="6"/>
  <c r="D23" i="6"/>
  <c r="H41" i="6"/>
  <c r="C69" i="6"/>
  <c r="M12" i="6"/>
  <c r="D43" i="6"/>
  <c r="D66" i="6"/>
  <c r="E13" i="6"/>
  <c r="F42" i="6"/>
  <c r="K10" i="6"/>
  <c r="M16" i="6"/>
  <c r="I31" i="6"/>
  <c r="J85" i="6"/>
  <c r="C72" i="6"/>
  <c r="D84" i="6"/>
  <c r="H53" i="6"/>
  <c r="L38" i="6"/>
  <c r="C41" i="6"/>
  <c r="M15" i="6"/>
  <c r="F13" i="6"/>
  <c r="H85" i="6"/>
  <c r="C36" i="6"/>
  <c r="H48" i="6"/>
  <c r="M77" i="6"/>
  <c r="I63" i="6"/>
  <c r="D78" i="6"/>
  <c r="F27" i="6"/>
  <c r="L69" i="6"/>
  <c r="D88" i="6"/>
  <c r="C84" i="6"/>
  <c r="M81" i="6"/>
  <c r="E67" i="6"/>
  <c r="F79" i="6"/>
  <c r="M67" i="6"/>
  <c r="C70" i="6"/>
  <c r="K12" i="6"/>
  <c r="J44" i="6"/>
  <c r="G32" i="6"/>
  <c r="E7" i="6"/>
  <c r="D79" i="6"/>
  <c r="L67" i="6"/>
  <c r="I69" i="6"/>
  <c r="M45" i="6"/>
  <c r="H40" i="6"/>
  <c r="F77" i="6"/>
  <c r="G39" i="6"/>
  <c r="E36" i="6"/>
  <c r="K84" i="6"/>
  <c r="H12" i="6"/>
  <c r="I8" i="6"/>
  <c r="C14" i="6"/>
  <c r="M28" i="6"/>
  <c r="E68" i="6"/>
  <c r="K44" i="6"/>
  <c r="L55" i="6"/>
  <c r="J10" i="6"/>
  <c r="K53" i="6"/>
  <c r="AM53" i="6" s="1"/>
  <c r="J74" i="6"/>
  <c r="E59" i="6"/>
  <c r="G3" i="6"/>
  <c r="D8" i="6"/>
  <c r="F30" i="6"/>
  <c r="M3" i="6"/>
  <c r="M79" i="6"/>
  <c r="M24" i="6"/>
  <c r="K21" i="6"/>
  <c r="AM21" i="6" s="1"/>
  <c r="F18" i="6"/>
  <c r="L48" i="6"/>
  <c r="K3" i="6"/>
  <c r="AM3" i="6" s="1"/>
  <c r="H47" i="6"/>
  <c r="I13" i="6"/>
  <c r="H44" i="6"/>
  <c r="L31" i="6"/>
  <c r="D61" i="6"/>
  <c r="D44" i="6"/>
  <c r="K18" i="6"/>
  <c r="AM18" i="6" s="1"/>
  <c r="J61" i="6"/>
  <c r="I72" i="6"/>
  <c r="C63" i="6"/>
  <c r="D10" i="6"/>
  <c r="F33" i="6"/>
  <c r="K58" i="6"/>
  <c r="J63" i="6"/>
  <c r="G73" i="6"/>
  <c r="J59" i="6"/>
  <c r="I84" i="6"/>
  <c r="J77" i="6"/>
  <c r="L45" i="6"/>
  <c r="F29" i="6"/>
  <c r="C35" i="6"/>
  <c r="E41" i="6"/>
  <c r="D37" i="6"/>
  <c r="G76" i="6"/>
  <c r="G35" i="6"/>
  <c r="L71" i="6"/>
  <c r="L66" i="6"/>
  <c r="M73" i="6"/>
  <c r="G23" i="6"/>
  <c r="D36" i="6"/>
  <c r="G8" i="6"/>
  <c r="J57" i="6"/>
  <c r="I47" i="6"/>
  <c r="J38" i="6"/>
  <c r="G70" i="6"/>
  <c r="E30" i="6"/>
  <c r="D56" i="6"/>
  <c r="F55" i="6"/>
  <c r="K14" i="6"/>
  <c r="K65" i="6"/>
  <c r="L13" i="6"/>
  <c r="D30" i="6"/>
  <c r="K22" i="6"/>
  <c r="H57" i="6"/>
  <c r="K13" i="6"/>
  <c r="L19" i="6"/>
  <c r="H43" i="6"/>
  <c r="F72" i="6"/>
  <c r="J62" i="6"/>
  <c r="I10" i="6"/>
  <c r="L10" i="6"/>
  <c r="E80" i="6"/>
  <c r="I43" i="6"/>
  <c r="M38" i="6"/>
  <c r="M8" i="6"/>
  <c r="F25" i="6"/>
  <c r="L84" i="6"/>
  <c r="H76" i="6"/>
  <c r="C51" i="6"/>
  <c r="I20" i="6"/>
  <c r="I17" i="6"/>
  <c r="I42" i="6"/>
  <c r="J49" i="6"/>
  <c r="E57" i="6"/>
  <c r="I59" i="6"/>
  <c r="C65" i="6"/>
  <c r="F54" i="6"/>
  <c r="C13" i="6"/>
  <c r="L56" i="6"/>
  <c r="L88" i="6"/>
  <c r="K19" i="6"/>
  <c r="J16" i="6"/>
  <c r="C19" i="6"/>
  <c r="I79" i="6"/>
  <c r="I74" i="6"/>
  <c r="D47" i="6"/>
  <c r="C16" i="6"/>
  <c r="K48" i="6"/>
  <c r="J8" i="6"/>
  <c r="M22" i="6"/>
  <c r="L46" i="6"/>
  <c r="M13" i="6"/>
  <c r="H36" i="6"/>
  <c r="G17" i="6"/>
  <c r="F60" i="6"/>
  <c r="C59" i="6"/>
  <c r="L35" i="6"/>
  <c r="G26" i="6"/>
  <c r="H50" i="6"/>
  <c r="E10" i="6"/>
  <c r="G30" i="6"/>
  <c r="I58" i="6"/>
  <c r="J28" i="6"/>
  <c r="J47" i="6"/>
  <c r="E63" i="6"/>
  <c r="C23" i="6"/>
  <c r="C31" i="6"/>
  <c r="I3" i="6"/>
  <c r="G59" i="6"/>
  <c r="G81" i="6"/>
  <c r="F62" i="6"/>
  <c r="K26" i="6"/>
  <c r="L15" i="6"/>
  <c r="J65" i="6"/>
  <c r="H5" i="6"/>
  <c r="M43" i="6"/>
  <c r="D85" i="6"/>
  <c r="M19" i="6"/>
  <c r="H7" i="6"/>
  <c r="K7" i="6"/>
  <c r="H52" i="6"/>
  <c r="K28" i="6"/>
  <c r="G74" i="6"/>
  <c r="H59" i="6"/>
  <c r="F6" i="6"/>
  <c r="M27" i="6"/>
  <c r="E12" i="6"/>
  <c r="E78" i="6"/>
  <c r="L30" i="6"/>
  <c r="F64" i="6"/>
  <c r="H60" i="6"/>
  <c r="L52" i="6"/>
  <c r="I83" i="6"/>
  <c r="H21" i="6"/>
  <c r="G83" i="6"/>
  <c r="I82" i="6"/>
  <c r="I51" i="6"/>
  <c r="L62" i="6"/>
  <c r="F88" i="6"/>
  <c r="D60" i="6"/>
  <c r="J5" i="6"/>
  <c r="L76" i="6"/>
  <c r="K88" i="6"/>
  <c r="K8" i="6"/>
  <c r="J67" i="6"/>
  <c r="G80" i="6"/>
  <c r="H84" i="6"/>
  <c r="F71" i="6"/>
  <c r="L87" i="6"/>
  <c r="D27" i="6"/>
  <c r="I33" i="6"/>
  <c r="F59" i="6"/>
  <c r="L5" i="6"/>
  <c r="I80" i="6"/>
  <c r="L8" i="6"/>
  <c r="H33" i="6"/>
  <c r="C15" i="6"/>
  <c r="D7" i="6"/>
  <c r="G22" i="6"/>
  <c r="I60" i="6"/>
  <c r="E75" i="6"/>
  <c r="D80" i="6"/>
  <c r="H55" i="6"/>
  <c r="F10" i="6"/>
  <c r="C67" i="6"/>
  <c r="E5" i="6"/>
  <c r="D40" i="6"/>
  <c r="K83" i="6"/>
  <c r="C8" i="6"/>
  <c r="L85" i="6"/>
  <c r="E31" i="6"/>
  <c r="E84" i="6"/>
  <c r="E56" i="6"/>
  <c r="D19" i="6"/>
  <c r="H79" i="6"/>
  <c r="E73" i="6"/>
  <c r="G62" i="6"/>
  <c r="J80" i="6"/>
  <c r="D15" i="6"/>
  <c r="J27" i="6"/>
  <c r="L29" i="6"/>
  <c r="G57" i="6"/>
  <c r="F45" i="6"/>
  <c r="K31" i="6"/>
  <c r="E16" i="6"/>
  <c r="K80" i="6"/>
  <c r="AM80" i="6" s="1"/>
  <c r="F41" i="6"/>
  <c r="C54" i="6"/>
  <c r="G11" i="6"/>
  <c r="G43" i="6"/>
  <c r="L47" i="6"/>
  <c r="K61" i="6"/>
  <c r="AM61" i="6" s="1"/>
  <c r="F53" i="6"/>
  <c r="E72" i="6"/>
  <c r="F73" i="6"/>
  <c r="G61" i="6"/>
  <c r="F87" i="6"/>
  <c r="M31" i="6"/>
  <c r="C6" i="6"/>
  <c r="D57" i="6"/>
  <c r="L60" i="6"/>
  <c r="J24" i="6"/>
  <c r="C77" i="6"/>
  <c r="K63" i="6"/>
  <c r="H56" i="6"/>
  <c r="C27" i="6"/>
  <c r="M41" i="6"/>
  <c r="M63" i="6"/>
  <c r="M87" i="6"/>
  <c r="D71" i="6"/>
  <c r="J78" i="6"/>
  <c r="G48" i="6"/>
  <c r="L41" i="6"/>
  <c r="D69" i="6"/>
  <c r="D16" i="6"/>
  <c r="J70" i="6"/>
  <c r="M6" i="6"/>
  <c r="M68" i="6"/>
  <c r="G65" i="6"/>
  <c r="C29" i="6"/>
  <c r="J7" i="6"/>
  <c r="K27" i="6"/>
  <c r="K45" i="6"/>
  <c r="F86" i="6"/>
  <c r="M65" i="6"/>
  <c r="E29" i="6"/>
  <c r="I49" i="6"/>
  <c r="H28" i="6"/>
  <c r="I40" i="6"/>
  <c r="D74" i="6"/>
  <c r="F85" i="6"/>
  <c r="J68" i="6"/>
  <c r="K85" i="6"/>
  <c r="AM85" i="6" s="1"/>
  <c r="L49" i="6"/>
  <c r="C52" i="6"/>
  <c r="G66" i="6"/>
  <c r="G84" i="6"/>
  <c r="G25" i="6"/>
  <c r="H37" i="6"/>
  <c r="G31" i="6"/>
  <c r="H14" i="6"/>
  <c r="J48" i="6"/>
  <c r="M82" i="6"/>
  <c r="J22" i="6"/>
  <c r="G10" i="6"/>
  <c r="L11" i="6"/>
  <c r="M7" i="6"/>
  <c r="L20" i="6"/>
  <c r="G52" i="6"/>
  <c r="M75" i="6"/>
  <c r="F16" i="6"/>
  <c r="C82" i="6"/>
  <c r="F7" i="6"/>
  <c r="H16" i="6"/>
  <c r="I6" i="6"/>
  <c r="C11" i="6"/>
  <c r="J17" i="6"/>
  <c r="K55" i="6"/>
  <c r="E82" i="6"/>
  <c r="C62" i="6"/>
  <c r="H69" i="6"/>
  <c r="C12" i="6"/>
  <c r="M39" i="6"/>
  <c r="E81" i="6"/>
  <c r="B3" i="6"/>
  <c r="C49" i="6"/>
  <c r="F21" i="6"/>
  <c r="E3" i="6"/>
  <c r="F17" i="6"/>
  <c r="K47" i="6"/>
  <c r="AM47" i="6" s="1"/>
  <c r="G68" i="6"/>
  <c r="E37" i="6"/>
  <c r="F34" i="6"/>
  <c r="K87" i="6"/>
  <c r="AM87" i="6" s="1"/>
  <c r="C37" i="6"/>
  <c r="H80" i="6"/>
  <c r="E44" i="6"/>
  <c r="C20" i="6"/>
  <c r="J73" i="6"/>
  <c r="G42" i="6"/>
  <c r="M14" i="6"/>
  <c r="I57" i="6"/>
  <c r="G6" i="6"/>
  <c r="M4" i="6"/>
  <c r="H17" i="6"/>
  <c r="I39" i="6"/>
  <c r="G78" i="6"/>
  <c r="G7" i="6"/>
  <c r="K4" i="6"/>
  <c r="L4" i="6"/>
  <c r="G4" i="6"/>
  <c r="E50" i="6"/>
  <c r="D67" i="6"/>
  <c r="F28" i="6"/>
  <c r="E71" i="6"/>
  <c r="G47" i="6"/>
  <c r="G28" i="6"/>
  <c r="E33" i="6"/>
  <c r="D3" i="6"/>
  <c r="M17" i="6"/>
  <c r="I71" i="6"/>
  <c r="D46" i="6"/>
  <c r="D24" i="6"/>
  <c r="L59" i="6"/>
  <c r="J42" i="6"/>
  <c r="D39" i="6"/>
  <c r="L28" i="6"/>
  <c r="J81" i="6"/>
  <c r="L65" i="6"/>
  <c r="C88" i="6"/>
  <c r="M74" i="6"/>
  <c r="D48" i="6"/>
  <c r="E27" i="6"/>
  <c r="I55" i="6"/>
  <c r="J56" i="6"/>
  <c r="G79" i="6"/>
  <c r="M47" i="6"/>
  <c r="H71" i="6"/>
  <c r="I38" i="6"/>
  <c r="D51" i="6"/>
  <c r="F78" i="6"/>
  <c r="K56" i="6"/>
  <c r="AM56" i="6" s="1"/>
  <c r="F49" i="6"/>
  <c r="M85" i="6"/>
  <c r="J23" i="6"/>
  <c r="G58" i="6"/>
  <c r="D28" i="6"/>
  <c r="M34" i="6"/>
  <c r="M52" i="6"/>
  <c r="G53" i="6"/>
  <c r="E11" i="6"/>
  <c r="J32" i="6"/>
  <c r="E26" i="6"/>
  <c r="D68" i="6"/>
  <c r="L39" i="6"/>
  <c r="J4" i="6"/>
  <c r="I4" i="6"/>
  <c r="F4" i="6"/>
  <c r="E4" i="6"/>
  <c r="C4" i="6"/>
  <c r="D4" i="6"/>
  <c r="I73" i="6"/>
  <c r="D17" i="6"/>
  <c r="C43" i="6"/>
  <c r="H72" i="6"/>
  <c r="C22" i="6"/>
  <c r="I5" i="6"/>
  <c r="J34" i="6"/>
  <c r="F44" i="6"/>
  <c r="H39" i="6"/>
  <c r="C26" i="6"/>
  <c r="M44" i="6"/>
  <c r="J25" i="6"/>
  <c r="E48" i="6"/>
  <c r="D38" i="6"/>
  <c r="J55" i="6"/>
  <c r="H4" i="6"/>
  <c r="AM27" i="6" l="1"/>
  <c r="AM71" i="6"/>
  <c r="AM69" i="6"/>
  <c r="AM78" i="6"/>
  <c r="AM58" i="6"/>
  <c r="AM60" i="6"/>
  <c r="AM40" i="6"/>
  <c r="AM19" i="6"/>
  <c r="AM20" i="6"/>
  <c r="AM35" i="6"/>
  <c r="AM59" i="6"/>
  <c r="AM29" i="6"/>
  <c r="AM45" i="6"/>
  <c r="AM13" i="6"/>
  <c r="AM44" i="6"/>
  <c r="AM41" i="6"/>
  <c r="AM34" i="6"/>
  <c r="AM52" i="6"/>
  <c r="AM86" i="6"/>
  <c r="AM36" i="6"/>
  <c r="AM73" i="6"/>
  <c r="AM54" i="6"/>
  <c r="AM22" i="6"/>
  <c r="AM39" i="6"/>
  <c r="AM49" i="6"/>
  <c r="AM42" i="6"/>
  <c r="AM31" i="6"/>
  <c r="AM26" i="6"/>
  <c r="AM48" i="6"/>
  <c r="AM75" i="6"/>
  <c r="AM72" i="6"/>
  <c r="AM16" i="6"/>
  <c r="AM5" i="6"/>
  <c r="AM64" i="6"/>
  <c r="AM24" i="6"/>
  <c r="AM43" i="6"/>
  <c r="AM17" i="6"/>
  <c r="AM79" i="6"/>
  <c r="AM32" i="6"/>
  <c r="AM55" i="6"/>
  <c r="AM28" i="6"/>
  <c r="AM65" i="6"/>
  <c r="AM38" i="6"/>
  <c r="AM81" i="6"/>
  <c r="AM57" i="6"/>
  <c r="AM15" i="6"/>
  <c r="AM14" i="6"/>
  <c r="AM84" i="6"/>
  <c r="AM12" i="6"/>
  <c r="AM46" i="6"/>
  <c r="AM77" i="6"/>
  <c r="AM11" i="6"/>
  <c r="AM30" i="6"/>
  <c r="AM50" i="6"/>
  <c r="AM76" i="6"/>
  <c r="AM4" i="6"/>
  <c r="AM63" i="6"/>
  <c r="AM83" i="6"/>
  <c r="AM8" i="6"/>
  <c r="AM7" i="6"/>
  <c r="AM66" i="6"/>
  <c r="AM37" i="6"/>
  <c r="AM68" i="6"/>
  <c r="AM62" i="6"/>
  <c r="AM88" i="6"/>
  <c r="AM10" i="6"/>
  <c r="AM51" i="6"/>
  <c r="AM23" i="6"/>
  <c r="AM6" i="6"/>
  <c r="H67" i="6"/>
  <c r="N88" i="6"/>
  <c r="N3" i="6"/>
  <c r="Y24" i="6" l="1"/>
  <c r="U15" i="6"/>
  <c r="R61" i="6"/>
  <c r="U40" i="6"/>
  <c r="P3" i="6"/>
  <c r="S6" i="6"/>
  <c r="Y47" i="6"/>
  <c r="X68" i="6"/>
  <c r="U36" i="6"/>
  <c r="V76" i="6"/>
  <c r="O71" i="6"/>
  <c r="Y74" i="6"/>
  <c r="T20" i="6"/>
  <c r="P56" i="6"/>
  <c r="W24" i="6"/>
  <c r="R23" i="6"/>
  <c r="Y86" i="6"/>
  <c r="T70" i="6"/>
  <c r="T19" i="6"/>
  <c r="U87" i="6"/>
  <c r="O50" i="6"/>
  <c r="V56" i="6"/>
  <c r="P71" i="6"/>
  <c r="V88" i="6"/>
  <c r="X40" i="6"/>
  <c r="O58" i="6"/>
  <c r="S52" i="6"/>
  <c r="T86" i="6"/>
  <c r="O88" i="6"/>
  <c r="Q46" i="6"/>
  <c r="S29" i="6"/>
  <c r="P86" i="6"/>
  <c r="U74" i="6"/>
  <c r="R69" i="6"/>
  <c r="X60" i="6"/>
  <c r="T32" i="6"/>
  <c r="Q82" i="6"/>
  <c r="U12" i="6"/>
  <c r="X81" i="6"/>
  <c r="T47" i="6"/>
  <c r="W22" i="6"/>
  <c r="R42" i="6"/>
  <c r="U44" i="6"/>
  <c r="Q27" i="6"/>
  <c r="Q52" i="6"/>
  <c r="O77" i="6"/>
  <c r="T30" i="6"/>
  <c r="Y37" i="6"/>
  <c r="V10" i="6"/>
  <c r="Y10" i="6"/>
  <c r="T71" i="6"/>
  <c r="P15" i="6"/>
  <c r="S13" i="6"/>
  <c r="Y66" i="6"/>
  <c r="X54" i="6"/>
  <c r="V23" i="6"/>
  <c r="O18" i="6"/>
  <c r="R43" i="6"/>
  <c r="V46" i="6"/>
  <c r="S45" i="6"/>
  <c r="Q10" i="6"/>
  <c r="V14" i="6"/>
  <c r="W34" i="6"/>
  <c r="O31" i="6"/>
  <c r="Q50" i="6"/>
  <c r="T21" i="6"/>
  <c r="T55" i="6"/>
  <c r="U56" i="6"/>
  <c r="S66" i="6"/>
  <c r="W36" i="6"/>
  <c r="Q11" i="6"/>
  <c r="V77" i="6"/>
  <c r="Q20" i="6"/>
  <c r="U83" i="6"/>
  <c r="U47" i="6"/>
  <c r="U57" i="6"/>
  <c r="T39" i="6"/>
  <c r="Q64" i="6"/>
  <c r="T88" i="6"/>
  <c r="W76" i="6"/>
  <c r="Q86" i="6"/>
  <c r="T65" i="6"/>
  <c r="V50" i="6"/>
  <c r="V19" i="6"/>
  <c r="U79" i="6"/>
  <c r="S38" i="6"/>
  <c r="T64" i="6"/>
  <c r="S20" i="6"/>
  <c r="V7" i="6"/>
  <c r="T11" i="6"/>
  <c r="O81" i="6"/>
  <c r="T51" i="6"/>
  <c r="R79" i="6"/>
  <c r="V16" i="6"/>
  <c r="R34" i="6"/>
  <c r="W5" i="6"/>
  <c r="N81" i="6"/>
  <c r="T67" i="6"/>
  <c r="O76" i="6"/>
  <c r="T68" i="6"/>
  <c r="S50" i="6"/>
  <c r="O54" i="6"/>
  <c r="Y51" i="6"/>
  <c r="T25" i="6"/>
  <c r="R85" i="6"/>
  <c r="T54" i="6"/>
  <c r="V69" i="6"/>
  <c r="W66" i="6"/>
  <c r="AN66" i="6" s="1"/>
  <c r="P40" i="6"/>
  <c r="W28" i="6"/>
  <c r="S59" i="6"/>
  <c r="X44" i="6"/>
  <c r="S35" i="6"/>
  <c r="R7" i="6"/>
  <c r="T52" i="6"/>
  <c r="R73" i="6"/>
  <c r="T83" i="6"/>
  <c r="S25" i="6"/>
  <c r="T63" i="6"/>
  <c r="S18" i="6"/>
  <c r="X75" i="6"/>
  <c r="Y82" i="6"/>
  <c r="Y5" i="6"/>
  <c r="W26" i="6"/>
  <c r="P67" i="6"/>
  <c r="V81" i="6"/>
  <c r="S44" i="6"/>
  <c r="O36" i="6"/>
  <c r="T22" i="6"/>
  <c r="W83" i="6"/>
  <c r="W47" i="6"/>
  <c r="AN47" i="6" s="1"/>
  <c r="S58" i="6"/>
  <c r="S84" i="6"/>
  <c r="Q74" i="6"/>
  <c r="O19" i="6"/>
  <c r="U20" i="6"/>
  <c r="P7" i="6"/>
  <c r="V61" i="6"/>
  <c r="V47" i="6"/>
  <c r="R38" i="6"/>
  <c r="R3" i="6"/>
  <c r="U71" i="6"/>
  <c r="O33" i="6"/>
  <c r="X64" i="6"/>
  <c r="O67" i="6"/>
  <c r="Y87" i="6"/>
  <c r="V3" i="6"/>
  <c r="R17" i="6"/>
  <c r="Y63" i="6"/>
  <c r="X47" i="6"/>
  <c r="P54" i="6"/>
  <c r="Y65" i="6"/>
  <c r="R84" i="6"/>
  <c r="R37" i="6"/>
  <c r="O55" i="6"/>
  <c r="Q81" i="6"/>
  <c r="T74" i="6"/>
  <c r="Q47" i="6"/>
  <c r="O40" i="6"/>
  <c r="U75" i="6"/>
  <c r="Y50" i="6"/>
  <c r="V63" i="6"/>
  <c r="R59" i="6"/>
  <c r="Q88" i="6"/>
  <c r="Q59" i="6"/>
  <c r="S67" i="6"/>
  <c r="P58" i="6"/>
  <c r="T50" i="6"/>
  <c r="W7" i="6"/>
  <c r="S31" i="6"/>
  <c r="W74" i="6"/>
  <c r="X51" i="6"/>
  <c r="P57" i="6"/>
  <c r="T76" i="6"/>
  <c r="X32" i="6"/>
  <c r="S39" i="6"/>
  <c r="V54" i="6"/>
  <c r="V6" i="6"/>
  <c r="U52" i="6"/>
  <c r="X70" i="6"/>
  <c r="Q32" i="6"/>
  <c r="T62" i="6"/>
  <c r="X12" i="6"/>
  <c r="W82" i="6"/>
  <c r="Y39" i="6"/>
  <c r="W23" i="6"/>
  <c r="S23" i="6"/>
  <c r="Y75" i="6"/>
  <c r="Y71" i="6"/>
  <c r="T81" i="6"/>
  <c r="U32" i="6"/>
  <c r="Y11" i="6"/>
  <c r="R19" i="6"/>
  <c r="X33" i="6"/>
  <c r="T75" i="6"/>
  <c r="O82" i="6"/>
  <c r="U33" i="6"/>
  <c r="R6" i="6"/>
  <c r="V73" i="6"/>
  <c r="V41" i="6"/>
  <c r="Q36" i="6"/>
  <c r="X55" i="6"/>
  <c r="R36" i="6"/>
  <c r="Y29" i="6"/>
  <c r="S12" i="6"/>
  <c r="W68" i="6"/>
  <c r="P85" i="6"/>
  <c r="O49" i="6"/>
  <c r="X42" i="6"/>
  <c r="V39" i="6"/>
  <c r="T42" i="6"/>
  <c r="Y42" i="6"/>
  <c r="V5" i="6"/>
  <c r="Q75" i="6"/>
  <c r="V79" i="6"/>
  <c r="S69" i="6"/>
  <c r="V43" i="6"/>
  <c r="Q65" i="6"/>
  <c r="O61" i="6"/>
  <c r="P42" i="6"/>
  <c r="S37" i="6"/>
  <c r="S43" i="6"/>
  <c r="W58" i="6"/>
  <c r="X35" i="6"/>
  <c r="W21" i="6"/>
  <c r="Y23" i="6"/>
  <c r="W46" i="6"/>
  <c r="Y22" i="6"/>
  <c r="Q54" i="6"/>
  <c r="N27" i="6"/>
  <c r="S64" i="6"/>
  <c r="X69" i="6"/>
  <c r="V57" i="6"/>
  <c r="Y14" i="6"/>
  <c r="R57" i="6"/>
  <c r="Y85" i="6"/>
  <c r="S26" i="6"/>
  <c r="X52" i="6"/>
  <c r="X30" i="6"/>
  <c r="P66" i="6"/>
  <c r="Q63" i="6"/>
  <c r="X84" i="6"/>
  <c r="O30" i="6"/>
  <c r="O35" i="6"/>
  <c r="V75" i="6"/>
  <c r="V30" i="6"/>
  <c r="S62" i="6"/>
  <c r="S10" i="6"/>
  <c r="X86" i="6"/>
  <c r="Q83" i="6"/>
  <c r="Y40" i="6"/>
  <c r="W43" i="6"/>
  <c r="W39" i="6"/>
  <c r="X85" i="6"/>
  <c r="W15" i="6"/>
  <c r="R20" i="6"/>
  <c r="Q33" i="6"/>
  <c r="W8" i="6"/>
  <c r="Y62" i="6"/>
  <c r="X34" i="6"/>
  <c r="V42" i="6"/>
  <c r="P6" i="6"/>
  <c r="Y3" i="6"/>
  <c r="U16" i="6"/>
  <c r="Y43" i="6"/>
  <c r="R66" i="6"/>
  <c r="X11" i="6"/>
  <c r="O23" i="6"/>
  <c r="Y77" i="6"/>
  <c r="R27" i="6"/>
  <c r="V26" i="6"/>
  <c r="V33" i="6"/>
  <c r="O7" i="6"/>
  <c r="S42" i="6"/>
  <c r="Y18" i="6"/>
  <c r="Y16" i="6"/>
  <c r="P11" i="6"/>
  <c r="U31" i="6"/>
  <c r="R48" i="6"/>
  <c r="Q48" i="6"/>
  <c r="U3" i="6"/>
  <c r="N40" i="6"/>
  <c r="Q17" i="6"/>
  <c r="W57" i="6"/>
  <c r="N48" i="6"/>
  <c r="R18" i="6"/>
  <c r="P20" i="6"/>
  <c r="V66" i="6"/>
  <c r="R75" i="6"/>
  <c r="T44" i="6"/>
  <c r="Q6" i="6"/>
  <c r="S14" i="6"/>
  <c r="W61" i="6"/>
  <c r="W77" i="6"/>
  <c r="X71" i="6"/>
  <c r="O29" i="6"/>
  <c r="S85" i="6"/>
  <c r="X21" i="6"/>
  <c r="V70" i="6"/>
  <c r="W71" i="6"/>
  <c r="AN71" i="6" s="1"/>
  <c r="T36" i="6"/>
  <c r="S17" i="6"/>
  <c r="T84" i="6"/>
  <c r="Y31" i="6"/>
  <c r="R15" i="6"/>
  <c r="S7" i="6"/>
  <c r="T37" i="6"/>
  <c r="Q25" i="6"/>
  <c r="X24" i="6"/>
  <c r="T73" i="6"/>
  <c r="X22" i="6"/>
  <c r="T6" i="6"/>
  <c r="V25" i="6"/>
  <c r="X78" i="6"/>
  <c r="Y26" i="6"/>
  <c r="Q42" i="6"/>
  <c r="P64" i="6"/>
  <c r="T69" i="6"/>
  <c r="V86" i="6"/>
  <c r="T16" i="6"/>
  <c r="X27" i="6"/>
  <c r="Y19" i="6"/>
  <c r="O32" i="6"/>
  <c r="P36" i="6"/>
  <c r="X20" i="6"/>
  <c r="T57" i="6"/>
  <c r="Y58" i="6"/>
  <c r="P5" i="6"/>
  <c r="W33" i="6"/>
  <c r="X63" i="6"/>
  <c r="V40" i="6"/>
  <c r="S61" i="6"/>
  <c r="R28" i="6"/>
  <c r="T72" i="6"/>
  <c r="U24" i="6"/>
  <c r="P65" i="6"/>
  <c r="X36" i="6"/>
  <c r="Y88" i="6"/>
  <c r="P38" i="6"/>
  <c r="Y45" i="6"/>
  <c r="Y55" i="6"/>
  <c r="U29" i="6"/>
  <c r="S60" i="6"/>
  <c r="O13" i="6"/>
  <c r="Q53" i="6"/>
  <c r="N83" i="6"/>
  <c r="W14" i="6"/>
  <c r="S51" i="6"/>
  <c r="S81" i="6"/>
  <c r="V48" i="6"/>
  <c r="R52" i="6"/>
  <c r="P81" i="6"/>
  <c r="O17" i="6"/>
  <c r="Y17" i="6"/>
  <c r="S79" i="6"/>
  <c r="O3" i="6"/>
  <c r="R47" i="6"/>
  <c r="Q8" i="6"/>
  <c r="U76" i="6"/>
  <c r="O66" i="6"/>
  <c r="U66" i="6"/>
  <c r="T49" i="6"/>
  <c r="U51" i="6"/>
  <c r="U78" i="6"/>
  <c r="X72" i="6"/>
  <c r="U85" i="6"/>
  <c r="U34" i="6"/>
  <c r="R5" i="6"/>
  <c r="Y46" i="6"/>
  <c r="W27" i="6"/>
  <c r="S70" i="6"/>
  <c r="X45" i="6"/>
  <c r="P28" i="6"/>
  <c r="O27" i="6"/>
  <c r="V80" i="6"/>
  <c r="U50" i="6"/>
  <c r="Q35" i="6"/>
  <c r="O70" i="6"/>
  <c r="T66" i="6"/>
  <c r="W11" i="6"/>
  <c r="Y78" i="6"/>
  <c r="Q78" i="6"/>
  <c r="U26" i="6"/>
  <c r="W75" i="6"/>
  <c r="X5" i="6"/>
  <c r="T48" i="6"/>
  <c r="W16" i="6"/>
  <c r="U18" i="6"/>
  <c r="Y56" i="6"/>
  <c r="U80" i="6"/>
  <c r="Y67" i="6"/>
  <c r="T60" i="6"/>
  <c r="S34" i="6"/>
  <c r="X80" i="6"/>
  <c r="R22" i="6"/>
  <c r="Y57" i="6"/>
  <c r="U42" i="6"/>
  <c r="S80" i="6"/>
  <c r="V65" i="6"/>
  <c r="U38" i="6"/>
  <c r="R65" i="6"/>
  <c r="Q23" i="6"/>
  <c r="T77" i="6"/>
  <c r="S83" i="6"/>
  <c r="P51" i="6"/>
  <c r="O69" i="6"/>
  <c r="P69" i="6"/>
  <c r="V45" i="6"/>
  <c r="S74" i="6"/>
  <c r="S82" i="6"/>
  <c r="U10" i="6"/>
  <c r="S28" i="6"/>
  <c r="T26" i="6"/>
  <c r="R30" i="6"/>
  <c r="O51" i="6"/>
  <c r="O72" i="6"/>
  <c r="P37" i="6"/>
  <c r="R58" i="6"/>
  <c r="W48" i="6"/>
  <c r="O85" i="6"/>
  <c r="R60" i="6"/>
  <c r="X83" i="6"/>
  <c r="X61" i="6"/>
  <c r="P55" i="6"/>
  <c r="Q29" i="6"/>
  <c r="P18" i="6"/>
  <c r="W62" i="6"/>
  <c r="V85" i="6"/>
  <c r="X3" i="6"/>
  <c r="T3" i="6"/>
  <c r="V49" i="6"/>
  <c r="T46" i="6"/>
  <c r="X17" i="6"/>
  <c r="S22" i="6"/>
  <c r="V44" i="6"/>
  <c r="W3" i="6"/>
  <c r="T43" i="6"/>
  <c r="O53" i="6"/>
  <c r="Q40" i="6"/>
  <c r="T15" i="6"/>
  <c r="T78" i="6"/>
  <c r="R39" i="6"/>
  <c r="U73" i="6"/>
  <c r="S41" i="6"/>
  <c r="U45" i="6"/>
  <c r="U88" i="6"/>
  <c r="W32" i="6"/>
  <c r="Q68" i="6"/>
  <c r="Y53" i="6"/>
  <c r="S72" i="6"/>
  <c r="O47" i="6"/>
  <c r="Q14" i="6"/>
  <c r="T33" i="6"/>
  <c r="U13" i="6"/>
  <c r="R78" i="6"/>
  <c r="Y27" i="6"/>
  <c r="T27" i="6"/>
  <c r="O41" i="6"/>
  <c r="U5" i="6"/>
  <c r="U55" i="6"/>
  <c r="R70" i="6"/>
  <c r="R76" i="6"/>
  <c r="X7" i="6"/>
  <c r="W72" i="6"/>
  <c r="V8" i="6"/>
  <c r="V52" i="6"/>
  <c r="Y59" i="6"/>
  <c r="O59" i="6"/>
  <c r="W86" i="6"/>
  <c r="AN86" i="6" s="1"/>
  <c r="T45" i="6"/>
  <c r="S24" i="6"/>
  <c r="Q62" i="6"/>
  <c r="Y33" i="6"/>
  <c r="U86" i="6"/>
  <c r="P34" i="6"/>
  <c r="O62" i="6"/>
  <c r="W84" i="6"/>
  <c r="X57" i="6"/>
  <c r="P84" i="6"/>
  <c r="S47" i="6"/>
  <c r="R11" i="6"/>
  <c r="Q57" i="6"/>
  <c r="Q30" i="6"/>
  <c r="X26" i="6"/>
  <c r="U19" i="6"/>
  <c r="W19" i="6"/>
  <c r="O28" i="6"/>
  <c r="V13" i="6"/>
  <c r="S30" i="6"/>
  <c r="Y30" i="6"/>
  <c r="W60" i="6"/>
  <c r="V21" i="6"/>
  <c r="N78" i="6"/>
  <c r="R10" i="6"/>
  <c r="P32" i="6"/>
  <c r="Y25" i="6"/>
  <c r="R82" i="6"/>
  <c r="Y68" i="6"/>
  <c r="S11" i="6"/>
  <c r="N67" i="6"/>
  <c r="O57" i="6"/>
  <c r="O65" i="6"/>
  <c r="N37" i="6"/>
  <c r="R56" i="6"/>
  <c r="R51" i="6"/>
  <c r="O48" i="6"/>
  <c r="P50" i="6"/>
  <c r="V67" i="6"/>
  <c r="Q28" i="6"/>
  <c r="U62" i="6"/>
  <c r="R71" i="6"/>
  <c r="O11" i="6"/>
  <c r="W41" i="6"/>
  <c r="S65" i="6"/>
  <c r="Y60" i="6"/>
  <c r="P59" i="6"/>
  <c r="R46" i="6"/>
  <c r="N26" i="6"/>
  <c r="P88" i="6"/>
  <c r="P76" i="6"/>
  <c r="X65" i="6"/>
  <c r="U49" i="6"/>
  <c r="V17" i="6"/>
  <c r="U37" i="6"/>
  <c r="W10" i="6"/>
  <c r="R54" i="6"/>
  <c r="N68" i="6"/>
  <c r="Q58" i="6"/>
  <c r="O74" i="6"/>
  <c r="U68" i="6"/>
  <c r="Y49" i="6"/>
  <c r="R12" i="6"/>
  <c r="W63" i="6"/>
  <c r="AN63" i="6" s="1"/>
  <c r="U61" i="6"/>
  <c r="W31" i="6"/>
  <c r="V24" i="6"/>
  <c r="P75" i="6"/>
  <c r="P31" i="6"/>
  <c r="S8" i="6"/>
  <c r="W79" i="6"/>
  <c r="V11" i="6"/>
  <c r="X74" i="6"/>
  <c r="W20" i="6"/>
  <c r="U60" i="6"/>
  <c r="P80" i="6"/>
  <c r="O24" i="6"/>
  <c r="Q38" i="6"/>
  <c r="V37" i="6"/>
  <c r="X67" i="6"/>
  <c r="Q85" i="6"/>
  <c r="W45" i="6"/>
  <c r="N64" i="6"/>
  <c r="Y79" i="6"/>
  <c r="X13" i="6"/>
  <c r="N16" i="6"/>
  <c r="W52" i="6"/>
  <c r="O43" i="6"/>
  <c r="P26" i="6"/>
  <c r="N12" i="6"/>
  <c r="R8" i="6"/>
  <c r="X73" i="6"/>
  <c r="T61" i="6"/>
  <c r="T29" i="6"/>
  <c r="O60" i="6"/>
  <c r="U58" i="6"/>
  <c r="X41" i="6"/>
  <c r="U28" i="6"/>
  <c r="Y34" i="6"/>
  <c r="W49" i="6"/>
  <c r="Q22" i="6"/>
  <c r="P44" i="6"/>
  <c r="S19" i="6"/>
  <c r="O20" i="6"/>
  <c r="P39" i="6"/>
  <c r="Q55" i="6"/>
  <c r="S77" i="6"/>
  <c r="O83" i="6"/>
  <c r="P43" i="6"/>
  <c r="N39" i="6"/>
  <c r="X62" i="6"/>
  <c r="X48" i="6"/>
  <c r="R31" i="6"/>
  <c r="R86" i="6"/>
  <c r="X88" i="6"/>
  <c r="X38" i="6"/>
  <c r="O15" i="6"/>
  <c r="T38" i="6"/>
  <c r="W85" i="6"/>
  <c r="V36" i="6"/>
  <c r="O42" i="6"/>
  <c r="U11" i="6"/>
  <c r="V22" i="6"/>
  <c r="Y73" i="6"/>
  <c r="P47" i="6"/>
  <c r="R87" i="6"/>
  <c r="V87" i="6"/>
  <c r="N55" i="6"/>
  <c r="O6" i="6"/>
  <c r="V82" i="6"/>
  <c r="V12" i="6"/>
  <c r="V29" i="6"/>
  <c r="N23" i="6"/>
  <c r="U6" i="6"/>
  <c r="Y76" i="6"/>
  <c r="W88" i="6"/>
  <c r="V28" i="6"/>
  <c r="R16" i="6"/>
  <c r="R25" i="6"/>
  <c r="Y32" i="6"/>
  <c r="O25" i="6"/>
  <c r="X15" i="6"/>
  <c r="T82" i="6"/>
  <c r="O44" i="6"/>
  <c r="N71" i="6"/>
  <c r="Y70" i="6"/>
  <c r="S48" i="6"/>
  <c r="W12" i="6"/>
  <c r="R45" i="6"/>
  <c r="X8" i="6"/>
  <c r="U7" i="6"/>
  <c r="W17" i="6"/>
  <c r="V38" i="6"/>
  <c r="U22" i="6"/>
  <c r="W67" i="6"/>
  <c r="AN67" i="6" s="1"/>
  <c r="P41" i="6"/>
  <c r="W80" i="6"/>
  <c r="S75" i="6"/>
  <c r="Q71" i="6"/>
  <c r="X43" i="6"/>
  <c r="Q56" i="6"/>
  <c r="U63" i="6"/>
  <c r="P87" i="6"/>
  <c r="X77" i="6"/>
  <c r="N69" i="6"/>
  <c r="S21" i="6"/>
  <c r="S53" i="6"/>
  <c r="S78" i="6"/>
  <c r="O68" i="6"/>
  <c r="W42" i="6"/>
  <c r="AN42" i="6" s="1"/>
  <c r="P78" i="6"/>
  <c r="N41" i="6"/>
  <c r="N63" i="6"/>
  <c r="W38" i="6"/>
  <c r="Q31" i="6"/>
  <c r="Y28" i="6"/>
  <c r="S87" i="6"/>
  <c r="T41" i="6"/>
  <c r="U17" i="6"/>
  <c r="P61" i="6"/>
  <c r="S32" i="6"/>
  <c r="S36" i="6"/>
  <c r="P16" i="6"/>
  <c r="Q16" i="6"/>
  <c r="O46" i="6"/>
  <c r="Q70" i="6"/>
  <c r="X46" i="6"/>
  <c r="X87" i="6"/>
  <c r="Q15" i="6"/>
  <c r="W69" i="6"/>
  <c r="S86" i="6"/>
  <c r="R77" i="6"/>
  <c r="Q39" i="6"/>
  <c r="Y15" i="6"/>
  <c r="P24" i="6"/>
  <c r="X28" i="6"/>
  <c r="V58" i="6"/>
  <c r="P23" i="6"/>
  <c r="R26" i="6"/>
  <c r="X39" i="6"/>
  <c r="X49" i="6"/>
  <c r="N52" i="6"/>
  <c r="S56" i="6"/>
  <c r="T59" i="6"/>
  <c r="V60" i="6"/>
  <c r="N47" i="6"/>
  <c r="U64" i="6"/>
  <c r="U77" i="6"/>
  <c r="U48" i="6"/>
  <c r="X19" i="6"/>
  <c r="W56" i="6"/>
  <c r="X59" i="6"/>
  <c r="T34" i="6"/>
  <c r="W50" i="6"/>
  <c r="R14" i="6"/>
  <c r="P10" i="6"/>
  <c r="Q69" i="6"/>
  <c r="W13" i="6"/>
  <c r="AN13" i="6" s="1"/>
  <c r="V53" i="6"/>
  <c r="Y80" i="6"/>
  <c r="W37" i="6"/>
  <c r="T18" i="6"/>
  <c r="Q7" i="6"/>
  <c r="S3" i="6"/>
  <c r="N66" i="6"/>
  <c r="Y81" i="6"/>
  <c r="P63" i="6"/>
  <c r="R72" i="6"/>
  <c r="S55" i="6"/>
  <c r="S16" i="6"/>
  <c r="O5" i="6"/>
  <c r="R50" i="6"/>
  <c r="R68" i="6"/>
  <c r="W65" i="6"/>
  <c r="AN65" i="6" s="1"/>
  <c r="S33" i="6"/>
  <c r="U43" i="6"/>
  <c r="P30" i="6"/>
  <c r="P83" i="6"/>
  <c r="R49" i="6"/>
  <c r="R53" i="6"/>
  <c r="X56" i="6"/>
  <c r="W70" i="6"/>
  <c r="Q61" i="6"/>
  <c r="N70" i="6"/>
  <c r="O8" i="6"/>
  <c r="N62" i="6"/>
  <c r="W59" i="6"/>
  <c r="P35" i="6"/>
  <c r="X58" i="6"/>
  <c r="R21" i="6"/>
  <c r="V71" i="6"/>
  <c r="T56" i="6"/>
  <c r="N35" i="6"/>
  <c r="N19" i="6"/>
  <c r="Q72" i="6"/>
  <c r="N45" i="6"/>
  <c r="V31" i="6"/>
  <c r="X76" i="6"/>
  <c r="Y41" i="6"/>
  <c r="S54" i="6"/>
  <c r="W29" i="6"/>
  <c r="N8" i="6"/>
  <c r="Y61" i="6"/>
  <c r="S57" i="6"/>
  <c r="U54" i="6"/>
  <c r="X23" i="6"/>
  <c r="W73" i="6"/>
  <c r="N7" i="6"/>
  <c r="V84" i="6"/>
  <c r="N14" i="6"/>
  <c r="X16" i="6"/>
  <c r="O14" i="6"/>
  <c r="Q41" i="6"/>
  <c r="P48" i="6"/>
  <c r="N10" i="6"/>
  <c r="N56" i="6"/>
  <c r="S68" i="6"/>
  <c r="R33" i="6"/>
  <c r="O56" i="6"/>
  <c r="Y48" i="6"/>
  <c r="X66" i="6"/>
  <c r="P62" i="6"/>
  <c r="R63" i="6"/>
  <c r="P21" i="6"/>
  <c r="V64" i="6"/>
  <c r="P52" i="6"/>
  <c r="Y13" i="6"/>
  <c r="Y21" i="6"/>
  <c r="X10" i="6"/>
  <c r="P27" i="6"/>
  <c r="N4" i="6"/>
  <c r="P68" i="6"/>
  <c r="U23" i="6"/>
  <c r="N20" i="6"/>
  <c r="Y83" i="6"/>
  <c r="P46" i="6"/>
  <c r="W64" i="6"/>
  <c r="O84" i="6"/>
  <c r="P17" i="6"/>
  <c r="S76" i="6"/>
  <c r="R35" i="6"/>
  <c r="P19" i="6"/>
  <c r="Q43" i="6"/>
  <c r="U21" i="6"/>
  <c r="T12" i="6"/>
  <c r="U35" i="6"/>
  <c r="N86" i="6"/>
  <c r="W54" i="6"/>
  <c r="O38" i="6"/>
  <c r="W55" i="6"/>
  <c r="O39" i="6"/>
  <c r="R41" i="6"/>
  <c r="R83" i="6"/>
  <c r="P53" i="6"/>
  <c r="O52" i="6"/>
  <c r="Q76" i="6"/>
  <c r="T85" i="6"/>
  <c r="Q37" i="6"/>
  <c r="S73" i="6"/>
  <c r="T10" i="6"/>
  <c r="N72" i="6"/>
  <c r="T24" i="6"/>
  <c r="U81" i="6"/>
  <c r="N53" i="6"/>
  <c r="N74" i="6"/>
  <c r="T17" i="6"/>
  <c r="Q21" i="6"/>
  <c r="U59" i="6"/>
  <c r="N57" i="6"/>
  <c r="T7" i="6"/>
  <c r="N84" i="6"/>
  <c r="U27" i="6"/>
  <c r="Y36" i="6"/>
  <c r="R81" i="6"/>
  <c r="T80" i="6"/>
  <c r="O79" i="6"/>
  <c r="W87" i="6"/>
  <c r="R64" i="6"/>
  <c r="S63" i="6"/>
  <c r="N77" i="6"/>
  <c r="T13" i="6"/>
  <c r="T87" i="6"/>
  <c r="U70" i="6"/>
  <c r="U25" i="6"/>
  <c r="P8" i="6"/>
  <c r="X25" i="6"/>
  <c r="Y69" i="6"/>
  <c r="Q18" i="6"/>
  <c r="P79" i="6"/>
  <c r="N54" i="6"/>
  <c r="U30" i="6"/>
  <c r="V18" i="6"/>
  <c r="Y44" i="6"/>
  <c r="Q34" i="6"/>
  <c r="X14" i="6"/>
  <c r="W44" i="6"/>
  <c r="AN44" i="6" s="1"/>
  <c r="T8" i="6"/>
  <c r="T31" i="6"/>
  <c r="V35" i="6"/>
  <c r="W25" i="6"/>
  <c r="S15" i="6"/>
  <c r="N49" i="6"/>
  <c r="T5" i="6"/>
  <c r="Q26" i="6"/>
  <c r="Y72" i="6"/>
  <c r="V20" i="6"/>
  <c r="N42" i="6"/>
  <c r="P73" i="6"/>
  <c r="N51" i="6"/>
  <c r="T79" i="6"/>
  <c r="P74" i="6"/>
  <c r="U8" i="6"/>
  <c r="N50" i="6"/>
  <c r="N15" i="6"/>
  <c r="Q60" i="6"/>
  <c r="N46" i="6"/>
  <c r="Y12" i="6"/>
  <c r="P25" i="6"/>
  <c r="N11" i="6"/>
  <c r="N22" i="6"/>
  <c r="V15" i="6"/>
  <c r="N59" i="6"/>
  <c r="Q45" i="6"/>
  <c r="V59" i="6"/>
  <c r="O75" i="6"/>
  <c r="Q67" i="6"/>
  <c r="T53" i="6"/>
  <c r="N58" i="6"/>
  <c r="T40" i="6"/>
  <c r="V74" i="6"/>
  <c r="P77" i="6"/>
  <c r="N33" i="6"/>
  <c r="N60" i="6"/>
  <c r="W81" i="6"/>
  <c r="O26" i="6"/>
  <c r="P72" i="6"/>
  <c r="O16" i="6"/>
  <c r="Q66" i="6"/>
  <c r="Q24" i="6"/>
  <c r="N31" i="6"/>
  <c r="Y52" i="6"/>
  <c r="R67" i="6"/>
  <c r="O63" i="6"/>
  <c r="P22" i="6"/>
  <c r="U72" i="6"/>
  <c r="V78" i="6"/>
  <c r="N85" i="6"/>
  <c r="Q12" i="6"/>
  <c r="V68" i="6"/>
  <c r="Q87" i="6"/>
  <c r="N13" i="6"/>
  <c r="N21" i="6"/>
  <c r="N61" i="6"/>
  <c r="O64" i="6"/>
  <c r="P70" i="6"/>
  <c r="R13" i="6"/>
  <c r="W53" i="6"/>
  <c r="N25" i="6"/>
  <c r="N82" i="6"/>
  <c r="N80" i="6"/>
  <c r="N30" i="6"/>
  <c r="R29" i="6"/>
  <c r="N6" i="6"/>
  <c r="P13" i="6"/>
  <c r="P45" i="6"/>
  <c r="S40" i="6"/>
  <c r="X50" i="6"/>
  <c r="Y8" i="6"/>
  <c r="Q80" i="6"/>
  <c r="Q77" i="6"/>
  <c r="Y84" i="6"/>
  <c r="P12" i="6"/>
  <c r="N76" i="6"/>
  <c r="O45" i="6"/>
  <c r="Y7" i="6"/>
  <c r="Q51" i="6"/>
  <c r="N73" i="6"/>
  <c r="W78" i="6"/>
  <c r="W6" i="6"/>
  <c r="R74" i="6"/>
  <c r="U53" i="6"/>
  <c r="W30" i="6"/>
  <c r="N18" i="6"/>
  <c r="O21" i="6"/>
  <c r="W51" i="6"/>
  <c r="AN51" i="6" s="1"/>
  <c r="T23" i="6"/>
  <c r="N79" i="6"/>
  <c r="X31" i="6"/>
  <c r="X18" i="6"/>
  <c r="O73" i="6"/>
  <c r="V32" i="6"/>
  <c r="U65" i="6"/>
  <c r="Y6" i="6"/>
  <c r="Q5" i="6"/>
  <c r="P82" i="6"/>
  <c r="N43" i="6"/>
  <c r="X53" i="6"/>
  <c r="U39" i="6"/>
  <c r="N34" i="6"/>
  <c r="Y54" i="6"/>
  <c r="N87" i="6"/>
  <c r="V55" i="6"/>
  <c r="O10" i="6"/>
  <c r="T14" i="6"/>
  <c r="Y64" i="6"/>
  <c r="N32" i="6"/>
  <c r="X29" i="6"/>
  <c r="Q84" i="6"/>
  <c r="N29" i="6"/>
  <c r="R32" i="6"/>
  <c r="O34" i="6"/>
  <c r="N5" i="6"/>
  <c r="P29" i="6"/>
  <c r="Q49" i="6"/>
  <c r="P14" i="6"/>
  <c r="Y35" i="6"/>
  <c r="S88" i="6"/>
  <c r="X82" i="6"/>
  <c r="X79" i="6"/>
  <c r="S46" i="6"/>
  <c r="T28" i="6"/>
  <c r="V34" i="6"/>
  <c r="W35" i="6"/>
  <c r="O22" i="6"/>
  <c r="O86" i="6"/>
  <c r="R80" i="6"/>
  <c r="V62" i="6"/>
  <c r="N24" i="6"/>
  <c r="X6" i="6"/>
  <c r="O87" i="6"/>
  <c r="U46" i="6"/>
  <c r="W18" i="6"/>
  <c r="V83" i="6"/>
  <c r="U69" i="6"/>
  <c r="P49" i="6"/>
  <c r="S49" i="6"/>
  <c r="R44" i="6"/>
  <c r="Y38" i="6"/>
  <c r="N44" i="6"/>
  <c r="N17" i="6"/>
  <c r="Q73" i="6"/>
  <c r="V51" i="6"/>
  <c r="R88" i="6"/>
  <c r="U4" i="6"/>
  <c r="O78" i="6"/>
  <c r="U14" i="6"/>
  <c r="Q19" i="6"/>
  <c r="Q79" i="6"/>
  <c r="U41" i="6"/>
  <c r="Q13" i="6"/>
  <c r="S71" i="6"/>
  <c r="T35" i="6"/>
  <c r="R55" i="6"/>
  <c r="O4" i="6"/>
  <c r="S5" i="6"/>
  <c r="U84" i="6"/>
  <c r="R24" i="6"/>
  <c r="N36" i="6"/>
  <c r="Q44" i="6"/>
  <c r="U67" i="6"/>
  <c r="T58" i="6"/>
  <c r="P4" i="6"/>
  <c r="O80" i="6"/>
  <c r="R62" i="6"/>
  <c r="R4" i="6"/>
  <c r="V72" i="6"/>
  <c r="O37" i="6"/>
  <c r="N28" i="6"/>
  <c r="T4" i="6"/>
  <c r="V27" i="6"/>
  <c r="U82" i="6"/>
  <c r="P33" i="6"/>
  <c r="N75" i="6"/>
  <c r="Q4" i="6"/>
  <c r="R40" i="6"/>
  <c r="P60" i="6"/>
  <c r="V4" i="6"/>
  <c r="S27" i="6"/>
  <c r="Y20" i="6"/>
  <c r="X4" i="6"/>
  <c r="O12" i="6"/>
  <c r="X37" i="6"/>
  <c r="W4" i="6"/>
  <c r="W40" i="6"/>
  <c r="N65" i="6"/>
  <c r="Y4" i="6"/>
  <c r="S4" i="6"/>
  <c r="N38" i="6"/>
  <c r="Q3" i="6"/>
  <c r="AN83" i="6" l="1"/>
  <c r="AN43" i="6"/>
  <c r="AN53" i="6"/>
  <c r="AN54" i="6"/>
  <c r="AN17" i="6"/>
  <c r="AN10" i="6"/>
  <c r="AN59" i="6"/>
  <c r="AN56" i="6"/>
  <c r="AN5" i="6"/>
  <c r="AN78" i="6"/>
  <c r="AN75" i="6"/>
  <c r="AN85" i="6"/>
  <c r="AN81" i="6"/>
  <c r="AN40" i="6"/>
  <c r="AN79" i="6"/>
  <c r="AN30" i="6"/>
  <c r="AN55" i="6"/>
  <c r="AN50" i="6"/>
  <c r="AN69" i="6"/>
  <c r="AN45" i="6"/>
  <c r="AN60" i="6"/>
  <c r="AN48" i="6"/>
  <c r="AN14" i="6"/>
  <c r="AN46" i="6"/>
  <c r="AN41" i="6"/>
  <c r="AN84" i="6"/>
  <c r="AN21" i="6"/>
  <c r="AN27" i="6"/>
  <c r="AN6" i="6"/>
  <c r="AN72" i="6"/>
  <c r="AN11" i="6"/>
  <c r="AN57" i="6"/>
  <c r="AN76" i="6"/>
  <c r="AN38" i="6"/>
  <c r="AN31" i="6"/>
  <c r="AN62" i="6"/>
  <c r="AN58" i="6"/>
  <c r="AN37" i="6"/>
  <c r="AN19" i="6"/>
  <c r="AN77" i="6"/>
  <c r="AN8" i="6"/>
  <c r="AN23" i="6"/>
  <c r="AN29" i="6"/>
  <c r="AN12" i="6"/>
  <c r="AN88" i="6"/>
  <c r="AN49" i="6"/>
  <c r="AN33" i="6"/>
  <c r="AN61" i="6"/>
  <c r="AN22" i="6"/>
  <c r="AN4" i="6"/>
  <c r="AN35" i="6"/>
  <c r="AN73" i="6"/>
  <c r="AN52" i="6"/>
  <c r="AN3" i="6"/>
  <c r="AN82" i="6"/>
  <c r="AN26" i="6"/>
  <c r="AN20" i="6"/>
  <c r="AN32" i="6"/>
  <c r="AN16" i="6"/>
  <c r="AN15" i="6"/>
  <c r="AN74" i="6"/>
  <c r="AN34" i="6"/>
  <c r="AN24" i="6"/>
  <c r="AN64" i="6"/>
  <c r="AN36" i="6"/>
  <c r="AN87" i="6"/>
  <c r="AN80" i="6"/>
  <c r="AN68" i="6"/>
  <c r="AN28" i="6"/>
  <c r="AN70" i="6"/>
  <c r="AN18" i="6"/>
  <c r="AN25" i="6"/>
  <c r="AN39" i="6"/>
  <c r="AN7" i="6"/>
  <c r="Z188" i="6"/>
  <c r="Z226" i="6"/>
  <c r="Z85" i="6"/>
  <c r="Z96" i="6"/>
  <c r="Z361" i="6"/>
  <c r="Z115" i="6"/>
  <c r="Z324" i="6"/>
  <c r="Z338" i="6"/>
  <c r="Z356" i="6"/>
  <c r="Z320" i="6"/>
  <c r="Z253" i="6"/>
  <c r="Z336" i="6"/>
  <c r="Z228" i="6"/>
  <c r="O2" i="3"/>
  <c r="P2" i="3" s="1"/>
  <c r="Z302" i="6"/>
  <c r="Z194" i="6"/>
  <c r="Z176" i="6"/>
  <c r="Z256" i="6"/>
  <c r="Z355" i="6"/>
  <c r="Z312" i="6"/>
  <c r="Z318" i="6"/>
  <c r="Z90" i="6"/>
  <c r="Z154" i="6"/>
  <c r="Z67" i="6"/>
  <c r="Z334" i="6"/>
  <c r="Z190" i="6"/>
  <c r="Z326" i="6"/>
  <c r="Z12" i="6"/>
  <c r="Z25" i="6"/>
  <c r="Z52" i="6"/>
  <c r="Z181" i="6"/>
  <c r="Z264" i="6"/>
  <c r="Z156" i="6"/>
  <c r="Z164" i="6"/>
  <c r="Z367" i="6"/>
  <c r="Z152" i="6"/>
  <c r="Z238" i="6"/>
  <c r="Z202" i="6"/>
  <c r="Z337" i="6"/>
  <c r="Z246" i="6"/>
  <c r="Z263" i="6"/>
  <c r="Z224" i="6"/>
  <c r="Z49" i="6"/>
  <c r="Z182" i="6"/>
  <c r="Z89" i="6"/>
  <c r="Z230" i="6"/>
  <c r="Z220" i="6"/>
  <c r="Z348" i="6"/>
  <c r="Z192" i="6"/>
  <c r="Z51" i="6"/>
  <c r="Z68" i="6"/>
  <c r="Z244" i="6"/>
  <c r="Z208" i="6"/>
  <c r="Z11" i="6"/>
  <c r="Z66" i="6"/>
  <c r="Z184" i="6"/>
  <c r="Z120" i="6"/>
  <c r="Z148" i="6"/>
  <c r="Z34" i="6"/>
  <c r="Z322" i="6"/>
  <c r="Z71" i="6"/>
  <c r="Z70" i="6"/>
  <c r="Z4" i="6"/>
  <c r="Z174" i="6"/>
  <c r="Z127" i="6"/>
  <c r="Z134" i="6"/>
  <c r="Z319" i="6"/>
  <c r="Z158" i="6"/>
  <c r="Z166" i="6"/>
  <c r="Z317" i="6"/>
  <c r="Z359" i="6"/>
  <c r="Z328" i="6"/>
  <c r="Z105" i="6"/>
  <c r="Z69" i="6"/>
  <c r="Z86" i="6"/>
  <c r="Z172" i="6"/>
  <c r="AB12" i="13" s="1"/>
  <c r="Z108" i="6"/>
  <c r="Z102" i="6"/>
  <c r="Z261" i="6"/>
  <c r="Z279" i="6"/>
  <c r="Z297" i="6"/>
  <c r="Z94" i="6"/>
  <c r="Z349" i="6"/>
  <c r="Z341" i="6"/>
  <c r="Z316" i="6"/>
  <c r="Z53" i="6"/>
  <c r="Z278" i="6"/>
  <c r="Z107" i="6"/>
  <c r="Z119" i="6"/>
  <c r="Z343" i="6"/>
  <c r="Z315" i="6"/>
  <c r="Z333" i="6"/>
  <c r="Z103" i="6"/>
  <c r="Z321" i="6"/>
  <c r="Z325" i="6"/>
  <c r="Z282" i="6"/>
  <c r="Z123" i="6"/>
  <c r="Z14" i="6"/>
  <c r="Z170" i="6"/>
  <c r="Z339" i="6"/>
  <c r="Z101" i="6"/>
  <c r="Z332" i="6"/>
  <c r="Z243" i="6"/>
  <c r="Z153" i="6"/>
  <c r="Z171" i="6"/>
  <c r="Z189" i="6"/>
  <c r="Z30" i="6"/>
  <c r="Z292" i="6"/>
  <c r="Z87" i="6"/>
  <c r="Z50" i="6"/>
  <c r="Z272" i="6"/>
  <c r="Z206" i="6"/>
  <c r="Z212" i="6"/>
  <c r="Z146" i="6"/>
  <c r="Z5" i="6"/>
  <c r="Z121" i="6"/>
  <c r="Z327" i="6"/>
  <c r="Z35" i="6"/>
  <c r="Z126" i="6"/>
  <c r="Z59" i="6"/>
  <c r="Z135" i="6"/>
  <c r="Z113" i="6"/>
  <c r="Z313" i="6"/>
  <c r="Z331" i="6"/>
  <c r="Z290" i="6"/>
  <c r="Z296" i="6"/>
  <c r="Z207" i="6"/>
  <c r="Z314" i="6"/>
  <c r="Z112" i="6"/>
  <c r="Z330" i="6"/>
  <c r="Z351" i="6"/>
  <c r="Z15" i="6"/>
  <c r="Z299" i="6"/>
  <c r="Z118" i="6"/>
  <c r="Z33" i="6"/>
  <c r="Z335" i="6"/>
  <c r="Z300" i="6"/>
  <c r="Z281" i="6"/>
  <c r="Z116" i="6"/>
  <c r="AB318" i="6"/>
  <c r="AC313" i="6"/>
  <c r="AC325" i="6"/>
  <c r="AC337" i="6"/>
  <c r="Z138" i="6"/>
  <c r="Z180" i="6"/>
  <c r="AD316" i="6"/>
  <c r="AE312" i="6"/>
  <c r="AE331" i="6"/>
  <c r="Z354" i="6"/>
  <c r="Z247" i="6"/>
  <c r="AF321" i="6"/>
  <c r="AG327" i="6"/>
  <c r="AI325" i="6"/>
  <c r="Z201" i="6"/>
  <c r="O268" i="3"/>
  <c r="P268" i="3" s="1"/>
  <c r="O151" i="3"/>
  <c r="P151" i="3" s="1"/>
  <c r="O204" i="3"/>
  <c r="P204" i="3" s="1"/>
  <c r="O180" i="3"/>
  <c r="P180" i="3" s="1"/>
  <c r="O106" i="3"/>
  <c r="P106" i="3" s="1"/>
  <c r="O100" i="3"/>
  <c r="P100" i="3" s="1"/>
  <c r="Z340" i="6"/>
  <c r="Z137" i="6"/>
  <c r="Z173" i="6"/>
  <c r="Z209" i="6"/>
  <c r="Z245" i="6"/>
  <c r="Z287" i="6"/>
  <c r="Z329" i="6"/>
  <c r="Z32" i="6"/>
  <c r="Z74" i="6"/>
  <c r="AB319" i="6"/>
  <c r="AC314" i="6"/>
  <c r="AC326" i="6"/>
  <c r="AC338" i="6"/>
  <c r="Z222" i="6"/>
  <c r="Z57" i="6"/>
  <c r="AD317" i="6"/>
  <c r="AE314" i="6"/>
  <c r="AE332" i="6"/>
  <c r="Z360" i="6"/>
  <c r="AF325" i="6"/>
  <c r="AG331" i="6"/>
  <c r="AI329" i="6"/>
  <c r="Z368" i="6"/>
  <c r="O364" i="3"/>
  <c r="P364" i="3" s="1"/>
  <c r="O275" i="3"/>
  <c r="P275" i="3" s="1"/>
  <c r="O253" i="3"/>
  <c r="P253" i="3" s="1"/>
  <c r="O341" i="3"/>
  <c r="P341" i="3" s="1"/>
  <c r="O310" i="3"/>
  <c r="P310" i="3" s="1"/>
  <c r="O299" i="3"/>
  <c r="P299" i="3" s="1"/>
  <c r="O222" i="3"/>
  <c r="P222" i="3" s="1"/>
  <c r="O271" i="3"/>
  <c r="P271" i="3" s="1"/>
  <c r="O174" i="3"/>
  <c r="P174" i="3" s="1"/>
  <c r="O215" i="3"/>
  <c r="P215" i="3" s="1"/>
  <c r="O178" i="3"/>
  <c r="P178" i="3" s="1"/>
  <c r="O90" i="3"/>
  <c r="P90" i="3" s="1"/>
  <c r="O113" i="3"/>
  <c r="P113" i="3" s="1"/>
  <c r="Z122" i="6"/>
  <c r="AB320" i="6"/>
  <c r="AC315" i="6"/>
  <c r="AC327" i="6"/>
  <c r="Z144" i="6"/>
  <c r="Z186" i="6"/>
  <c r="Z270" i="6"/>
  <c r="AD318" i="6"/>
  <c r="AE315" i="6"/>
  <c r="AE333" i="6"/>
  <c r="Z88" i="6"/>
  <c r="AF326" i="6"/>
  <c r="AG332" i="6"/>
  <c r="AI330" i="6"/>
  <c r="Z219" i="6"/>
  <c r="Z346" i="6"/>
  <c r="Z143" i="6"/>
  <c r="Z179" i="6"/>
  <c r="Z215" i="6"/>
  <c r="Z251" i="6"/>
  <c r="Z293" i="6"/>
  <c r="Z38" i="6"/>
  <c r="Z80" i="6"/>
  <c r="AB321" i="6"/>
  <c r="AC316" i="6"/>
  <c r="AC328" i="6"/>
  <c r="Z347" i="6"/>
  <c r="Z63" i="6"/>
  <c r="AD319" i="6"/>
  <c r="AE317" i="6"/>
  <c r="AE334" i="6"/>
  <c r="Z259" i="6"/>
  <c r="Z58" i="6"/>
  <c r="AF327" i="6"/>
  <c r="AG333" i="6"/>
  <c r="AI331" i="6"/>
  <c r="Z92" i="6"/>
  <c r="Z128" i="6"/>
  <c r="AB322" i="6"/>
  <c r="AC317" i="6"/>
  <c r="AC329" i="6"/>
  <c r="Z150" i="6"/>
  <c r="Z234" i="6"/>
  <c r="Z276" i="6"/>
  <c r="AD321" i="6"/>
  <c r="AE319" i="6"/>
  <c r="AE335" i="6"/>
  <c r="Z139" i="6"/>
  <c r="Z199" i="6"/>
  <c r="Z265" i="6"/>
  <c r="AF328" i="6"/>
  <c r="AG334" i="6"/>
  <c r="AI332" i="6"/>
  <c r="Z141" i="6"/>
  <c r="Z225" i="6"/>
  <c r="O220" i="3"/>
  <c r="P220" i="3" s="1"/>
  <c r="O205" i="3"/>
  <c r="P205" i="3" s="1"/>
  <c r="O154" i="3"/>
  <c r="P154" i="3" s="1"/>
  <c r="O130" i="3"/>
  <c r="P130" i="3" s="1"/>
  <c r="O97" i="3"/>
  <c r="P97" i="3" s="1"/>
  <c r="Z352" i="6"/>
  <c r="Z149" i="6"/>
  <c r="Z185" i="6"/>
  <c r="Z221" i="6"/>
  <c r="Z257" i="6"/>
  <c r="Z44" i="6"/>
  <c r="AB323" i="6"/>
  <c r="AC318" i="6"/>
  <c r="AC330" i="6"/>
  <c r="Z353" i="6"/>
  <c r="Z198" i="6"/>
  <c r="Z93" i="6"/>
  <c r="AD322" i="6"/>
  <c r="AE320" i="6"/>
  <c r="AE336" i="6"/>
  <c r="Z211" i="6"/>
  <c r="Z271" i="6"/>
  <c r="Z76" i="6"/>
  <c r="AG314" i="6"/>
  <c r="AI312" i="6"/>
  <c r="AO312" i="6" s="1"/>
  <c r="AP312" i="6" s="1"/>
  <c r="AI336" i="6"/>
  <c r="O289" i="3"/>
  <c r="P289" i="3" s="1"/>
  <c r="O202" i="3"/>
  <c r="P202" i="3" s="1"/>
  <c r="O283" i="3"/>
  <c r="P283" i="3" s="1"/>
  <c r="O292" i="3"/>
  <c r="P292" i="3" s="1"/>
  <c r="O148" i="3"/>
  <c r="P148" i="3" s="1"/>
  <c r="O191" i="3"/>
  <c r="P191" i="3" s="1"/>
  <c r="O157" i="3"/>
  <c r="P157" i="3" s="1"/>
  <c r="O132" i="3"/>
  <c r="P132" i="3" s="1"/>
  <c r="Z305" i="6"/>
  <c r="Z98" i="6"/>
  <c r="Z8" i="6"/>
  <c r="AB312" i="6"/>
  <c r="AB324" i="6"/>
  <c r="AC319" i="6"/>
  <c r="AC331" i="6"/>
  <c r="Z240" i="6"/>
  <c r="Z288" i="6"/>
  <c r="Z21" i="6"/>
  <c r="Z75" i="6"/>
  <c r="AD324" i="6"/>
  <c r="AE321" i="6"/>
  <c r="AE338" i="6"/>
  <c r="Z145" i="6"/>
  <c r="AG315" i="6"/>
  <c r="AI313" i="6"/>
  <c r="AI337" i="6"/>
  <c r="Z159" i="6"/>
  <c r="Z255" i="6"/>
  <c r="Z358" i="6"/>
  <c r="Z155" i="6"/>
  <c r="Z191" i="6"/>
  <c r="Z227" i="6"/>
  <c r="AB313" i="6"/>
  <c r="AB325" i="6"/>
  <c r="AC320" i="6"/>
  <c r="AC332" i="6"/>
  <c r="Z162" i="6"/>
  <c r="Z204" i="6"/>
  <c r="Z99" i="6"/>
  <c r="Z81" i="6"/>
  <c r="AD326" i="6"/>
  <c r="AE322" i="6"/>
  <c r="AE339" i="6"/>
  <c r="Z151" i="6"/>
  <c r="Z217" i="6"/>
  <c r="Z10" i="6"/>
  <c r="AF313" i="6"/>
  <c r="AG319" i="6"/>
  <c r="AI317" i="6"/>
  <c r="AI341" i="6"/>
  <c r="O198" i="3"/>
  <c r="P198" i="3" s="1"/>
  <c r="Z269" i="6"/>
  <c r="Z311" i="6"/>
  <c r="Z104" i="6"/>
  <c r="Z56" i="6"/>
  <c r="AB314" i="6"/>
  <c r="AB326" i="6"/>
  <c r="AC321" i="6"/>
  <c r="AC333" i="6"/>
  <c r="Z365" i="6"/>
  <c r="Z294" i="6"/>
  <c r="Z27" i="6"/>
  <c r="AD327" i="6"/>
  <c r="AE323" i="6"/>
  <c r="AE343" i="6"/>
  <c r="Z157" i="6"/>
  <c r="Z289" i="6"/>
  <c r="AF314" i="6"/>
  <c r="AG320" i="6"/>
  <c r="AI318" i="6"/>
  <c r="AI342" i="6"/>
  <c r="AO342" i="6" s="1"/>
  <c r="AP342" i="6" s="1"/>
  <c r="Z177" i="6"/>
  <c r="O317" i="3"/>
  <c r="P317" i="3" s="1"/>
  <c r="O262" i="3"/>
  <c r="P262" i="3" s="1"/>
  <c r="O349" i="3"/>
  <c r="P349" i="3" s="1"/>
  <c r="O103" i="3"/>
  <c r="P103" i="3" s="1"/>
  <c r="Z364" i="6"/>
  <c r="Z161" i="6"/>
  <c r="Z197" i="6"/>
  <c r="Z233" i="6"/>
  <c r="Z20" i="6"/>
  <c r="AB315" i="6"/>
  <c r="AB327" i="6"/>
  <c r="AC322" i="6"/>
  <c r="AC334" i="6"/>
  <c r="Z168" i="6"/>
  <c r="Z210" i="6"/>
  <c r="Z252" i="6"/>
  <c r="AD312" i="6"/>
  <c r="AD328" i="6"/>
  <c r="AE324" i="6"/>
  <c r="AE344" i="6"/>
  <c r="Z16" i="6"/>
  <c r="AF315" i="6"/>
  <c r="AG321" i="6"/>
  <c r="AI319" i="6"/>
  <c r="AI343" i="6"/>
  <c r="Z267" i="6"/>
  <c r="O313" i="3"/>
  <c r="P313" i="3" s="1"/>
  <c r="O319" i="3"/>
  <c r="P319" i="3" s="1"/>
  <c r="O307" i="3"/>
  <c r="P307" i="3" s="1"/>
  <c r="O265" i="3"/>
  <c r="P265" i="3" s="1"/>
  <c r="O259" i="3"/>
  <c r="P259" i="3" s="1"/>
  <c r="O209" i="3"/>
  <c r="P209" i="3" s="1"/>
  <c r="O124" i="3"/>
  <c r="P124" i="3" s="1"/>
  <c r="O167" i="3"/>
  <c r="P167" i="3" s="1"/>
  <c r="O143" i="3"/>
  <c r="P143" i="3" s="1"/>
  <c r="O352" i="3"/>
  <c r="P352" i="3" s="1"/>
  <c r="O311" i="3"/>
  <c r="P311" i="3" s="1"/>
  <c r="O282" i="3"/>
  <c r="P282" i="3" s="1"/>
  <c r="O245" i="3"/>
  <c r="P245" i="3" s="1"/>
  <c r="O175" i="3"/>
  <c r="P175" i="3" s="1"/>
  <c r="O161" i="3"/>
  <c r="P161" i="3" s="1"/>
  <c r="O181" i="3"/>
  <c r="P181" i="3" s="1"/>
  <c r="O95" i="3"/>
  <c r="P95" i="3" s="1"/>
  <c r="O131" i="3"/>
  <c r="P131" i="3" s="1"/>
  <c r="O156" i="3"/>
  <c r="P156" i="3" s="1"/>
  <c r="Z275" i="6"/>
  <c r="Z110" i="6"/>
  <c r="Z62" i="6"/>
  <c r="AB316" i="6"/>
  <c r="AB328" i="6"/>
  <c r="AC323" i="6"/>
  <c r="AC335" i="6"/>
  <c r="Z132" i="6"/>
  <c r="Z111" i="6"/>
  <c r="Z39" i="6"/>
  <c r="AD314" i="6"/>
  <c r="AD329" i="6"/>
  <c r="AE326" i="6"/>
  <c r="Z342" i="6"/>
  <c r="Z295" i="6"/>
  <c r="AF316" i="6"/>
  <c r="AG322" i="6"/>
  <c r="AI320" i="6"/>
  <c r="AI344" i="6"/>
  <c r="Z183" i="6"/>
  <c r="O367" i="3"/>
  <c r="P367" i="3" s="1"/>
  <c r="O347" i="3"/>
  <c r="P347" i="3" s="1"/>
  <c r="Z131" i="6"/>
  <c r="AB11" i="13" s="1"/>
  <c r="Z167" i="6"/>
  <c r="Z203" i="6"/>
  <c r="Z239" i="6"/>
  <c r="Z323" i="6"/>
  <c r="Z26" i="6"/>
  <c r="AB317" i="6"/>
  <c r="AC312" i="6"/>
  <c r="AC324" i="6"/>
  <c r="AC336" i="6"/>
  <c r="Z216" i="6"/>
  <c r="Z258" i="6"/>
  <c r="Z306" i="6"/>
  <c r="AD315" i="6"/>
  <c r="AD330" i="6"/>
  <c r="AE327" i="6"/>
  <c r="Z175" i="6"/>
  <c r="Z235" i="6"/>
  <c r="Z307" i="6"/>
  <c r="AF320" i="6"/>
  <c r="AG326" i="6"/>
  <c r="AI324" i="6"/>
  <c r="Z350" i="6"/>
  <c r="Z72" i="6"/>
  <c r="AK312" i="6"/>
  <c r="AK324" i="6"/>
  <c r="Z142" i="6"/>
  <c r="Z196" i="6"/>
  <c r="Z250" i="6"/>
  <c r="Z91" i="6"/>
  <c r="Z13" i="6"/>
  <c r="Z55" i="6"/>
  <c r="AA314" i="6"/>
  <c r="AA326" i="6"/>
  <c r="AG343" i="6"/>
  <c r="AJ355" i="6"/>
  <c r="AJ367" i="6"/>
  <c r="AJ99" i="6"/>
  <c r="AJ111" i="6"/>
  <c r="AJ123" i="6"/>
  <c r="AJ135" i="6"/>
  <c r="AA340" i="6"/>
  <c r="AK352" i="6"/>
  <c r="AK364" i="6"/>
  <c r="AK96" i="6"/>
  <c r="AK108" i="6"/>
  <c r="AK120" i="6"/>
  <c r="AJ319" i="6"/>
  <c r="AA339" i="6"/>
  <c r="AA352" i="6"/>
  <c r="AA364" i="6"/>
  <c r="AA96" i="6"/>
  <c r="AA108" i="6"/>
  <c r="AJ320" i="6"/>
  <c r="AB348" i="6"/>
  <c r="AB360" i="6"/>
  <c r="AB92" i="6"/>
  <c r="AB104" i="6"/>
  <c r="AB116" i="6"/>
  <c r="AB128" i="6"/>
  <c r="AB140" i="6"/>
  <c r="AC345" i="6"/>
  <c r="AC357" i="6"/>
  <c r="AC89" i="6"/>
  <c r="AC101" i="6"/>
  <c r="AC113" i="6"/>
  <c r="AD333" i="6"/>
  <c r="AD349" i="6"/>
  <c r="AD361" i="6"/>
  <c r="AD93" i="6"/>
  <c r="AD105" i="6"/>
  <c r="AD117" i="6"/>
  <c r="AK336" i="6"/>
  <c r="AE350" i="6"/>
  <c r="AE362" i="6"/>
  <c r="AE96" i="6"/>
  <c r="AE112" i="6"/>
  <c r="AE126" i="6"/>
  <c r="AE143" i="6"/>
  <c r="AB343" i="6"/>
  <c r="AF361" i="6"/>
  <c r="AF99" i="6"/>
  <c r="AF117" i="6"/>
  <c r="AF335" i="6"/>
  <c r="AG359" i="6"/>
  <c r="AG99" i="6"/>
  <c r="AH353" i="6"/>
  <c r="AH93" i="6"/>
  <c r="AH115" i="6"/>
  <c r="AH134" i="6"/>
  <c r="AA126" i="6"/>
  <c r="AJ152" i="6"/>
  <c r="AJ171" i="6"/>
  <c r="AJ193" i="6"/>
  <c r="AJ213" i="6"/>
  <c r="AJ235" i="6"/>
  <c r="AI116" i="6"/>
  <c r="AK157" i="6"/>
  <c r="AK177" i="6"/>
  <c r="Z303" i="6"/>
  <c r="Z114" i="6"/>
  <c r="Z36" i="6"/>
  <c r="AK313" i="6"/>
  <c r="AK325" i="6"/>
  <c r="Z345" i="6"/>
  <c r="AA315" i="6"/>
  <c r="AA327" i="6"/>
  <c r="Z17" i="6"/>
  <c r="AJ344" i="6"/>
  <c r="AJ356" i="6"/>
  <c r="AJ368" i="6"/>
  <c r="AJ100" i="6"/>
  <c r="AJ112" i="6"/>
  <c r="AJ124" i="6"/>
  <c r="AJ136" i="6"/>
  <c r="AC341" i="6"/>
  <c r="AK353" i="6"/>
  <c r="AK365" i="6"/>
  <c r="AK97" i="6"/>
  <c r="AK109" i="6"/>
  <c r="AK121" i="6"/>
  <c r="AJ325" i="6"/>
  <c r="AC340" i="6"/>
  <c r="AA353" i="6"/>
  <c r="AA365" i="6"/>
  <c r="AA97" i="6"/>
  <c r="AA109" i="6"/>
  <c r="AJ326" i="6"/>
  <c r="AB349" i="6"/>
  <c r="AB361" i="6"/>
  <c r="AB93" i="6"/>
  <c r="AB105" i="6"/>
  <c r="AB117" i="6"/>
  <c r="AB129" i="6"/>
  <c r="AD23" i="13" s="1"/>
  <c r="AB141" i="6"/>
  <c r="AH312" i="6"/>
  <c r="AC346" i="6"/>
  <c r="AC358" i="6"/>
  <c r="AC90" i="6"/>
  <c r="AC102" i="6"/>
  <c r="Z140" i="6"/>
  <c r="AA335" i="6"/>
  <c r="AD350" i="6"/>
  <c r="AD362" i="6"/>
  <c r="AD94" i="6"/>
  <c r="AD106" i="6"/>
  <c r="AD118" i="6"/>
  <c r="Z254" i="6"/>
  <c r="AB338" i="6"/>
  <c r="AE351" i="6"/>
  <c r="AE363" i="6"/>
  <c r="AE97" i="6"/>
  <c r="AE113" i="6"/>
  <c r="AE127" i="6"/>
  <c r="AE144" i="6"/>
  <c r="AD344" i="6"/>
  <c r="AF362" i="6"/>
  <c r="AF100" i="6"/>
  <c r="AF118" i="6"/>
  <c r="AA337" i="6"/>
  <c r="AG360" i="6"/>
  <c r="AG100" i="6"/>
  <c r="AH317" i="6"/>
  <c r="AH354" i="6"/>
  <c r="AH96" i="6"/>
  <c r="AH116" i="6"/>
  <c r="AH135" i="6"/>
  <c r="AK127" i="6"/>
  <c r="AJ153" i="6"/>
  <c r="AJ175" i="6"/>
  <c r="AJ194" i="6"/>
  <c r="AJ216" i="6"/>
  <c r="AJ236" i="6"/>
  <c r="AG119" i="6"/>
  <c r="AK158" i="6"/>
  <c r="AK178" i="6"/>
  <c r="Z78" i="6"/>
  <c r="AK314" i="6"/>
  <c r="AK326" i="6"/>
  <c r="Z298" i="6"/>
  <c r="Z97" i="6"/>
  <c r="Z19" i="6"/>
  <c r="Z61" i="6"/>
  <c r="AA316" i="6"/>
  <c r="AA328" i="6"/>
  <c r="AJ345" i="6"/>
  <c r="AJ357" i="6"/>
  <c r="AJ89" i="6"/>
  <c r="AJ101" i="6"/>
  <c r="AJ113" i="6"/>
  <c r="AJ125" i="6"/>
  <c r="AJ137" i="6"/>
  <c r="AF342" i="6"/>
  <c r="AK354" i="6"/>
  <c r="AK366" i="6"/>
  <c r="AK98" i="6"/>
  <c r="AK110" i="6"/>
  <c r="AK122" i="6"/>
  <c r="AH330" i="6"/>
  <c r="Z125" i="6"/>
  <c r="AF341" i="6"/>
  <c r="AA354" i="6"/>
  <c r="AA366" i="6"/>
  <c r="AA98" i="6"/>
  <c r="AA110" i="6"/>
  <c r="AJ334" i="6"/>
  <c r="AB350" i="6"/>
  <c r="AB362" i="6"/>
  <c r="AB94" i="6"/>
  <c r="AB106" i="6"/>
  <c r="AB118" i="6"/>
  <c r="AB130" i="6"/>
  <c r="AB142" i="6"/>
  <c r="AH321" i="6"/>
  <c r="AC347" i="6"/>
  <c r="AC359" i="6"/>
  <c r="AC91" i="6"/>
  <c r="AC103" i="6"/>
  <c r="AJ336" i="6"/>
  <c r="AD351" i="6"/>
  <c r="AD363" i="6"/>
  <c r="AD95" i="6"/>
  <c r="AD107" i="6"/>
  <c r="AD119" i="6"/>
  <c r="AF339" i="6"/>
  <c r="AE352" i="6"/>
  <c r="AE364" i="6"/>
  <c r="AE100" i="6"/>
  <c r="AE114" i="6"/>
  <c r="AE128" i="6"/>
  <c r="AE145" i="6"/>
  <c r="AF345" i="6"/>
  <c r="AF363" i="6"/>
  <c r="AF101" i="6"/>
  <c r="AF119" i="6"/>
  <c r="AA342" i="6"/>
  <c r="AG361" i="6"/>
  <c r="AG103" i="6"/>
  <c r="AJ323" i="6"/>
  <c r="AH355" i="6"/>
  <c r="AH97" i="6"/>
  <c r="AH117" i="6"/>
  <c r="AH139" i="6"/>
  <c r="AD129" i="6"/>
  <c r="AF23" i="13" s="1"/>
  <c r="AJ156" i="6"/>
  <c r="AJ176" i="6"/>
  <c r="AJ195" i="6"/>
  <c r="AJ217" i="6"/>
  <c r="AJ237" i="6"/>
  <c r="AF132" i="6"/>
  <c r="AK159" i="6"/>
  <c r="AK181" i="6"/>
  <c r="Z309" i="6"/>
  <c r="Z42" i="6"/>
  <c r="AK315" i="6"/>
  <c r="AK327" i="6"/>
  <c r="Z262" i="6"/>
  <c r="AA317" i="6"/>
  <c r="AA329" i="6"/>
  <c r="AJ318" i="6"/>
  <c r="AJ346" i="6"/>
  <c r="AJ358" i="6"/>
  <c r="AJ90" i="6"/>
  <c r="AJ102" i="6"/>
  <c r="AJ114" i="6"/>
  <c r="AJ126" i="6"/>
  <c r="AJ138" i="6"/>
  <c r="AH343" i="6"/>
  <c r="AK355" i="6"/>
  <c r="AK367" i="6"/>
  <c r="AK99" i="6"/>
  <c r="AK111" i="6"/>
  <c r="AK123" i="6"/>
  <c r="AH332" i="6"/>
  <c r="AH342" i="6"/>
  <c r="AA355" i="6"/>
  <c r="AA367" i="6"/>
  <c r="AA99" i="6"/>
  <c r="AA111" i="6"/>
  <c r="AF336" i="6"/>
  <c r="AB351" i="6"/>
  <c r="AB363" i="6"/>
  <c r="AB95" i="6"/>
  <c r="AB107" i="6"/>
  <c r="AB119" i="6"/>
  <c r="AB131" i="6"/>
  <c r="AD11" i="13" s="1"/>
  <c r="AB143" i="6"/>
  <c r="AH327" i="6"/>
  <c r="AC348" i="6"/>
  <c r="AC360" i="6"/>
  <c r="AC92" i="6"/>
  <c r="AC104" i="6"/>
  <c r="AA338" i="6"/>
  <c r="AD352" i="6"/>
  <c r="AD364" i="6"/>
  <c r="AD96" i="6"/>
  <c r="AD108" i="6"/>
  <c r="AD120" i="6"/>
  <c r="AH340" i="6"/>
  <c r="AE353" i="6"/>
  <c r="AE365" i="6"/>
  <c r="AE101" i="6"/>
  <c r="AE115" i="6"/>
  <c r="AE130" i="6"/>
  <c r="AF348" i="6"/>
  <c r="AF366" i="6"/>
  <c r="AF104" i="6"/>
  <c r="AF122" i="6"/>
  <c r="AC343" i="6"/>
  <c r="AG362" i="6"/>
  <c r="AG104" i="6"/>
  <c r="AH329" i="6"/>
  <c r="AH359" i="6"/>
  <c r="AH98" i="6"/>
  <c r="AH120" i="6"/>
  <c r="AH140" i="6"/>
  <c r="AK130" i="6"/>
  <c r="AJ157" i="6"/>
  <c r="AJ177" i="6"/>
  <c r="AJ199" i="6"/>
  <c r="AJ218" i="6"/>
  <c r="AJ240" i="6"/>
  <c r="AF135" i="6"/>
  <c r="AK160" i="6"/>
  <c r="AK182" i="6"/>
  <c r="Z187" i="6"/>
  <c r="Z223" i="6"/>
  <c r="Z100" i="6"/>
  <c r="Z22" i="6"/>
  <c r="Z64" i="6"/>
  <c r="AF317" i="6"/>
  <c r="AF329" i="6"/>
  <c r="AG323" i="6"/>
  <c r="AG335" i="6"/>
  <c r="AI321" i="6"/>
  <c r="AI333" i="6"/>
  <c r="Z84" i="6"/>
  <c r="AK316" i="6"/>
  <c r="AK328" i="6"/>
  <c r="Z357" i="6"/>
  <c r="Z160" i="6"/>
  <c r="Z214" i="6"/>
  <c r="Z304" i="6"/>
  <c r="AA318" i="6"/>
  <c r="AA330" i="6"/>
  <c r="AJ324" i="6"/>
  <c r="AJ347" i="6"/>
  <c r="AJ359" i="6"/>
  <c r="AJ91" i="6"/>
  <c r="AJ103" i="6"/>
  <c r="AJ115" i="6"/>
  <c r="AJ127" i="6"/>
  <c r="AJ139" i="6"/>
  <c r="AH319" i="6"/>
  <c r="AK344" i="6"/>
  <c r="AK356" i="6"/>
  <c r="AK368" i="6"/>
  <c r="AK100" i="6"/>
  <c r="AK112" i="6"/>
  <c r="AK124" i="6"/>
  <c r="AF334" i="6"/>
  <c r="AK343" i="6"/>
  <c r="AA356" i="6"/>
  <c r="AA368" i="6"/>
  <c r="AA100" i="6"/>
  <c r="AK337" i="6"/>
  <c r="AB352" i="6"/>
  <c r="AB364" i="6"/>
  <c r="AB96" i="6"/>
  <c r="AB108" i="6"/>
  <c r="AB120" i="6"/>
  <c r="AB132" i="6"/>
  <c r="AB144" i="6"/>
  <c r="AB331" i="6"/>
  <c r="AC349" i="6"/>
  <c r="AC361" i="6"/>
  <c r="AC93" i="6"/>
  <c r="AC105" i="6"/>
  <c r="Z284" i="6"/>
  <c r="AD339" i="6"/>
  <c r="AD353" i="6"/>
  <c r="AD365" i="6"/>
  <c r="AD97" i="6"/>
  <c r="AD109" i="6"/>
  <c r="AD121" i="6"/>
  <c r="Z23" i="6"/>
  <c r="AK341" i="6"/>
  <c r="AE354" i="6"/>
  <c r="AE368" i="6"/>
  <c r="AE102" i="6"/>
  <c r="AE116" i="6"/>
  <c r="AE131" i="6"/>
  <c r="AG11" i="13" s="1"/>
  <c r="AF349" i="6"/>
  <c r="AF367" i="6"/>
  <c r="AF105" i="6"/>
  <c r="AF123" i="6"/>
  <c r="AF344" i="6"/>
  <c r="AG366" i="6"/>
  <c r="AG105" i="6"/>
  <c r="AG338" i="6"/>
  <c r="AH360" i="6"/>
  <c r="AH99" i="6"/>
  <c r="AH121" i="6"/>
  <c r="AH141" i="6"/>
  <c r="AK136" i="6"/>
  <c r="AJ158" i="6"/>
  <c r="AJ180" i="6"/>
  <c r="AJ200" i="6"/>
  <c r="AJ219" i="6"/>
  <c r="AJ241" i="6"/>
  <c r="AF138" i="6"/>
  <c r="AK164" i="6"/>
  <c r="AK183" i="6"/>
  <c r="Z301" i="6"/>
  <c r="AF318" i="6"/>
  <c r="AG312" i="6"/>
  <c r="AG324" i="6"/>
  <c r="AG336" i="6"/>
  <c r="AI322" i="6"/>
  <c r="AI334" i="6"/>
  <c r="Z344" i="6"/>
  <c r="Z147" i="6"/>
  <c r="Z231" i="6"/>
  <c r="Z273" i="6"/>
  <c r="Z6" i="6"/>
  <c r="Z48" i="6"/>
  <c r="AK317" i="6"/>
  <c r="AK329" i="6"/>
  <c r="Z268" i="6"/>
  <c r="Z109" i="6"/>
  <c r="Z31" i="6"/>
  <c r="Z73" i="6"/>
  <c r="AA319" i="6"/>
  <c r="AA331" i="6"/>
  <c r="AB330" i="6"/>
  <c r="AJ348" i="6"/>
  <c r="AJ360" i="6"/>
  <c r="AJ92" i="6"/>
  <c r="AJ104" i="6"/>
  <c r="AJ116" i="6"/>
  <c r="AJ128" i="6"/>
  <c r="AJ140" i="6"/>
  <c r="AH325" i="6"/>
  <c r="AK345" i="6"/>
  <c r="AK357" i="6"/>
  <c r="AK89" i="6"/>
  <c r="AK101" i="6"/>
  <c r="AK113" i="6"/>
  <c r="AB336" i="6"/>
  <c r="AH320" i="6"/>
  <c r="AA345" i="6"/>
  <c r="AA357" i="6"/>
  <c r="AA89" i="6"/>
  <c r="AA101" i="6"/>
  <c r="Z200" i="6"/>
  <c r="AB339" i="6"/>
  <c r="AB353" i="6"/>
  <c r="AB365" i="6"/>
  <c r="AB97" i="6"/>
  <c r="AB109" i="6"/>
  <c r="AB121" i="6"/>
  <c r="AB133" i="6"/>
  <c r="AB145" i="6"/>
  <c r="AB333" i="6"/>
  <c r="AC350" i="6"/>
  <c r="AC362" i="6"/>
  <c r="AC94" i="6"/>
  <c r="AC106" i="6"/>
  <c r="AG340" i="6"/>
  <c r="AD354" i="6"/>
  <c r="AD366" i="6"/>
  <c r="AD98" i="6"/>
  <c r="AD110" i="6"/>
  <c r="AD122" i="6"/>
  <c r="AA343" i="6"/>
  <c r="AE355" i="6"/>
  <c r="AE89" i="6"/>
  <c r="AE103" i="6"/>
  <c r="AE117" i="6"/>
  <c r="AE132" i="6"/>
  <c r="Z65" i="6"/>
  <c r="AF350" i="6"/>
  <c r="AF368" i="6"/>
  <c r="AF106" i="6"/>
  <c r="AF124" i="6"/>
  <c r="AG347" i="6"/>
  <c r="AG367" i="6"/>
  <c r="AG106" i="6"/>
  <c r="AJ339" i="6"/>
  <c r="AH361" i="6"/>
  <c r="AH103" i="6"/>
  <c r="AH122" i="6"/>
  <c r="AH144" i="6"/>
  <c r="AD138" i="6"/>
  <c r="AJ159" i="6"/>
  <c r="AJ181" i="6"/>
  <c r="AJ201" i="6"/>
  <c r="AJ223" i="6"/>
  <c r="AJ242" i="6"/>
  <c r="AK145" i="6"/>
  <c r="AK165" i="6"/>
  <c r="AK193" i="6"/>
  <c r="Z117" i="6"/>
  <c r="AD320" i="6"/>
  <c r="AE313" i="6"/>
  <c r="AE325" i="6"/>
  <c r="AE337" i="6"/>
  <c r="Z193" i="6"/>
  <c r="Z229" i="6"/>
  <c r="Z106" i="6"/>
  <c r="Z28" i="6"/>
  <c r="AF319" i="6"/>
  <c r="AG313" i="6"/>
  <c r="AG325" i="6"/>
  <c r="AI323" i="6"/>
  <c r="AI335" i="6"/>
  <c r="Z195" i="6"/>
  <c r="AJ312" i="6"/>
  <c r="AK318" i="6"/>
  <c r="AK330" i="6"/>
  <c r="Z363" i="6"/>
  <c r="Z310" i="6"/>
  <c r="AA320" i="6"/>
  <c r="AA332" i="6"/>
  <c r="AD332" i="6"/>
  <c r="AJ349" i="6"/>
  <c r="AJ361" i="6"/>
  <c r="AJ93" i="6"/>
  <c r="AJ105" i="6"/>
  <c r="AJ117" i="6"/>
  <c r="AJ129" i="6"/>
  <c r="AL23" i="13" s="1"/>
  <c r="AJ141" i="6"/>
  <c r="AF330" i="6"/>
  <c r="AK346" i="6"/>
  <c r="AK358" i="6"/>
  <c r="AK90" i="6"/>
  <c r="AK102" i="6"/>
  <c r="AK114" i="6"/>
  <c r="AH337" i="6"/>
  <c r="AH326" i="6"/>
  <c r="AA346" i="6"/>
  <c r="AA358" i="6"/>
  <c r="AA90" i="6"/>
  <c r="AA102" i="6"/>
  <c r="AD340" i="6"/>
  <c r="AB354" i="6"/>
  <c r="AB366" i="6"/>
  <c r="AB98" i="6"/>
  <c r="AB110" i="6"/>
  <c r="AB122" i="6"/>
  <c r="AB134" i="6"/>
  <c r="AH336" i="6"/>
  <c r="AC351" i="6"/>
  <c r="AC363" i="6"/>
  <c r="AC95" i="6"/>
  <c r="AC107" i="6"/>
  <c r="AJ341" i="6"/>
  <c r="AD355" i="6"/>
  <c r="AD367" i="6"/>
  <c r="AD99" i="6"/>
  <c r="AD111" i="6"/>
  <c r="AD123" i="6"/>
  <c r="AH314" i="6"/>
  <c r="AC344" i="6"/>
  <c r="AE356" i="6"/>
  <c r="AE90" i="6"/>
  <c r="AE104" i="6"/>
  <c r="AE118" i="6"/>
  <c r="AE133" i="6"/>
  <c r="AF351" i="6"/>
  <c r="AF89" i="6"/>
  <c r="AF107" i="6"/>
  <c r="AG348" i="6"/>
  <c r="AG368" i="6"/>
  <c r="AG110" i="6"/>
  <c r="AB342" i="6"/>
  <c r="AH364" i="6"/>
  <c r="AH104" i="6"/>
  <c r="AH123" i="6"/>
  <c r="AH145" i="6"/>
  <c r="AK139" i="6"/>
  <c r="AJ163" i="6"/>
  <c r="AJ182" i="6"/>
  <c r="AJ204" i="6"/>
  <c r="AJ224" i="6"/>
  <c r="AJ243" i="6"/>
  <c r="AK146" i="6"/>
  <c r="AK166" i="6"/>
  <c r="AK205" i="6"/>
  <c r="Z237" i="6"/>
  <c r="Z54" i="6"/>
  <c r="AJ313" i="6"/>
  <c r="AK319" i="6"/>
  <c r="AK331" i="6"/>
  <c r="Z274" i="6"/>
  <c r="Z37" i="6"/>
  <c r="Z79" i="6"/>
  <c r="AA321" i="6"/>
  <c r="AA333" i="6"/>
  <c r="AB334" i="6"/>
  <c r="AJ350" i="6"/>
  <c r="AJ362" i="6"/>
  <c r="AJ94" i="6"/>
  <c r="AJ106" i="6"/>
  <c r="AJ118" i="6"/>
  <c r="AJ130" i="6"/>
  <c r="AJ142" i="6"/>
  <c r="AF332" i="6"/>
  <c r="AK347" i="6"/>
  <c r="AK359" i="6"/>
  <c r="AK91" i="6"/>
  <c r="AK103" i="6"/>
  <c r="AK115" i="6"/>
  <c r="Z260" i="6"/>
  <c r="AB340" i="6"/>
  <c r="AJ330" i="6"/>
  <c r="AA347" i="6"/>
  <c r="AA359" i="6"/>
  <c r="AA91" i="6"/>
  <c r="AA103" i="6"/>
  <c r="AG341" i="6"/>
  <c r="AB355" i="6"/>
  <c r="AB367" i="6"/>
  <c r="AB99" i="6"/>
  <c r="AB111" i="6"/>
  <c r="AB123" i="6"/>
  <c r="AB135" i="6"/>
  <c r="Z242" i="6"/>
  <c r="AC339" i="6"/>
  <c r="AC352" i="6"/>
  <c r="AC364" i="6"/>
  <c r="AC96" i="6"/>
  <c r="AC108" i="6"/>
  <c r="AB344" i="6"/>
  <c r="AD356" i="6"/>
  <c r="AD368" i="6"/>
  <c r="AD100" i="6"/>
  <c r="AD112" i="6"/>
  <c r="AD124" i="6"/>
  <c r="AH322" i="6"/>
  <c r="AE345" i="6"/>
  <c r="AE357" i="6"/>
  <c r="AE91" i="6"/>
  <c r="AE105" i="6"/>
  <c r="AE119" i="6"/>
  <c r="AE136" i="6"/>
  <c r="AJ328" i="6"/>
  <c r="AF354" i="6"/>
  <c r="AF92" i="6"/>
  <c r="AF110" i="6"/>
  <c r="AG349" i="6"/>
  <c r="AG91" i="6"/>
  <c r="AG111" i="6"/>
  <c r="AD343" i="6"/>
  <c r="AH365" i="6"/>
  <c r="AH105" i="6"/>
  <c r="AH127" i="6"/>
  <c r="AJ329" i="6"/>
  <c r="AD144" i="6"/>
  <c r="AJ164" i="6"/>
  <c r="AJ183" i="6"/>
  <c r="AJ205" i="6"/>
  <c r="AJ225" i="6"/>
  <c r="AJ247" i="6"/>
  <c r="AK147" i="6"/>
  <c r="AK169" i="6"/>
  <c r="AK217" i="6"/>
  <c r="Z285" i="6"/>
  <c r="Z18" i="6"/>
  <c r="AJ314" i="6"/>
  <c r="AK320" i="6"/>
  <c r="AK332" i="6"/>
  <c r="Z130" i="6"/>
  <c r="Z178" i="6"/>
  <c r="Z232" i="6"/>
  <c r="AA322" i="6"/>
  <c r="AF337" i="6"/>
  <c r="AJ351" i="6"/>
  <c r="AJ363" i="6"/>
  <c r="AJ95" i="6"/>
  <c r="AJ107" i="6"/>
  <c r="AJ119" i="6"/>
  <c r="AJ131" i="6"/>
  <c r="AL11" i="13" s="1"/>
  <c r="AJ143" i="6"/>
  <c r="AD334" i="6"/>
  <c r="AK348" i="6"/>
  <c r="AK360" i="6"/>
  <c r="AK92" i="6"/>
  <c r="AK104" i="6"/>
  <c r="AK116" i="6"/>
  <c r="AD341" i="6"/>
  <c r="AJ332" i="6"/>
  <c r="AA348" i="6"/>
  <c r="AA360" i="6"/>
  <c r="AA92" i="6"/>
  <c r="AA104" i="6"/>
  <c r="Z95" i="6"/>
  <c r="AJ342" i="6"/>
  <c r="AB356" i="6"/>
  <c r="AB368" i="6"/>
  <c r="AB100" i="6"/>
  <c r="AB112" i="6"/>
  <c r="AB124" i="6"/>
  <c r="AB136" i="6"/>
  <c r="AF340" i="6"/>
  <c r="AC353" i="6"/>
  <c r="AC365" i="6"/>
  <c r="AC97" i="6"/>
  <c r="AC109" i="6"/>
  <c r="AH313" i="6"/>
  <c r="AD345" i="6"/>
  <c r="AD357" i="6"/>
  <c r="AD89" i="6"/>
  <c r="AD101" i="6"/>
  <c r="AD113" i="6"/>
  <c r="AD125" i="6"/>
  <c r="AH328" i="6"/>
  <c r="AE346" i="6"/>
  <c r="AE358" i="6"/>
  <c r="AE92" i="6"/>
  <c r="AE106" i="6"/>
  <c r="AE120" i="6"/>
  <c r="AE137" i="6"/>
  <c r="AH331" i="6"/>
  <c r="AF355" i="6"/>
  <c r="AF93" i="6"/>
  <c r="AF111" i="6"/>
  <c r="AG350" i="6"/>
  <c r="AG92" i="6"/>
  <c r="AG112" i="6"/>
  <c r="AH347" i="6"/>
  <c r="AH366" i="6"/>
  <c r="AH108" i="6"/>
  <c r="AH128" i="6"/>
  <c r="AI346" i="6"/>
  <c r="AO346" i="6" s="1"/>
  <c r="AP346" i="6" s="1"/>
  <c r="AJ145" i="6"/>
  <c r="AJ165" i="6"/>
  <c r="AJ187" i="6"/>
  <c r="AJ206" i="6"/>
  <c r="AJ228" i="6"/>
  <c r="AB332" i="6"/>
  <c r="AK148" i="6"/>
  <c r="AK170" i="6"/>
  <c r="AK229" i="6"/>
  <c r="Z129" i="6"/>
  <c r="AB23" i="13" s="1"/>
  <c r="Z45" i="6"/>
  <c r="AD323" i="6"/>
  <c r="AE316" i="6"/>
  <c r="AE328" i="6"/>
  <c r="AE340" i="6"/>
  <c r="Z366" i="6"/>
  <c r="Z163" i="6"/>
  <c r="Z277" i="6"/>
  <c r="Z40" i="6"/>
  <c r="Z82" i="6"/>
  <c r="AF322" i="6"/>
  <c r="AG316" i="6"/>
  <c r="AG328" i="6"/>
  <c r="AI314" i="6"/>
  <c r="AO314" i="6" s="1"/>
  <c r="AP314" i="6" s="1"/>
  <c r="AI326" i="6"/>
  <c r="AO326" i="6" s="1"/>
  <c r="AP326" i="6" s="1"/>
  <c r="AI338" i="6"/>
  <c r="Z60" i="6"/>
  <c r="AJ315" i="6"/>
  <c r="AK321" i="6"/>
  <c r="AK333" i="6"/>
  <c r="Z280" i="6"/>
  <c r="Z43" i="6"/>
  <c r="AA323" i="6"/>
  <c r="AJ338" i="6"/>
  <c r="AJ352" i="6"/>
  <c r="AJ364" i="6"/>
  <c r="AJ96" i="6"/>
  <c r="AJ108" i="6"/>
  <c r="AJ120" i="6"/>
  <c r="AJ132" i="6"/>
  <c r="AJ144" i="6"/>
  <c r="AA336" i="6"/>
  <c r="AK349" i="6"/>
  <c r="AK361" i="6"/>
  <c r="AK93" i="6"/>
  <c r="AK105" i="6"/>
  <c r="AK117" i="6"/>
  <c r="AG342" i="6"/>
  <c r="AH334" i="6"/>
  <c r="AA349" i="6"/>
  <c r="AA361" i="6"/>
  <c r="AA93" i="6"/>
  <c r="AA105" i="6"/>
  <c r="AB345" i="6"/>
  <c r="AB357" i="6"/>
  <c r="AB89" i="6"/>
  <c r="AB101" i="6"/>
  <c r="AB113" i="6"/>
  <c r="AB125" i="6"/>
  <c r="AB137" i="6"/>
  <c r="AH341" i="6"/>
  <c r="AC354" i="6"/>
  <c r="AC366" i="6"/>
  <c r="AC98" i="6"/>
  <c r="AC110" i="6"/>
  <c r="AJ321" i="6"/>
  <c r="AD346" i="6"/>
  <c r="AD358" i="6"/>
  <c r="AD90" i="6"/>
  <c r="AD102" i="6"/>
  <c r="AD114" i="6"/>
  <c r="AD126" i="6"/>
  <c r="AF331" i="6"/>
  <c r="AE347" i="6"/>
  <c r="AE359" i="6"/>
  <c r="AE93" i="6"/>
  <c r="AE107" i="6"/>
  <c r="AE121" i="6"/>
  <c r="AE138" i="6"/>
  <c r="AH333" i="6"/>
  <c r="AF356" i="6"/>
  <c r="AF94" i="6"/>
  <c r="AF112" i="6"/>
  <c r="AH316" i="6"/>
  <c r="AG354" i="6"/>
  <c r="AG93" i="6"/>
  <c r="Z236" i="6"/>
  <c r="AH348" i="6"/>
  <c r="AH367" i="6"/>
  <c r="AH109" i="6"/>
  <c r="AH129" i="6"/>
  <c r="AJ23" i="13" s="1"/>
  <c r="AA113" i="6"/>
  <c r="AJ146" i="6"/>
  <c r="AJ168" i="6"/>
  <c r="AJ188" i="6"/>
  <c r="AJ207" i="6"/>
  <c r="AJ229" i="6"/>
  <c r="AI347" i="6"/>
  <c r="AO347" i="6" s="1"/>
  <c r="AP347" i="6" s="1"/>
  <c r="AK152" i="6"/>
  <c r="AK171" i="6"/>
  <c r="AK241" i="6"/>
  <c r="AE329" i="6"/>
  <c r="AE341" i="6"/>
  <c r="Z205" i="6"/>
  <c r="Z241" i="6"/>
  <c r="Z124" i="6"/>
  <c r="AF323" i="6"/>
  <c r="AG317" i="6"/>
  <c r="AG329" i="6"/>
  <c r="AI315" i="6"/>
  <c r="AI327" i="6"/>
  <c r="AI339" i="6"/>
  <c r="Z362" i="6"/>
  <c r="Z165" i="6"/>
  <c r="Z249" i="6"/>
  <c r="Z291" i="6"/>
  <c r="Z24" i="6"/>
  <c r="AJ316" i="6"/>
  <c r="AK322" i="6"/>
  <c r="AK334" i="6"/>
  <c r="Z136" i="6"/>
  <c r="Z7" i="6"/>
  <c r="AA312" i="6"/>
  <c r="AA324" i="6"/>
  <c r="Z248" i="6"/>
  <c r="AB341" i="6"/>
  <c r="AJ353" i="6"/>
  <c r="AJ365" i="6"/>
  <c r="AJ97" i="6"/>
  <c r="AJ109" i="6"/>
  <c r="AJ121" i="6"/>
  <c r="AJ133" i="6"/>
  <c r="AG337" i="6"/>
  <c r="AK350" i="6"/>
  <c r="AK362" i="6"/>
  <c r="AK94" i="6"/>
  <c r="AK106" i="6"/>
  <c r="AK118" i="6"/>
  <c r="Z29" i="6"/>
  <c r="AJ343" i="6"/>
  <c r="AD336" i="6"/>
  <c r="AA350" i="6"/>
  <c r="AA362" i="6"/>
  <c r="AA94" i="6"/>
  <c r="AA106" i="6"/>
  <c r="Z41" i="6"/>
  <c r="AB346" i="6"/>
  <c r="AB358" i="6"/>
  <c r="AB90" i="6"/>
  <c r="AB102" i="6"/>
  <c r="AB114" i="6"/>
  <c r="AB126" i="6"/>
  <c r="AB138" i="6"/>
  <c r="AK342" i="6"/>
  <c r="AC355" i="6"/>
  <c r="AC367" i="6"/>
  <c r="AC99" i="6"/>
  <c r="AC111" i="6"/>
  <c r="AJ327" i="6"/>
  <c r="AD347" i="6"/>
  <c r="AD359" i="6"/>
  <c r="AD91" i="6"/>
  <c r="AD103" i="6"/>
  <c r="AD115" i="6"/>
  <c r="AD127" i="6"/>
  <c r="AF333" i="6"/>
  <c r="AE348" i="6"/>
  <c r="AE360" i="6"/>
  <c r="AE94" i="6"/>
  <c r="AE108" i="6"/>
  <c r="AE124" i="6"/>
  <c r="AE139" i="6"/>
  <c r="AD335" i="6"/>
  <c r="AF357" i="6"/>
  <c r="AF95" i="6"/>
  <c r="AF113" i="6"/>
  <c r="AJ331" i="6"/>
  <c r="AG355" i="6"/>
  <c r="AG94" i="6"/>
  <c r="AH349" i="6"/>
  <c r="AH91" i="6"/>
  <c r="AH110" i="6"/>
  <c r="AH132" i="6"/>
  <c r="AG116" i="6"/>
  <c r="AJ147" i="6"/>
  <c r="AJ169" i="6"/>
  <c r="AJ189" i="6"/>
  <c r="AJ211" i="6"/>
  <c r="AJ230" i="6"/>
  <c r="AI103" i="6"/>
  <c r="AK153" i="6"/>
  <c r="AK172" i="6"/>
  <c r="AM12" i="13" s="1"/>
  <c r="AA114" i="6"/>
  <c r="AD313" i="6"/>
  <c r="AD325" i="6"/>
  <c r="AE318" i="6"/>
  <c r="AE330" i="6"/>
  <c r="AE342" i="6"/>
  <c r="Z133" i="6"/>
  <c r="Z169" i="6"/>
  <c r="Z283" i="6"/>
  <c r="Z46" i="6"/>
  <c r="AF312" i="6"/>
  <c r="AF324" i="6"/>
  <c r="AG318" i="6"/>
  <c r="AG330" i="6"/>
  <c r="AI316" i="6"/>
  <c r="AI328" i="6"/>
  <c r="AI340" i="6"/>
  <c r="Z213" i="6"/>
  <c r="AJ317" i="6"/>
  <c r="AK323" i="6"/>
  <c r="AK335" i="6"/>
  <c r="Z286" i="6"/>
  <c r="AA313" i="6"/>
  <c r="AA325" i="6"/>
  <c r="AD342" i="6"/>
  <c r="AJ354" i="6"/>
  <c r="AJ366" i="6"/>
  <c r="AJ98" i="6"/>
  <c r="AJ110" i="6"/>
  <c r="AJ122" i="6"/>
  <c r="AJ134" i="6"/>
  <c r="Z218" i="6"/>
  <c r="AK338" i="6"/>
  <c r="AK351" i="6"/>
  <c r="AK363" i="6"/>
  <c r="AK95" i="6"/>
  <c r="AK107" i="6"/>
  <c r="AK119" i="6"/>
  <c r="AJ337" i="6"/>
  <c r="AA351" i="6"/>
  <c r="AA363" i="6"/>
  <c r="AA95" i="6"/>
  <c r="AA107" i="6"/>
  <c r="AB347" i="6"/>
  <c r="AB359" i="6"/>
  <c r="AB91" i="6"/>
  <c r="AB103" i="6"/>
  <c r="AB115" i="6"/>
  <c r="AB127" i="6"/>
  <c r="AB139" i="6"/>
  <c r="Z83" i="6"/>
  <c r="AA344" i="6"/>
  <c r="AC356" i="6"/>
  <c r="AC368" i="6"/>
  <c r="AC100" i="6"/>
  <c r="AC112" i="6"/>
  <c r="AD331" i="6"/>
  <c r="AD348" i="6"/>
  <c r="AD360" i="6"/>
  <c r="AD92" i="6"/>
  <c r="AD104" i="6"/>
  <c r="AD116" i="6"/>
  <c r="AB335" i="6"/>
  <c r="AE349" i="6"/>
  <c r="AE361" i="6"/>
  <c r="AE95" i="6"/>
  <c r="AE109" i="6"/>
  <c r="AE125" i="6"/>
  <c r="AE142" i="6"/>
  <c r="AJ340" i="6"/>
  <c r="AF360" i="6"/>
  <c r="AF98" i="6"/>
  <c r="AF116" i="6"/>
  <c r="AJ333" i="6"/>
  <c r="AG356" i="6"/>
  <c r="AG98" i="6"/>
  <c r="Z308" i="6"/>
  <c r="AH352" i="6"/>
  <c r="AH92" i="6"/>
  <c r="AH111" i="6"/>
  <c r="AH133" i="6"/>
  <c r="AC119" i="6"/>
  <c r="AJ151" i="6"/>
  <c r="AJ170" i="6"/>
  <c r="AJ192" i="6"/>
  <c r="AJ212" i="6"/>
  <c r="AJ231" i="6"/>
  <c r="AI113" i="6"/>
  <c r="AK154" i="6"/>
  <c r="AK176" i="6"/>
  <c r="AA137" i="6"/>
  <c r="AC117" i="6"/>
  <c r="AC140" i="6"/>
  <c r="AA154" i="6"/>
  <c r="AA166" i="6"/>
  <c r="AA178" i="6"/>
  <c r="AA190" i="6"/>
  <c r="AG114" i="6"/>
  <c r="AK138" i="6"/>
  <c r="AB153" i="6"/>
  <c r="AB165" i="6"/>
  <c r="AB177" i="6"/>
  <c r="AB189" i="6"/>
  <c r="AB201" i="6"/>
  <c r="AB213" i="6"/>
  <c r="AB225" i="6"/>
  <c r="AB237" i="6"/>
  <c r="AI351" i="6"/>
  <c r="AO351" i="6" s="1"/>
  <c r="AP351" i="6" s="1"/>
  <c r="AF134" i="6"/>
  <c r="AC154" i="6"/>
  <c r="AC166" i="6"/>
  <c r="AC178" i="6"/>
  <c r="AG131" i="6"/>
  <c r="AI11" i="13" s="1"/>
  <c r="AD148" i="6"/>
  <c r="AD160" i="6"/>
  <c r="AD172" i="6"/>
  <c r="AF12" i="13" s="1"/>
  <c r="AD184" i="6"/>
  <c r="AD196" i="6"/>
  <c r="AA341" i="6"/>
  <c r="AC130" i="6"/>
  <c r="AE147" i="6"/>
  <c r="AE159" i="6"/>
  <c r="AE171" i="6"/>
  <c r="AE183" i="6"/>
  <c r="AE195" i="6"/>
  <c r="AE207" i="6"/>
  <c r="AE219" i="6"/>
  <c r="AE231" i="6"/>
  <c r="AE243" i="6"/>
  <c r="AG118" i="6"/>
  <c r="AK140" i="6"/>
  <c r="AF154" i="6"/>
  <c r="AF166" i="6"/>
  <c r="AF178" i="6"/>
  <c r="AF190" i="6"/>
  <c r="AF202" i="6"/>
  <c r="AI99" i="6"/>
  <c r="AF142" i="6"/>
  <c r="AG156" i="6"/>
  <c r="AG168" i="6"/>
  <c r="AG180" i="6"/>
  <c r="AC121" i="6"/>
  <c r="AA141" i="6"/>
  <c r="AH154" i="6"/>
  <c r="AH166" i="6"/>
  <c r="AH178" i="6"/>
  <c r="AH191" i="6"/>
  <c r="AH204" i="6"/>
  <c r="AH218" i="6"/>
  <c r="AH231" i="6"/>
  <c r="AH244" i="6"/>
  <c r="AI206" i="6"/>
  <c r="AF241" i="6"/>
  <c r="AC263" i="6"/>
  <c r="AC281" i="6"/>
  <c r="AC299" i="6"/>
  <c r="AD299" i="6"/>
  <c r="AI166" i="6"/>
  <c r="AA233" i="6"/>
  <c r="AD260" i="6"/>
  <c r="AD282" i="6"/>
  <c r="AI155" i="6"/>
  <c r="AC233" i="6"/>
  <c r="AE261" i="6"/>
  <c r="AE280" i="6"/>
  <c r="AE302" i="6"/>
  <c r="AF302" i="6"/>
  <c r="AI197" i="6"/>
  <c r="AK194" i="6"/>
  <c r="AK206" i="6"/>
  <c r="AK218" i="6"/>
  <c r="AK230" i="6"/>
  <c r="AK242" i="6"/>
  <c r="AA117" i="6"/>
  <c r="AG138" i="6"/>
  <c r="AC122" i="6"/>
  <c r="AI141" i="6"/>
  <c r="AA155" i="6"/>
  <c r="AA167" i="6"/>
  <c r="AA179" i="6"/>
  <c r="AA191" i="6"/>
  <c r="AG117" i="6"/>
  <c r="AD140" i="6"/>
  <c r="AB154" i="6"/>
  <c r="AB166" i="6"/>
  <c r="AB178" i="6"/>
  <c r="AB190" i="6"/>
  <c r="AB202" i="6"/>
  <c r="AB214" i="6"/>
  <c r="AB226" i="6"/>
  <c r="AB238" i="6"/>
  <c r="AI363" i="6"/>
  <c r="AF137" i="6"/>
  <c r="AC155" i="6"/>
  <c r="AC167" i="6"/>
  <c r="AC179" i="6"/>
  <c r="AK339" i="6"/>
  <c r="AA133" i="6"/>
  <c r="AD149" i="6"/>
  <c r="AD161" i="6"/>
  <c r="AD173" i="6"/>
  <c r="AD185" i="6"/>
  <c r="AD197" i="6"/>
  <c r="AI353" i="6"/>
  <c r="AO353" i="6" s="1"/>
  <c r="AP353" i="6" s="1"/>
  <c r="AI131" i="6"/>
  <c r="AE148" i="6"/>
  <c r="AE160" i="6"/>
  <c r="AE172" i="6"/>
  <c r="AG12" i="13" s="1"/>
  <c r="AE184" i="6"/>
  <c r="AE196" i="6"/>
  <c r="AE208" i="6"/>
  <c r="AE220" i="6"/>
  <c r="AE232" i="6"/>
  <c r="AE244" i="6"/>
  <c r="AC123" i="6"/>
  <c r="AD142" i="6"/>
  <c r="AF155" i="6"/>
  <c r="AF167" i="6"/>
  <c r="AF179" i="6"/>
  <c r="AF191" i="6"/>
  <c r="AF203" i="6"/>
  <c r="AI111" i="6"/>
  <c r="AF145" i="6"/>
  <c r="AG157" i="6"/>
  <c r="AG169" i="6"/>
  <c r="AG181" i="6"/>
  <c r="AI123" i="6"/>
  <c r="AG142" i="6"/>
  <c r="AH155" i="6"/>
  <c r="AH167" i="6"/>
  <c r="AH179" i="6"/>
  <c r="AH192" i="6"/>
  <c r="AH206" i="6"/>
  <c r="AH219" i="6"/>
  <c r="AH232" i="6"/>
  <c r="AH245" i="6"/>
  <c r="AI208" i="6"/>
  <c r="AC243" i="6"/>
  <c r="AC264" i="6"/>
  <c r="AC282" i="6"/>
  <c r="AC300" i="6"/>
  <c r="AD301" i="6"/>
  <c r="AI178" i="6"/>
  <c r="AI234" i="6"/>
  <c r="AO234" i="6" s="1"/>
  <c r="AP234" i="6" s="1"/>
  <c r="AD263" i="6"/>
  <c r="AD283" i="6"/>
  <c r="AI167" i="6"/>
  <c r="AG236" i="6"/>
  <c r="AE262" i="6"/>
  <c r="AE284" i="6"/>
  <c r="AE303" i="6"/>
  <c r="AF309" i="6"/>
  <c r="AA200" i="6"/>
  <c r="AK195" i="6"/>
  <c r="AK207" i="6"/>
  <c r="AK219" i="6"/>
  <c r="AK231" i="6"/>
  <c r="AK243" i="6"/>
  <c r="AI119" i="6"/>
  <c r="AO119" i="6" s="1"/>
  <c r="AP119" i="6" s="1"/>
  <c r="AA140" i="6"/>
  <c r="AI124" i="6"/>
  <c r="AO124" i="6" s="1"/>
  <c r="AP124" i="6" s="1"/>
  <c r="AC143" i="6"/>
  <c r="AA156" i="6"/>
  <c r="AA168" i="6"/>
  <c r="AA180" i="6"/>
  <c r="AA192" i="6"/>
  <c r="AA120" i="6"/>
  <c r="AK141" i="6"/>
  <c r="AB155" i="6"/>
  <c r="AB167" i="6"/>
  <c r="AB179" i="6"/>
  <c r="AB191" i="6"/>
  <c r="AB203" i="6"/>
  <c r="AB215" i="6"/>
  <c r="AB227" i="6"/>
  <c r="AB239" i="6"/>
  <c r="AI95" i="6"/>
  <c r="AO95" i="6" s="1"/>
  <c r="AP95" i="6" s="1"/>
  <c r="AF140" i="6"/>
  <c r="AC156" i="6"/>
  <c r="AC168" i="6"/>
  <c r="AC180" i="6"/>
  <c r="AI352" i="6"/>
  <c r="AG134" i="6"/>
  <c r="AD150" i="6"/>
  <c r="AD162" i="6"/>
  <c r="AD174" i="6"/>
  <c r="AD186" i="6"/>
  <c r="AD198" i="6"/>
  <c r="AI365" i="6"/>
  <c r="AO365" i="6" s="1"/>
  <c r="AP365" i="6" s="1"/>
  <c r="AC133" i="6"/>
  <c r="AE149" i="6"/>
  <c r="AE161" i="6"/>
  <c r="AE173" i="6"/>
  <c r="AE185" i="6"/>
  <c r="AE197" i="6"/>
  <c r="AE209" i="6"/>
  <c r="AE221" i="6"/>
  <c r="AE233" i="6"/>
  <c r="AE245" i="6"/>
  <c r="AG125" i="6"/>
  <c r="AK143" i="6"/>
  <c r="AF156" i="6"/>
  <c r="AF168" i="6"/>
  <c r="AF180" i="6"/>
  <c r="AF192" i="6"/>
  <c r="AF204" i="6"/>
  <c r="AI115" i="6"/>
  <c r="AG146" i="6"/>
  <c r="AG158" i="6"/>
  <c r="AG170" i="6"/>
  <c r="AG182" i="6"/>
  <c r="AK125" i="6"/>
  <c r="AA144" i="6"/>
  <c r="AH156" i="6"/>
  <c r="AH168" i="6"/>
  <c r="AH180" i="6"/>
  <c r="AH194" i="6"/>
  <c r="AH207" i="6"/>
  <c r="AH220" i="6"/>
  <c r="AH233" i="6"/>
  <c r="AH247" i="6"/>
  <c r="AG210" i="6"/>
  <c r="AG246" i="6"/>
  <c r="AC265" i="6"/>
  <c r="AC283" i="6"/>
  <c r="AC301" i="6"/>
  <c r="AD303" i="6"/>
  <c r="AG191" i="6"/>
  <c r="AF236" i="6"/>
  <c r="AD264" i="6"/>
  <c r="AD284" i="6"/>
  <c r="AI194" i="6"/>
  <c r="AD238" i="6"/>
  <c r="AE265" i="6"/>
  <c r="AE285" i="6"/>
  <c r="AE304" i="6"/>
  <c r="AF310" i="6"/>
  <c r="AG202" i="6"/>
  <c r="AK184" i="6"/>
  <c r="AK196" i="6"/>
  <c r="AK208" i="6"/>
  <c r="AK220" i="6"/>
  <c r="AK232" i="6"/>
  <c r="AK244" i="6"/>
  <c r="AA122" i="6"/>
  <c r="AG141" i="6"/>
  <c r="AG126" i="6"/>
  <c r="AI144" i="6"/>
  <c r="AO144" i="6" s="1"/>
  <c r="AP144" i="6" s="1"/>
  <c r="AA157" i="6"/>
  <c r="AA169" i="6"/>
  <c r="AA181" i="6"/>
  <c r="AA193" i="6"/>
  <c r="AG122" i="6"/>
  <c r="AD143" i="6"/>
  <c r="AB156" i="6"/>
  <c r="AB168" i="6"/>
  <c r="AB180" i="6"/>
  <c r="AB192" i="6"/>
  <c r="AB204" i="6"/>
  <c r="AB216" i="6"/>
  <c r="AB228" i="6"/>
  <c r="AB240" i="6"/>
  <c r="AI107" i="6"/>
  <c r="AF143" i="6"/>
  <c r="AC157" i="6"/>
  <c r="AC169" i="6"/>
  <c r="AC181" i="6"/>
  <c r="AI364" i="6"/>
  <c r="AA136" i="6"/>
  <c r="AD151" i="6"/>
  <c r="AD163" i="6"/>
  <c r="AD175" i="6"/>
  <c r="AD187" i="6"/>
  <c r="AD199" i="6"/>
  <c r="AI97" i="6"/>
  <c r="AI134" i="6"/>
  <c r="AE150" i="6"/>
  <c r="AE162" i="6"/>
  <c r="AE174" i="6"/>
  <c r="AE186" i="6"/>
  <c r="AE198" i="6"/>
  <c r="AE210" i="6"/>
  <c r="AE222" i="6"/>
  <c r="AE234" i="6"/>
  <c r="AE246" i="6"/>
  <c r="AC127" i="6"/>
  <c r="AD145" i="6"/>
  <c r="AF157" i="6"/>
  <c r="AF169" i="6"/>
  <c r="AF181" i="6"/>
  <c r="AF193" i="6"/>
  <c r="AF205" i="6"/>
  <c r="AI118" i="6"/>
  <c r="AO118" i="6" s="1"/>
  <c r="AP118" i="6" s="1"/>
  <c r="AG147" i="6"/>
  <c r="AG159" i="6"/>
  <c r="AG171" i="6"/>
  <c r="Z47" i="6"/>
  <c r="AG127" i="6"/>
  <c r="AG145" i="6"/>
  <c r="AH157" i="6"/>
  <c r="AH169" i="6"/>
  <c r="AH182" i="6"/>
  <c r="AH195" i="6"/>
  <c r="AH208" i="6"/>
  <c r="AH221" i="6"/>
  <c r="AH234" i="6"/>
  <c r="AA119" i="6"/>
  <c r="AD212" i="6"/>
  <c r="AC248" i="6"/>
  <c r="AC266" i="6"/>
  <c r="AC284" i="6"/>
  <c r="AC302" i="6"/>
  <c r="AD304" i="6"/>
  <c r="AG194" i="6"/>
  <c r="AA245" i="6"/>
  <c r="AD265" i="6"/>
  <c r="AD287" i="6"/>
  <c r="AG197" i="6"/>
  <c r="AA240" i="6"/>
  <c r="AE266" i="6"/>
  <c r="AE286" i="6"/>
  <c r="AE308" i="6"/>
  <c r="AA310" i="6"/>
  <c r="AA211" i="6"/>
  <c r="AE140" i="6"/>
  <c r="AH315" i="6"/>
  <c r="AF346" i="6"/>
  <c r="AF358" i="6"/>
  <c r="AF90" i="6"/>
  <c r="AF102" i="6"/>
  <c r="AF114" i="6"/>
  <c r="AF338" i="6"/>
  <c r="AG351" i="6"/>
  <c r="AG363" i="6"/>
  <c r="AG95" i="6"/>
  <c r="AG107" i="6"/>
  <c r="AG344" i="6"/>
  <c r="AH356" i="6"/>
  <c r="AH368" i="6"/>
  <c r="AH100" i="6"/>
  <c r="AH112" i="6"/>
  <c r="AH124" i="6"/>
  <c r="AH136" i="6"/>
  <c r="AI358" i="6"/>
  <c r="AO358" i="6" s="1"/>
  <c r="AP358" i="6" s="1"/>
  <c r="AD132" i="6"/>
  <c r="AJ148" i="6"/>
  <c r="AJ160" i="6"/>
  <c r="AJ172" i="6"/>
  <c r="AL12" i="13" s="1"/>
  <c r="AJ184" i="6"/>
  <c r="AJ196" i="6"/>
  <c r="AJ208" i="6"/>
  <c r="AJ220" i="6"/>
  <c r="AJ232" i="6"/>
  <c r="AJ244" i="6"/>
  <c r="AC124" i="6"/>
  <c r="AK149" i="6"/>
  <c r="AK161" i="6"/>
  <c r="AK173" i="6"/>
  <c r="AK185" i="6"/>
  <c r="AK197" i="6"/>
  <c r="AK209" i="6"/>
  <c r="AK221" i="6"/>
  <c r="AK233" i="6"/>
  <c r="AK245" i="6"/>
  <c r="AG124" i="6"/>
  <c r="AA143" i="6"/>
  <c r="AC128" i="6"/>
  <c r="AA146" i="6"/>
  <c r="AA158" i="6"/>
  <c r="AA170" i="6"/>
  <c r="AA182" i="6"/>
  <c r="AA194" i="6"/>
  <c r="AI126" i="6"/>
  <c r="AK144" i="6"/>
  <c r="AB157" i="6"/>
  <c r="AB169" i="6"/>
  <c r="AB181" i="6"/>
  <c r="AB193" i="6"/>
  <c r="AB205" i="6"/>
  <c r="AB217" i="6"/>
  <c r="AB229" i="6"/>
  <c r="AB241" i="6"/>
  <c r="AI114" i="6"/>
  <c r="AC146" i="6"/>
  <c r="AC158" i="6"/>
  <c r="AC170" i="6"/>
  <c r="AC182" i="6"/>
  <c r="AI96" i="6"/>
  <c r="AG137" i="6"/>
  <c r="AD152" i="6"/>
  <c r="AD164" i="6"/>
  <c r="AD176" i="6"/>
  <c r="AD188" i="6"/>
  <c r="AD200" i="6"/>
  <c r="AI109" i="6"/>
  <c r="AC136" i="6"/>
  <c r="AE151" i="6"/>
  <c r="AE163" i="6"/>
  <c r="AE175" i="6"/>
  <c r="AE187" i="6"/>
  <c r="AE199" i="6"/>
  <c r="AE211" i="6"/>
  <c r="AE223" i="6"/>
  <c r="AE235" i="6"/>
  <c r="AE247" i="6"/>
  <c r="AK128" i="6"/>
  <c r="AF146" i="6"/>
  <c r="AF158" i="6"/>
  <c r="AF170" i="6"/>
  <c r="AF182" i="6"/>
  <c r="AF194" i="6"/>
  <c r="AF206" i="6"/>
  <c r="AA121" i="6"/>
  <c r="AG148" i="6"/>
  <c r="AG160" i="6"/>
  <c r="AG172" i="6"/>
  <c r="AI12" i="13" s="1"/>
  <c r="AA129" i="6"/>
  <c r="AC23" i="13" s="1"/>
  <c r="AH146" i="6"/>
  <c r="AH158" i="6"/>
  <c r="AH170" i="6"/>
  <c r="AH183" i="6"/>
  <c r="AH196" i="6"/>
  <c r="AH209" i="6"/>
  <c r="AH222" i="6"/>
  <c r="AH235" i="6"/>
  <c r="AI139" i="6"/>
  <c r="AO139" i="6" s="1"/>
  <c r="AP139" i="6" s="1"/>
  <c r="AF217" i="6"/>
  <c r="AC251" i="6"/>
  <c r="AC269" i="6"/>
  <c r="AC287" i="6"/>
  <c r="AC305" i="6"/>
  <c r="AD310" i="6"/>
  <c r="AA202" i="6"/>
  <c r="AI246" i="6"/>
  <c r="AD266" i="6"/>
  <c r="AD288" i="6"/>
  <c r="AC202" i="6"/>
  <c r="AE248" i="6"/>
  <c r="AE267" i="6"/>
  <c r="AE289" i="6"/>
  <c r="AE309" i="6"/>
  <c r="AC199" i="6"/>
  <c r="AI212" i="6"/>
  <c r="AE129" i="6"/>
  <c r="AG23" i="13" s="1"/>
  <c r="AE141" i="6"/>
  <c r="AJ322" i="6"/>
  <c r="AF347" i="6"/>
  <c r="AF359" i="6"/>
  <c r="AF91" i="6"/>
  <c r="AF103" i="6"/>
  <c r="AF115" i="6"/>
  <c r="Z266" i="6"/>
  <c r="AH339" i="6"/>
  <c r="AG352" i="6"/>
  <c r="AG364" i="6"/>
  <c r="AG96" i="6"/>
  <c r="AG108" i="6"/>
  <c r="Z77" i="6"/>
  <c r="AH345" i="6"/>
  <c r="AH357" i="6"/>
  <c r="AH89" i="6"/>
  <c r="AH101" i="6"/>
  <c r="AH113" i="6"/>
  <c r="AH125" i="6"/>
  <c r="AH137" i="6"/>
  <c r="AI90" i="6"/>
  <c r="AO90" i="6" s="1"/>
  <c r="AP90" i="6" s="1"/>
  <c r="AK133" i="6"/>
  <c r="AJ149" i="6"/>
  <c r="AJ161" i="6"/>
  <c r="AJ173" i="6"/>
  <c r="AJ185" i="6"/>
  <c r="AJ197" i="6"/>
  <c r="AJ209" i="6"/>
  <c r="AJ221" i="6"/>
  <c r="AJ233" i="6"/>
  <c r="AJ245" i="6"/>
  <c r="AC126" i="6"/>
  <c r="AK150" i="6"/>
  <c r="AK162" i="6"/>
  <c r="AK174" i="6"/>
  <c r="AK186" i="6"/>
  <c r="AK198" i="6"/>
  <c r="AK210" i="6"/>
  <c r="AK222" i="6"/>
  <c r="AK234" i="6"/>
  <c r="AK246" i="6"/>
  <c r="AF126" i="6"/>
  <c r="AG144" i="6"/>
  <c r="AI129" i="6"/>
  <c r="AA147" i="6"/>
  <c r="AA159" i="6"/>
  <c r="AA171" i="6"/>
  <c r="AA183" i="6"/>
  <c r="AA195" i="6"/>
  <c r="AD128" i="6"/>
  <c r="AB146" i="6"/>
  <c r="AB158" i="6"/>
  <c r="AB170" i="6"/>
  <c r="AB182" i="6"/>
  <c r="AB194" i="6"/>
  <c r="AB206" i="6"/>
  <c r="AB218" i="6"/>
  <c r="AB230" i="6"/>
  <c r="AB242" i="6"/>
  <c r="AI117" i="6"/>
  <c r="AC147" i="6"/>
  <c r="AC159" i="6"/>
  <c r="AC171" i="6"/>
  <c r="AC183" i="6"/>
  <c r="AI108" i="6"/>
  <c r="AO108" i="6" s="1"/>
  <c r="AP108" i="6" s="1"/>
  <c r="AA139" i="6"/>
  <c r="AD153" i="6"/>
  <c r="AD165" i="6"/>
  <c r="AD177" i="6"/>
  <c r="AD189" i="6"/>
  <c r="AD201" i="6"/>
  <c r="AC115" i="6"/>
  <c r="AI137" i="6"/>
  <c r="AE152" i="6"/>
  <c r="AE164" i="6"/>
  <c r="AE176" i="6"/>
  <c r="AE188" i="6"/>
  <c r="AE200" i="6"/>
  <c r="AE212" i="6"/>
  <c r="AE224" i="6"/>
  <c r="AE236" i="6"/>
  <c r="AD130" i="6"/>
  <c r="AF147" i="6"/>
  <c r="AF159" i="6"/>
  <c r="AF171" i="6"/>
  <c r="AF183" i="6"/>
  <c r="AF195" i="6"/>
  <c r="AF207" i="6"/>
  <c r="AG123" i="6"/>
  <c r="AG149" i="6"/>
  <c r="AG161" i="6"/>
  <c r="AG173" i="6"/>
  <c r="AH318" i="6"/>
  <c r="AG130" i="6"/>
  <c r="AH147" i="6"/>
  <c r="AH159" i="6"/>
  <c r="AH171" i="6"/>
  <c r="AH184" i="6"/>
  <c r="AH197" i="6"/>
  <c r="AH210" i="6"/>
  <c r="AH223" i="6"/>
  <c r="AH236" i="6"/>
  <c r="AI153" i="6"/>
  <c r="AC219" i="6"/>
  <c r="AC252" i="6"/>
  <c r="AC270" i="6"/>
  <c r="AC288" i="6"/>
  <c r="AC306" i="6"/>
  <c r="AA305" i="6"/>
  <c r="AG204" i="6"/>
  <c r="AD248" i="6"/>
  <c r="AD270" i="6"/>
  <c r="AD289" i="6"/>
  <c r="AA209" i="6"/>
  <c r="AE249" i="6"/>
  <c r="AE268" i="6"/>
  <c r="AE290" i="6"/>
  <c r="AE310" i="6"/>
  <c r="AB255" i="6"/>
  <c r="AF214" i="6"/>
  <c r="AK340" i="6"/>
  <c r="AG353" i="6"/>
  <c r="AG365" i="6"/>
  <c r="AG97" i="6"/>
  <c r="AG109" i="6"/>
  <c r="AH346" i="6"/>
  <c r="AH358" i="6"/>
  <c r="AH90" i="6"/>
  <c r="AH102" i="6"/>
  <c r="AH114" i="6"/>
  <c r="AH126" i="6"/>
  <c r="AH138" i="6"/>
  <c r="AI102" i="6"/>
  <c r="AO102" i="6" s="1"/>
  <c r="AP102" i="6" s="1"/>
  <c r="AD135" i="6"/>
  <c r="AJ150" i="6"/>
  <c r="AJ162" i="6"/>
  <c r="AJ174" i="6"/>
  <c r="AJ186" i="6"/>
  <c r="AJ198" i="6"/>
  <c r="AJ210" i="6"/>
  <c r="AJ222" i="6"/>
  <c r="AJ234" i="6"/>
  <c r="AJ246" i="6"/>
  <c r="AF129" i="6"/>
  <c r="AH23" i="13" s="1"/>
  <c r="AK151" i="6"/>
  <c r="AK163" i="6"/>
  <c r="AK175" i="6"/>
  <c r="AK187" i="6"/>
  <c r="AK199" i="6"/>
  <c r="AK211" i="6"/>
  <c r="AK223" i="6"/>
  <c r="AK235" i="6"/>
  <c r="AK247" i="6"/>
  <c r="AA128" i="6"/>
  <c r="AJ335" i="6"/>
  <c r="AC131" i="6"/>
  <c r="AE11" i="13" s="1"/>
  <c r="AA148" i="6"/>
  <c r="AA160" i="6"/>
  <c r="AA172" i="6"/>
  <c r="AC12" i="13" s="1"/>
  <c r="AA184" i="6"/>
  <c r="AA196" i="6"/>
  <c r="AK129" i="6"/>
  <c r="AM23" i="13" s="1"/>
  <c r="AB147" i="6"/>
  <c r="AB159" i="6"/>
  <c r="AB171" i="6"/>
  <c r="AB183" i="6"/>
  <c r="AB195" i="6"/>
  <c r="AB207" i="6"/>
  <c r="AB219" i="6"/>
  <c r="AB231" i="6"/>
  <c r="AB243" i="6"/>
  <c r="AC120" i="6"/>
  <c r="AC148" i="6"/>
  <c r="AC160" i="6"/>
  <c r="AC172" i="6"/>
  <c r="AE12" i="13" s="1"/>
  <c r="AC184" i="6"/>
  <c r="AA115" i="6"/>
  <c r="AG140" i="6"/>
  <c r="AD154" i="6"/>
  <c r="AD166" i="6"/>
  <c r="AD178" i="6"/>
  <c r="AD190" i="6"/>
  <c r="AD202" i="6"/>
  <c r="AC118" i="6"/>
  <c r="AC139" i="6"/>
  <c r="AE153" i="6"/>
  <c r="AE165" i="6"/>
  <c r="AE177" i="6"/>
  <c r="AE189" i="6"/>
  <c r="AE201" i="6"/>
  <c r="AE213" i="6"/>
  <c r="AE225" i="6"/>
  <c r="AE237" i="6"/>
  <c r="AC342" i="6"/>
  <c r="AK131" i="6"/>
  <c r="AM11" i="13" s="1"/>
  <c r="AF148" i="6"/>
  <c r="AF160" i="6"/>
  <c r="AF172" i="6"/>
  <c r="AH12" i="13" s="1"/>
  <c r="AF184" i="6"/>
  <c r="AF196" i="6"/>
  <c r="AF208" i="6"/>
  <c r="AI125" i="6"/>
  <c r="AG150" i="6"/>
  <c r="AG162" i="6"/>
  <c r="AG174" i="6"/>
  <c r="AH344" i="6"/>
  <c r="AA132" i="6"/>
  <c r="AH148" i="6"/>
  <c r="AH160" i="6"/>
  <c r="AH172" i="6"/>
  <c r="AJ12" i="13" s="1"/>
  <c r="AH185" i="6"/>
  <c r="AH198" i="6"/>
  <c r="AH211" i="6"/>
  <c r="AH224" i="6"/>
  <c r="AH237" i="6"/>
  <c r="AI165" i="6"/>
  <c r="AO165" i="6" s="1"/>
  <c r="AP165" i="6" s="1"/>
  <c r="AG222" i="6"/>
  <c r="AC253" i="6"/>
  <c r="AC271" i="6"/>
  <c r="AC289" i="6"/>
  <c r="AC307" i="6"/>
  <c r="AF222" i="6"/>
  <c r="AI210" i="6"/>
  <c r="AD251" i="6"/>
  <c r="AD271" i="6"/>
  <c r="AD291" i="6"/>
  <c r="AG212" i="6"/>
  <c r="AE250" i="6"/>
  <c r="AE272" i="6"/>
  <c r="AE291" i="6"/>
  <c r="AF287" i="6"/>
  <c r="AB267" i="6"/>
  <c r="AC216" i="6"/>
  <c r="AK188" i="6"/>
  <c r="AK200" i="6"/>
  <c r="AK212" i="6"/>
  <c r="AK224" i="6"/>
  <c r="AK236" i="6"/>
  <c r="AA334" i="6"/>
  <c r="AG129" i="6"/>
  <c r="AI23" i="13" s="1"/>
  <c r="AI349" i="6"/>
  <c r="AI132" i="6"/>
  <c r="AA149" i="6"/>
  <c r="AA161" i="6"/>
  <c r="AA173" i="6"/>
  <c r="AA185" i="6"/>
  <c r="AD337" i="6"/>
  <c r="AD131" i="6"/>
  <c r="AF11" i="13" s="1"/>
  <c r="AB148" i="6"/>
  <c r="AB160" i="6"/>
  <c r="AB172" i="6"/>
  <c r="AD12" i="13" s="1"/>
  <c r="AB184" i="6"/>
  <c r="AB196" i="6"/>
  <c r="AB208" i="6"/>
  <c r="AB220" i="6"/>
  <c r="AB232" i="6"/>
  <c r="AB244" i="6"/>
  <c r="AI122" i="6"/>
  <c r="AO122" i="6" s="1"/>
  <c r="AP122" i="6" s="1"/>
  <c r="AC149" i="6"/>
  <c r="AC161" i="6"/>
  <c r="AC173" i="6"/>
  <c r="AC185" i="6"/>
  <c r="AA118" i="6"/>
  <c r="AA142" i="6"/>
  <c r="AD155" i="6"/>
  <c r="AD167" i="6"/>
  <c r="AD179" i="6"/>
  <c r="AD191" i="6"/>
  <c r="AD203" i="6"/>
  <c r="AI120" i="6"/>
  <c r="AO120" i="6" s="1"/>
  <c r="AP120" i="6" s="1"/>
  <c r="AI140" i="6"/>
  <c r="AE154" i="6"/>
  <c r="AE166" i="6"/>
  <c r="AE178" i="6"/>
  <c r="AE190" i="6"/>
  <c r="AE202" i="6"/>
  <c r="AE214" i="6"/>
  <c r="AE226" i="6"/>
  <c r="AE238" i="6"/>
  <c r="AI354" i="6"/>
  <c r="AD133" i="6"/>
  <c r="AF149" i="6"/>
  <c r="AF161" i="6"/>
  <c r="AF173" i="6"/>
  <c r="AF185" i="6"/>
  <c r="AF197" i="6"/>
  <c r="AF209" i="6"/>
  <c r="AF127" i="6"/>
  <c r="AG151" i="6"/>
  <c r="AG163" i="6"/>
  <c r="AG175" i="6"/>
  <c r="AI356" i="6"/>
  <c r="AG133" i="6"/>
  <c r="AH149" i="6"/>
  <c r="AH161" i="6"/>
  <c r="AH173" i="6"/>
  <c r="AH186" i="6"/>
  <c r="AH199" i="6"/>
  <c r="AH212" i="6"/>
  <c r="AH225" i="6"/>
  <c r="AH238" i="6"/>
  <c r="AI177" i="6"/>
  <c r="AD224" i="6"/>
  <c r="AC254" i="6"/>
  <c r="AC272" i="6"/>
  <c r="AC290" i="6"/>
  <c r="AC308" i="6"/>
  <c r="AC236" i="6"/>
  <c r="AF212" i="6"/>
  <c r="AD252" i="6"/>
  <c r="AD272" i="6"/>
  <c r="AD300" i="6"/>
  <c r="AD214" i="6"/>
  <c r="AE253" i="6"/>
  <c r="AE273" i="6"/>
  <c r="AE292" i="6"/>
  <c r="AF288" i="6"/>
  <c r="AB274" i="6"/>
  <c r="AA235" i="6"/>
  <c r="AK189" i="6"/>
  <c r="AK201" i="6"/>
  <c r="AK213" i="6"/>
  <c r="AK225" i="6"/>
  <c r="AK237" i="6"/>
  <c r="AI348" i="6"/>
  <c r="AA131" i="6"/>
  <c r="AC11" i="13" s="1"/>
  <c r="AI361" i="6"/>
  <c r="AO361" i="6" s="1"/>
  <c r="AP361" i="6" s="1"/>
  <c r="AC134" i="6"/>
  <c r="AA150" i="6"/>
  <c r="AA162" i="6"/>
  <c r="AA174" i="6"/>
  <c r="AA186" i="6"/>
  <c r="AI350" i="6"/>
  <c r="AK132" i="6"/>
  <c r="AB149" i="6"/>
  <c r="AB161" i="6"/>
  <c r="AB173" i="6"/>
  <c r="AB185" i="6"/>
  <c r="AB197" i="6"/>
  <c r="AB209" i="6"/>
  <c r="AB221" i="6"/>
  <c r="AB233" i="6"/>
  <c r="AB245" i="6"/>
  <c r="AA125" i="6"/>
  <c r="AC150" i="6"/>
  <c r="AC162" i="6"/>
  <c r="AC174" i="6"/>
  <c r="AC186" i="6"/>
  <c r="AG120" i="6"/>
  <c r="AG143" i="6"/>
  <c r="AD156" i="6"/>
  <c r="AD168" i="6"/>
  <c r="AD180" i="6"/>
  <c r="AD192" i="6"/>
  <c r="AD204" i="6"/>
  <c r="AA123" i="6"/>
  <c r="AC142" i="6"/>
  <c r="AE155" i="6"/>
  <c r="AE167" i="6"/>
  <c r="AE179" i="6"/>
  <c r="AE191" i="6"/>
  <c r="AE203" i="6"/>
  <c r="AE215" i="6"/>
  <c r="AE227" i="6"/>
  <c r="AE239" i="6"/>
  <c r="AI366" i="6"/>
  <c r="AK134" i="6"/>
  <c r="AF150" i="6"/>
  <c r="AF162" i="6"/>
  <c r="AF174" i="6"/>
  <c r="AF186" i="6"/>
  <c r="AF198" i="6"/>
  <c r="AF130" i="6"/>
  <c r="AG152" i="6"/>
  <c r="AG164" i="6"/>
  <c r="AG176" i="6"/>
  <c r="AI368" i="6"/>
  <c r="AA135" i="6"/>
  <c r="AH150" i="6"/>
  <c r="AH162" i="6"/>
  <c r="AH174" i="6"/>
  <c r="AH187" i="6"/>
  <c r="AH200" i="6"/>
  <c r="AH213" i="6"/>
  <c r="AH226" i="6"/>
  <c r="AH239" i="6"/>
  <c r="AI187" i="6"/>
  <c r="AO187" i="6" s="1"/>
  <c r="AP187" i="6" s="1"/>
  <c r="AF229" i="6"/>
  <c r="AC257" i="6"/>
  <c r="AC275" i="6"/>
  <c r="AC293" i="6"/>
  <c r="AC311" i="6"/>
  <c r="AB277" i="6"/>
  <c r="AA221" i="6"/>
  <c r="AD253" i="6"/>
  <c r="AD275" i="6"/>
  <c r="AD302" i="6"/>
  <c r="AA216" i="6"/>
  <c r="AE254" i="6"/>
  <c r="AE274" i="6"/>
  <c r="AE296" i="6"/>
  <c r="AF290" i="6"/>
  <c r="AB310" i="6"/>
  <c r="AF253" i="6"/>
  <c r="AK190" i="6"/>
  <c r="AK202" i="6"/>
  <c r="AK214" i="6"/>
  <c r="AK226" i="6"/>
  <c r="AK238" i="6"/>
  <c r="AI360" i="6"/>
  <c r="AG132" i="6"/>
  <c r="AI93" i="6"/>
  <c r="AO93" i="6" s="1"/>
  <c r="AP93" i="6" s="1"/>
  <c r="AI135" i="6"/>
  <c r="AA151" i="6"/>
  <c r="AA163" i="6"/>
  <c r="AA175" i="6"/>
  <c r="AA187" i="6"/>
  <c r="AI362" i="6"/>
  <c r="AD134" i="6"/>
  <c r="AB150" i="6"/>
  <c r="AB162" i="6"/>
  <c r="AB174" i="6"/>
  <c r="AB186" i="6"/>
  <c r="AB198" i="6"/>
  <c r="AB210" i="6"/>
  <c r="AB222" i="6"/>
  <c r="AB234" i="6"/>
  <c r="AB246" i="6"/>
  <c r="AK126" i="6"/>
  <c r="AC151" i="6"/>
  <c r="AC163" i="6"/>
  <c r="AC175" i="6"/>
  <c r="AC187" i="6"/>
  <c r="AC125" i="6"/>
  <c r="AA145" i="6"/>
  <c r="AD157" i="6"/>
  <c r="AD169" i="6"/>
  <c r="AD181" i="6"/>
  <c r="AD193" i="6"/>
  <c r="AD205" i="6"/>
  <c r="AF125" i="6"/>
  <c r="AI143" i="6"/>
  <c r="AE156" i="6"/>
  <c r="AE168" i="6"/>
  <c r="AE180" i="6"/>
  <c r="AE192" i="6"/>
  <c r="AE204" i="6"/>
  <c r="AE216" i="6"/>
  <c r="AE228" i="6"/>
  <c r="AE240" i="6"/>
  <c r="AI98" i="6"/>
  <c r="AD136" i="6"/>
  <c r="AF151" i="6"/>
  <c r="AF163" i="6"/>
  <c r="AF175" i="6"/>
  <c r="AF187" i="6"/>
  <c r="AF199" i="6"/>
  <c r="AF343" i="6"/>
  <c r="AF133" i="6"/>
  <c r="AG153" i="6"/>
  <c r="AG165" i="6"/>
  <c r="AG177" i="6"/>
  <c r="AI100" i="6"/>
  <c r="AG136" i="6"/>
  <c r="AH151" i="6"/>
  <c r="AH163" i="6"/>
  <c r="AH175" i="6"/>
  <c r="AH188" i="6"/>
  <c r="AH201" i="6"/>
  <c r="AH214" i="6"/>
  <c r="AH227" i="6"/>
  <c r="AH240" i="6"/>
  <c r="AC191" i="6"/>
  <c r="AC231" i="6"/>
  <c r="AC258" i="6"/>
  <c r="AC276" i="6"/>
  <c r="AC294" i="6"/>
  <c r="AD290" i="6"/>
  <c r="AB296" i="6"/>
  <c r="AI222" i="6"/>
  <c r="AO222" i="6" s="1"/>
  <c r="AP222" i="6" s="1"/>
  <c r="AD254" i="6"/>
  <c r="AD276" i="6"/>
  <c r="AD305" i="6"/>
  <c r="AG224" i="6"/>
  <c r="AE255" i="6"/>
  <c r="AE277" i="6"/>
  <c r="AE297" i="6"/>
  <c r="AF291" i="6"/>
  <c r="AC144" i="6"/>
  <c r="AF265" i="6"/>
  <c r="AE366" i="6"/>
  <c r="AE98" i="6"/>
  <c r="AE110" i="6"/>
  <c r="AE122" i="6"/>
  <c r="AE134" i="6"/>
  <c r="AD338" i="6"/>
  <c r="AF352" i="6"/>
  <c r="AF364" i="6"/>
  <c r="AF96" i="6"/>
  <c r="AF108" i="6"/>
  <c r="AF120" i="6"/>
  <c r="AH323" i="6"/>
  <c r="AG345" i="6"/>
  <c r="AG357" i="6"/>
  <c r="AG89" i="6"/>
  <c r="AG101" i="6"/>
  <c r="AG113" i="6"/>
  <c r="AH335" i="6"/>
  <c r="AH350" i="6"/>
  <c r="AH362" i="6"/>
  <c r="AH94" i="6"/>
  <c r="AH106" i="6"/>
  <c r="AH118" i="6"/>
  <c r="AH130" i="6"/>
  <c r="AH142" i="6"/>
  <c r="AI121" i="6"/>
  <c r="AD141" i="6"/>
  <c r="AJ154" i="6"/>
  <c r="AJ166" i="6"/>
  <c r="AJ178" i="6"/>
  <c r="AJ190" i="6"/>
  <c r="AJ202" i="6"/>
  <c r="AJ214" i="6"/>
  <c r="AJ226" i="6"/>
  <c r="AJ238" i="6"/>
  <c r="AI359" i="6"/>
  <c r="AO359" i="6" s="1"/>
  <c r="AP359" i="6" s="1"/>
  <c r="AF141" i="6"/>
  <c r="AK155" i="6"/>
  <c r="AK167" i="6"/>
  <c r="AK179" i="6"/>
  <c r="AK191" i="6"/>
  <c r="AK203" i="6"/>
  <c r="AK215" i="6"/>
  <c r="AK227" i="6"/>
  <c r="AK239" i="6"/>
  <c r="AI92" i="6"/>
  <c r="AO92" i="6" s="1"/>
  <c r="AP92" i="6" s="1"/>
  <c r="AA134" i="6"/>
  <c r="AI105" i="6"/>
  <c r="AC137" i="6"/>
  <c r="AA152" i="6"/>
  <c r="AA164" i="6"/>
  <c r="AA176" i="6"/>
  <c r="AA188" i="6"/>
  <c r="AI94" i="6"/>
  <c r="AK135" i="6"/>
  <c r="AB151" i="6"/>
  <c r="AB163" i="6"/>
  <c r="AB175" i="6"/>
  <c r="AB187" i="6"/>
  <c r="AB199" i="6"/>
  <c r="AB211" i="6"/>
  <c r="AB223" i="6"/>
  <c r="AB235" i="6"/>
  <c r="AB247" i="6"/>
  <c r="AF128" i="6"/>
  <c r="AC152" i="6"/>
  <c r="AC164" i="6"/>
  <c r="AC176" i="6"/>
  <c r="AC188" i="6"/>
  <c r="AG128" i="6"/>
  <c r="AD146" i="6"/>
  <c r="AD158" i="6"/>
  <c r="AD170" i="6"/>
  <c r="AD182" i="6"/>
  <c r="AD194" i="6"/>
  <c r="AD206" i="6"/>
  <c r="AA127" i="6"/>
  <c r="AC145" i="6"/>
  <c r="AE157" i="6"/>
  <c r="AE169" i="6"/>
  <c r="AE181" i="6"/>
  <c r="AE193" i="6"/>
  <c r="AE205" i="6"/>
  <c r="AE217" i="6"/>
  <c r="AE229" i="6"/>
  <c r="AE241" i="6"/>
  <c r="AI110" i="6"/>
  <c r="AK137" i="6"/>
  <c r="AF152" i="6"/>
  <c r="AF164" i="6"/>
  <c r="AF176" i="6"/>
  <c r="AF188" i="6"/>
  <c r="AF200" i="6"/>
  <c r="AI355" i="6"/>
  <c r="AO355" i="6" s="1"/>
  <c r="AP355" i="6" s="1"/>
  <c r="AF136" i="6"/>
  <c r="AG154" i="6"/>
  <c r="AG166" i="6"/>
  <c r="AG178" i="6"/>
  <c r="AA112" i="6"/>
  <c r="AA138" i="6"/>
  <c r="AH152" i="6"/>
  <c r="AH164" i="6"/>
  <c r="AH176" i="6"/>
  <c r="AH189" i="6"/>
  <c r="AH202" i="6"/>
  <c r="AH215" i="6"/>
  <c r="AH228" i="6"/>
  <c r="AH242" i="6"/>
  <c r="AC194" i="6"/>
  <c r="AG234" i="6"/>
  <c r="AC259" i="6"/>
  <c r="AC277" i="6"/>
  <c r="AC295" i="6"/>
  <c r="AD292" i="6"/>
  <c r="AB307" i="6"/>
  <c r="AF224" i="6"/>
  <c r="AD258" i="6"/>
  <c r="AD277" i="6"/>
  <c r="AD311" i="6"/>
  <c r="AD226" i="6"/>
  <c r="AE256" i="6"/>
  <c r="AE278" i="6"/>
  <c r="AE298" i="6"/>
  <c r="AF299" i="6"/>
  <c r="AI156" i="6"/>
  <c r="AF277" i="6"/>
  <c r="AE367" i="6"/>
  <c r="AE99" i="6"/>
  <c r="AE111" i="6"/>
  <c r="AE123" i="6"/>
  <c r="AE135" i="6"/>
  <c r="AG339" i="6"/>
  <c r="AF353" i="6"/>
  <c r="AF365" i="6"/>
  <c r="AF97" i="6"/>
  <c r="AF109" i="6"/>
  <c r="AF121" i="6"/>
  <c r="AB329" i="6"/>
  <c r="AG346" i="6"/>
  <c r="AG358" i="6"/>
  <c r="AG90" i="6"/>
  <c r="AG102" i="6"/>
  <c r="AB337" i="6"/>
  <c r="AH351" i="6"/>
  <c r="AH363" i="6"/>
  <c r="AH95" i="6"/>
  <c r="AH107" i="6"/>
  <c r="AH119" i="6"/>
  <c r="AH131" i="6"/>
  <c r="AJ11" i="13" s="1"/>
  <c r="AH143" i="6"/>
  <c r="AA124" i="6"/>
  <c r="AK142" i="6"/>
  <c r="AJ155" i="6"/>
  <c r="AJ167" i="6"/>
  <c r="AJ179" i="6"/>
  <c r="AJ191" i="6"/>
  <c r="AJ203" i="6"/>
  <c r="AJ215" i="6"/>
  <c r="AJ227" i="6"/>
  <c r="AJ239" i="6"/>
  <c r="AI91" i="6"/>
  <c r="AF144" i="6"/>
  <c r="AK156" i="6"/>
  <c r="AK168" i="6"/>
  <c r="AK180" i="6"/>
  <c r="AK192" i="6"/>
  <c r="AK204" i="6"/>
  <c r="AK216" i="6"/>
  <c r="AK228" i="6"/>
  <c r="AK240" i="6"/>
  <c r="AI104" i="6"/>
  <c r="AG135" i="6"/>
  <c r="AC114" i="6"/>
  <c r="AI138" i="6"/>
  <c r="AA153" i="6"/>
  <c r="AA165" i="6"/>
  <c r="AA177" i="6"/>
  <c r="AA189" i="6"/>
  <c r="AI106" i="6"/>
  <c r="AD137" i="6"/>
  <c r="AB152" i="6"/>
  <c r="AB164" i="6"/>
  <c r="AB176" i="6"/>
  <c r="AB188" i="6"/>
  <c r="AB200" i="6"/>
  <c r="AB212" i="6"/>
  <c r="AB224" i="6"/>
  <c r="AB236" i="6"/>
  <c r="AH338" i="6"/>
  <c r="AF131" i="6"/>
  <c r="AH11" i="13" s="1"/>
  <c r="AC153" i="6"/>
  <c r="AC165" i="6"/>
  <c r="AC177" i="6"/>
  <c r="AC189" i="6"/>
  <c r="AA130" i="6"/>
  <c r="AD147" i="6"/>
  <c r="AD159" i="6"/>
  <c r="AD171" i="6"/>
  <c r="AD183" i="6"/>
  <c r="AD195" i="6"/>
  <c r="AI128" i="6"/>
  <c r="AO128" i="6" s="1"/>
  <c r="AP128" i="6" s="1"/>
  <c r="AE146" i="6"/>
  <c r="AE158" i="6"/>
  <c r="AE170" i="6"/>
  <c r="AE182" i="6"/>
  <c r="AE194" i="6"/>
  <c r="AE206" i="6"/>
  <c r="AE218" i="6"/>
  <c r="AE230" i="6"/>
  <c r="AE242" i="6"/>
  <c r="AG115" i="6"/>
  <c r="AD139" i="6"/>
  <c r="AF153" i="6"/>
  <c r="AF165" i="6"/>
  <c r="AF177" i="6"/>
  <c r="AF189" i="6"/>
  <c r="AF201" i="6"/>
  <c r="AI367" i="6"/>
  <c r="AF139" i="6"/>
  <c r="AG155" i="6"/>
  <c r="AG167" i="6"/>
  <c r="AG179" i="6"/>
  <c r="AA116" i="6"/>
  <c r="AG139" i="6"/>
  <c r="AH153" i="6"/>
  <c r="AH165" i="6"/>
  <c r="AH177" i="6"/>
  <c r="AH190" i="6"/>
  <c r="AH203" i="6"/>
  <c r="AH216" i="6"/>
  <c r="AH230" i="6"/>
  <c r="AH243" i="6"/>
  <c r="AA197" i="6"/>
  <c r="AD236" i="6"/>
  <c r="AC260" i="6"/>
  <c r="AC278" i="6"/>
  <c r="AC296" i="6"/>
  <c r="AD294" i="6"/>
  <c r="AG121" i="6"/>
  <c r="AD231" i="6"/>
  <c r="AD259" i="6"/>
  <c r="AD278" i="6"/>
  <c r="AI142" i="6"/>
  <c r="AA228" i="6"/>
  <c r="AE260" i="6"/>
  <c r="AE279" i="6"/>
  <c r="AE301" i="6"/>
  <c r="AF300" i="6"/>
  <c r="AI168" i="6"/>
  <c r="AF295" i="6"/>
  <c r="AB265" i="6"/>
  <c r="AI202" i="6"/>
  <c r="AD228" i="6"/>
  <c r="AG249" i="6"/>
  <c r="AG261" i="6"/>
  <c r="AG273" i="6"/>
  <c r="AG285" i="6"/>
  <c r="AG297" i="6"/>
  <c r="AG309" i="6"/>
  <c r="AH304" i="6"/>
  <c r="AB293" i="6"/>
  <c r="AG192" i="6"/>
  <c r="AG221" i="6"/>
  <c r="AG245" i="6"/>
  <c r="AH258" i="6"/>
  <c r="AH270" i="6"/>
  <c r="AH282" i="6"/>
  <c r="AH303" i="6"/>
  <c r="AI130" i="6"/>
  <c r="AO130" i="6" s="1"/>
  <c r="AP130" i="6" s="1"/>
  <c r="AI207" i="6"/>
  <c r="AA232" i="6"/>
  <c r="AI251" i="6"/>
  <c r="AI263" i="6"/>
  <c r="AI275" i="6"/>
  <c r="AI287" i="6"/>
  <c r="AI299" i="6"/>
  <c r="AI311" i="6"/>
  <c r="AK310" i="6"/>
  <c r="AC132" i="6"/>
  <c r="AF218" i="6"/>
  <c r="AF242" i="6"/>
  <c r="AJ257" i="6"/>
  <c r="AJ269" i="6"/>
  <c r="AJ281" i="6"/>
  <c r="AJ293" i="6"/>
  <c r="AJ305" i="6"/>
  <c r="AK297" i="6"/>
  <c r="AB266" i="6"/>
  <c r="AC190" i="6"/>
  <c r="AD220" i="6"/>
  <c r="AD244" i="6"/>
  <c r="AK257" i="6"/>
  <c r="AK269" i="6"/>
  <c r="AK282" i="6"/>
  <c r="AB250" i="6"/>
  <c r="AI182" i="6"/>
  <c r="AA217" i="6"/>
  <c r="AA241" i="6"/>
  <c r="AB302" i="6"/>
  <c r="AC206" i="6"/>
  <c r="AC229" i="6"/>
  <c r="AA251" i="6"/>
  <c r="AA263" i="6"/>
  <c r="AA275" i="6"/>
  <c r="AA287" i="6"/>
  <c r="AA299" i="6"/>
  <c r="AB252" i="6"/>
  <c r="O324" i="3"/>
  <c r="P324" i="3" s="1"/>
  <c r="O123" i="3"/>
  <c r="P123" i="3" s="1"/>
  <c r="O182" i="3"/>
  <c r="P182" i="3" s="1"/>
  <c r="AF62" i="6"/>
  <c r="AB86" i="6"/>
  <c r="AE64" i="6"/>
  <c r="AH53" i="6"/>
  <c r="AK27" i="6"/>
  <c r="AI66" i="6"/>
  <c r="AC67" i="6"/>
  <c r="AJ26" i="6"/>
  <c r="AC45" i="6"/>
  <c r="AC18" i="6"/>
  <c r="AJ29" i="6"/>
  <c r="AI21" i="6"/>
  <c r="AO21" i="6" s="1"/>
  <c r="AI236" i="6"/>
  <c r="AF254" i="6"/>
  <c r="AF266" i="6"/>
  <c r="AF278" i="6"/>
  <c r="AF298" i="6"/>
  <c r="AB269" i="6"/>
  <c r="AA205" i="6"/>
  <c r="AA230" i="6"/>
  <c r="AG250" i="6"/>
  <c r="AG262" i="6"/>
  <c r="AG274" i="6"/>
  <c r="AG286" i="6"/>
  <c r="AG298" i="6"/>
  <c r="AG310" i="6"/>
  <c r="AH305" i="6"/>
  <c r="AB298" i="6"/>
  <c r="AG195" i="6"/>
  <c r="AD223" i="6"/>
  <c r="AD247" i="6"/>
  <c r="AH259" i="6"/>
  <c r="AH271" i="6"/>
  <c r="AH283" i="6"/>
  <c r="AH306" i="6"/>
  <c r="AI147" i="6"/>
  <c r="AO147" i="6" s="1"/>
  <c r="AP147" i="6" s="1"/>
  <c r="AI209" i="6"/>
  <c r="AI233" i="6"/>
  <c r="AI252" i="6"/>
  <c r="AI264" i="6"/>
  <c r="AI276" i="6"/>
  <c r="AI288" i="6"/>
  <c r="AI300" i="6"/>
  <c r="AK278" i="6"/>
  <c r="AK311" i="6"/>
  <c r="AI148" i="6"/>
  <c r="AO148" i="6" s="1"/>
  <c r="AP148" i="6" s="1"/>
  <c r="AC220" i="6"/>
  <c r="AC244" i="6"/>
  <c r="AJ258" i="6"/>
  <c r="AJ270" i="6"/>
  <c r="AJ282" i="6"/>
  <c r="AJ294" i="6"/>
  <c r="AJ306" i="6"/>
  <c r="AK301" i="6"/>
  <c r="AB271" i="6"/>
  <c r="AC193" i="6"/>
  <c r="AA222" i="6"/>
  <c r="AA246" i="6"/>
  <c r="AK258" i="6"/>
  <c r="AK270" i="6"/>
  <c r="AK283" i="6"/>
  <c r="AB258" i="6"/>
  <c r="AI186" i="6"/>
  <c r="AI218" i="6"/>
  <c r="AO218" i="6" s="1"/>
  <c r="AP218" i="6" s="1"/>
  <c r="AI242" i="6"/>
  <c r="AB308" i="6"/>
  <c r="AD208" i="6"/>
  <c r="AG232" i="6"/>
  <c r="AA252" i="6"/>
  <c r="AA264" i="6"/>
  <c r="AA276" i="6"/>
  <c r="AA288" i="6"/>
  <c r="AA300" i="6"/>
  <c r="AB261" i="6"/>
  <c r="O165" i="3"/>
  <c r="P165" i="3" s="1"/>
  <c r="O348" i="3"/>
  <c r="P348" i="3" s="1"/>
  <c r="AG11" i="6"/>
  <c r="AA43" i="6"/>
  <c r="AA83" i="6"/>
  <c r="AG22" i="6"/>
  <c r="AE36" i="6"/>
  <c r="AJ43" i="6"/>
  <c r="AA71" i="6"/>
  <c r="AC80" i="6"/>
  <c r="AI77" i="6"/>
  <c r="AF238" i="6"/>
  <c r="AF255" i="6"/>
  <c r="AF267" i="6"/>
  <c r="AF279" i="6"/>
  <c r="AF301" i="6"/>
  <c r="AB280" i="6"/>
  <c r="AD207" i="6"/>
  <c r="AI231" i="6"/>
  <c r="AO231" i="6" s="1"/>
  <c r="AP231" i="6" s="1"/>
  <c r="AG251" i="6"/>
  <c r="AG263" i="6"/>
  <c r="AG275" i="6"/>
  <c r="AG287" i="6"/>
  <c r="AG299" i="6"/>
  <c r="AG311" i="6"/>
  <c r="AH307" i="6"/>
  <c r="AB301" i="6"/>
  <c r="AA198" i="6"/>
  <c r="AA225" i="6"/>
  <c r="AH248" i="6"/>
  <c r="AH260" i="6"/>
  <c r="AH272" i="6"/>
  <c r="AH284" i="6"/>
  <c r="AH310" i="6"/>
  <c r="AI159" i="6"/>
  <c r="AF211" i="6"/>
  <c r="AF235" i="6"/>
  <c r="AI253" i="6"/>
  <c r="AI265" i="6"/>
  <c r="AI277" i="6"/>
  <c r="AI289" i="6"/>
  <c r="AI301" i="6"/>
  <c r="AK287" i="6"/>
  <c r="AA307" i="6"/>
  <c r="AI160" i="6"/>
  <c r="AO160" i="6" s="1"/>
  <c r="AP160" i="6" s="1"/>
  <c r="AG223" i="6"/>
  <c r="AG247" i="6"/>
  <c r="AJ259" i="6"/>
  <c r="AJ271" i="6"/>
  <c r="AJ283" i="6"/>
  <c r="AJ295" i="6"/>
  <c r="AJ307" i="6"/>
  <c r="AK303" i="6"/>
  <c r="AB278" i="6"/>
  <c r="AC196" i="6"/>
  <c r="AI223" i="6"/>
  <c r="AI247" i="6"/>
  <c r="AK259" i="6"/>
  <c r="AK271" i="6"/>
  <c r="AK284" i="6"/>
  <c r="AB279" i="6"/>
  <c r="AG190" i="6"/>
  <c r="AF220" i="6"/>
  <c r="AF244" i="6"/>
  <c r="AI112" i="6"/>
  <c r="AO112" i="6" s="1"/>
  <c r="AP112" i="6" s="1"/>
  <c r="AD210" i="6"/>
  <c r="AD234" i="6"/>
  <c r="AA253" i="6"/>
  <c r="AA265" i="6"/>
  <c r="AA277" i="6"/>
  <c r="AA289" i="6"/>
  <c r="AA301" i="6"/>
  <c r="AB281" i="6"/>
  <c r="O207" i="3"/>
  <c r="P207" i="3" s="1"/>
  <c r="AI14" i="6"/>
  <c r="AC27" i="6"/>
  <c r="O64" i="3"/>
  <c r="P64" i="3" s="1"/>
  <c r="AI68" i="6"/>
  <c r="AI81" i="6"/>
  <c r="AC15" i="6"/>
  <c r="O25" i="3"/>
  <c r="P25" i="3" s="1"/>
  <c r="AG61" i="6"/>
  <c r="AI44" i="6"/>
  <c r="AD7" i="6"/>
  <c r="AI36" i="6"/>
  <c r="AH54" i="6"/>
  <c r="AC240" i="6"/>
  <c r="AF256" i="6"/>
  <c r="AF268" i="6"/>
  <c r="AF280" i="6"/>
  <c r="AF303" i="6"/>
  <c r="AB287" i="6"/>
  <c r="AD209" i="6"/>
  <c r="AF233" i="6"/>
  <c r="AG252" i="6"/>
  <c r="AG264" i="6"/>
  <c r="AG276" i="6"/>
  <c r="AG288" i="6"/>
  <c r="AG300" i="6"/>
  <c r="AH288" i="6"/>
  <c r="AH308" i="6"/>
  <c r="AB305" i="6"/>
  <c r="AG200" i="6"/>
  <c r="AI226" i="6"/>
  <c r="AH249" i="6"/>
  <c r="AH261" i="6"/>
  <c r="AH273" i="6"/>
  <c r="AH285" i="6"/>
  <c r="AI152" i="6"/>
  <c r="AO152" i="6" s="1"/>
  <c r="AP152" i="6" s="1"/>
  <c r="AI171" i="6"/>
  <c r="AC213" i="6"/>
  <c r="AC237" i="6"/>
  <c r="AI254" i="6"/>
  <c r="AO254" i="6" s="1"/>
  <c r="AP254" i="6" s="1"/>
  <c r="AI266" i="6"/>
  <c r="AI278" i="6"/>
  <c r="AI290" i="6"/>
  <c r="AI302" i="6"/>
  <c r="AK290" i="6"/>
  <c r="AA219" i="6"/>
  <c r="AI172" i="6"/>
  <c r="AD225" i="6"/>
  <c r="AJ248" i="6"/>
  <c r="AJ260" i="6"/>
  <c r="AJ272" i="6"/>
  <c r="AJ284" i="6"/>
  <c r="AJ296" i="6"/>
  <c r="AJ308" i="6"/>
  <c r="AK305" i="6"/>
  <c r="AB284" i="6"/>
  <c r="AI198" i="6"/>
  <c r="AO198" i="6" s="1"/>
  <c r="AP198" i="6" s="1"/>
  <c r="AF225" i="6"/>
  <c r="AK248" i="6"/>
  <c r="AK260" i="6"/>
  <c r="AK272" i="6"/>
  <c r="AK285" i="6"/>
  <c r="AB285" i="6"/>
  <c r="AG193" i="6"/>
  <c r="AC222" i="6"/>
  <c r="AC246" i="6"/>
  <c r="AI136" i="6"/>
  <c r="AA212" i="6"/>
  <c r="AA236" i="6"/>
  <c r="AA254" i="6"/>
  <c r="AA266" i="6"/>
  <c r="AA278" i="6"/>
  <c r="AA290" i="6"/>
  <c r="AA302" i="6"/>
  <c r="AB286" i="6"/>
  <c r="O213" i="3"/>
  <c r="P213" i="3" s="1"/>
  <c r="O212" i="3"/>
  <c r="P212" i="3" s="1"/>
  <c r="O231" i="3"/>
  <c r="P231" i="3" s="1"/>
  <c r="AK50" i="6"/>
  <c r="AK21" i="6"/>
  <c r="AI84" i="6"/>
  <c r="AO84" i="6" s="1"/>
  <c r="AE76" i="6"/>
  <c r="AI12" i="6"/>
  <c r="AA85" i="6"/>
  <c r="AF71" i="6"/>
  <c r="AK62" i="6"/>
  <c r="AJ63" i="6"/>
  <c r="AH85" i="6"/>
  <c r="AJ77" i="6"/>
  <c r="AE78" i="6"/>
  <c r="AH246" i="6"/>
  <c r="AG199" i="6"/>
  <c r="AA226" i="6"/>
  <c r="AC249" i="6"/>
  <c r="AC261" i="6"/>
  <c r="AC273" i="6"/>
  <c r="AC285" i="6"/>
  <c r="AC297" i="6"/>
  <c r="AC309" i="6"/>
  <c r="AD306" i="6"/>
  <c r="AC141" i="6"/>
  <c r="AC214" i="6"/>
  <c r="AC238" i="6"/>
  <c r="AD255" i="6"/>
  <c r="AD267" i="6"/>
  <c r="AD279" i="6"/>
  <c r="AD293" i="6"/>
  <c r="AG184" i="6"/>
  <c r="AI217" i="6"/>
  <c r="AI241" i="6"/>
  <c r="AE257" i="6"/>
  <c r="AE269" i="6"/>
  <c r="AE281" i="6"/>
  <c r="AE293" i="6"/>
  <c r="AE305" i="6"/>
  <c r="AF293" i="6"/>
  <c r="AF210" i="6"/>
  <c r="AI179" i="6"/>
  <c r="AG219" i="6"/>
  <c r="AG243" i="6"/>
  <c r="AF257" i="6"/>
  <c r="AF269" i="6"/>
  <c r="AF281" i="6"/>
  <c r="AF305" i="6"/>
  <c r="AB294" i="6"/>
  <c r="AC211" i="6"/>
  <c r="AC235" i="6"/>
  <c r="AG253" i="6"/>
  <c r="AG265" i="6"/>
  <c r="AG277" i="6"/>
  <c r="AG289" i="6"/>
  <c r="AG301" i="6"/>
  <c r="AH290" i="6"/>
  <c r="AH309" i="6"/>
  <c r="AH324" i="6"/>
  <c r="AC205" i="6"/>
  <c r="AF228" i="6"/>
  <c r="AH250" i="6"/>
  <c r="AH262" i="6"/>
  <c r="AH274" i="6"/>
  <c r="AH286" i="6"/>
  <c r="AG208" i="6"/>
  <c r="AI185" i="6"/>
  <c r="AG216" i="6"/>
  <c r="AG240" i="6"/>
  <c r="AI255" i="6"/>
  <c r="AI267" i="6"/>
  <c r="AI279" i="6"/>
  <c r="AO279" i="6" s="1"/>
  <c r="AP279" i="6" s="1"/>
  <c r="AI291" i="6"/>
  <c r="AI303" i="6"/>
  <c r="AK292" i="6"/>
  <c r="AD241" i="6"/>
  <c r="AI181" i="6"/>
  <c r="AO181" i="6" s="1"/>
  <c r="AP181" i="6" s="1"/>
  <c r="AA227" i="6"/>
  <c r="AJ249" i="6"/>
  <c r="AJ261" i="6"/>
  <c r="AJ273" i="6"/>
  <c r="AJ285" i="6"/>
  <c r="AJ297" i="6"/>
  <c r="AJ309" i="6"/>
  <c r="AK307" i="6"/>
  <c r="AB295" i="6"/>
  <c r="AA201" i="6"/>
  <c r="AC227" i="6"/>
  <c r="AK249" i="6"/>
  <c r="AK261" i="6"/>
  <c r="AK273" i="6"/>
  <c r="AK288" i="6"/>
  <c r="AB289" i="6"/>
  <c r="AG196" i="6"/>
  <c r="AG225" i="6"/>
  <c r="AA306" i="6"/>
  <c r="AI151" i="6"/>
  <c r="AI213" i="6"/>
  <c r="AO213" i="6" s="1"/>
  <c r="AP213" i="6" s="1"/>
  <c r="AI237" i="6"/>
  <c r="AO237" i="6" s="1"/>
  <c r="AP237" i="6" s="1"/>
  <c r="AA255" i="6"/>
  <c r="AA267" i="6"/>
  <c r="AA279" i="6"/>
  <c r="AA291" i="6"/>
  <c r="AA303" i="6"/>
  <c r="AB290" i="6"/>
  <c r="O354" i="3"/>
  <c r="P354" i="3" s="1"/>
  <c r="AF57" i="6"/>
  <c r="AF48" i="6"/>
  <c r="AC78" i="6"/>
  <c r="AE81" i="6"/>
  <c r="AJ65" i="6"/>
  <c r="AB75" i="6"/>
  <c r="AI29" i="6"/>
  <c r="AO29" i="6" s="1"/>
  <c r="AI54" i="6"/>
  <c r="AE77" i="6"/>
  <c r="AE24" i="6"/>
  <c r="AI70" i="6"/>
  <c r="AC204" i="6"/>
  <c r="AI227" i="6"/>
  <c r="AC250" i="6"/>
  <c r="AC262" i="6"/>
  <c r="AC274" i="6"/>
  <c r="AC286" i="6"/>
  <c r="AC298" i="6"/>
  <c r="AC310" i="6"/>
  <c r="AD308" i="6"/>
  <c r="AI154" i="6"/>
  <c r="AG217" i="6"/>
  <c r="AG241" i="6"/>
  <c r="AD256" i="6"/>
  <c r="AD268" i="6"/>
  <c r="AD280" i="6"/>
  <c r="AD296" i="6"/>
  <c r="AG188" i="6"/>
  <c r="AF219" i="6"/>
  <c r="AF243" i="6"/>
  <c r="AE258" i="6"/>
  <c r="AE270" i="6"/>
  <c r="AE282" i="6"/>
  <c r="AE294" i="6"/>
  <c r="AE306" i="6"/>
  <c r="AF296" i="6"/>
  <c r="AC224" i="6"/>
  <c r="AI184" i="6"/>
  <c r="AO184" i="6" s="1"/>
  <c r="AP184" i="6" s="1"/>
  <c r="AD221" i="6"/>
  <c r="AD245" i="6"/>
  <c r="AF258" i="6"/>
  <c r="AF270" i="6"/>
  <c r="AF282" i="6"/>
  <c r="AF307" i="6"/>
  <c r="AI127" i="6"/>
  <c r="AG214" i="6"/>
  <c r="AG238" i="6"/>
  <c r="AG254" i="6"/>
  <c r="AG266" i="6"/>
  <c r="AG278" i="6"/>
  <c r="AG290" i="6"/>
  <c r="AG302" i="6"/>
  <c r="AH292" i="6"/>
  <c r="AH311" i="6"/>
  <c r="AC129" i="6"/>
  <c r="AE23" i="13" s="1"/>
  <c r="AG207" i="6"/>
  <c r="AC230" i="6"/>
  <c r="AH251" i="6"/>
  <c r="AH263" i="6"/>
  <c r="AH275" i="6"/>
  <c r="AH287" i="6"/>
  <c r="AC212" i="6"/>
  <c r="AI189" i="6"/>
  <c r="AD218" i="6"/>
  <c r="AD242" i="6"/>
  <c r="AI256" i="6"/>
  <c r="AO256" i="6" s="1"/>
  <c r="AP256" i="6" s="1"/>
  <c r="AI268" i="6"/>
  <c r="AO268" i="6" s="1"/>
  <c r="AP268" i="6" s="1"/>
  <c r="AI280" i="6"/>
  <c r="AI292" i="6"/>
  <c r="AI304" i="6"/>
  <c r="AK295" i="6"/>
  <c r="AB254" i="6"/>
  <c r="AG198" i="6"/>
  <c r="AI228" i="6"/>
  <c r="AJ250" i="6"/>
  <c r="AJ262" i="6"/>
  <c r="AJ274" i="6"/>
  <c r="AJ286" i="6"/>
  <c r="AJ298" i="6"/>
  <c r="AJ310" i="6"/>
  <c r="AK309" i="6"/>
  <c r="AB306" i="6"/>
  <c r="AG203" i="6"/>
  <c r="AG230" i="6"/>
  <c r="AK250" i="6"/>
  <c r="AK262" i="6"/>
  <c r="AK274" i="6"/>
  <c r="AK296" i="6"/>
  <c r="AB297" i="6"/>
  <c r="AC201" i="6"/>
  <c r="AD227" i="6"/>
  <c r="AI176" i="6"/>
  <c r="AO176" i="6" s="1"/>
  <c r="AP176" i="6" s="1"/>
  <c r="AI163" i="6"/>
  <c r="AF215" i="6"/>
  <c r="AF239" i="6"/>
  <c r="AA256" i="6"/>
  <c r="AA268" i="6"/>
  <c r="AA280" i="6"/>
  <c r="AA292" i="6"/>
  <c r="AA304" i="6"/>
  <c r="AB303" i="6"/>
  <c r="O219" i="3"/>
  <c r="P219" i="3" s="1"/>
  <c r="O333" i="3"/>
  <c r="P333" i="3" s="1"/>
  <c r="O321" i="3"/>
  <c r="P321" i="3" s="1"/>
  <c r="O170" i="3"/>
  <c r="P170" i="3" s="1"/>
  <c r="O260" i="3"/>
  <c r="P260" i="3" s="1"/>
  <c r="O254" i="3"/>
  <c r="P254" i="3" s="1"/>
  <c r="AD68" i="6"/>
  <c r="AJ48" i="6"/>
  <c r="O26" i="3"/>
  <c r="P26" i="3" s="1"/>
  <c r="AH60" i="6"/>
  <c r="AE27" i="6"/>
  <c r="AI30" i="6"/>
  <c r="AA69" i="6"/>
  <c r="AG18" i="6"/>
  <c r="AG80" i="6"/>
  <c r="AD6" i="6"/>
  <c r="AF17" i="6"/>
  <c r="AD45" i="6"/>
  <c r="AD219" i="6"/>
  <c r="AD243" i="6"/>
  <c r="AD257" i="6"/>
  <c r="AD269" i="6"/>
  <c r="AD281" i="6"/>
  <c r="AD298" i="6"/>
  <c r="AI191" i="6"/>
  <c r="AO191" i="6" s="1"/>
  <c r="AP191" i="6" s="1"/>
  <c r="AC221" i="6"/>
  <c r="AC245" i="6"/>
  <c r="AE259" i="6"/>
  <c r="AE271" i="6"/>
  <c r="AE283" i="6"/>
  <c r="AE295" i="6"/>
  <c r="AE307" i="6"/>
  <c r="AF297" i="6"/>
  <c r="AA243" i="6"/>
  <c r="AI188" i="6"/>
  <c r="AA223" i="6"/>
  <c r="AA247" i="6"/>
  <c r="AF259" i="6"/>
  <c r="AF271" i="6"/>
  <c r="AF283" i="6"/>
  <c r="AF308" i="6"/>
  <c r="AI145" i="6"/>
  <c r="AD216" i="6"/>
  <c r="AD240" i="6"/>
  <c r="AG255" i="6"/>
  <c r="AG267" i="6"/>
  <c r="AG279" i="6"/>
  <c r="AG291" i="6"/>
  <c r="AG303" i="6"/>
  <c r="AH294" i="6"/>
  <c r="AD229" i="6"/>
  <c r="AI146" i="6"/>
  <c r="AO146" i="6" s="1"/>
  <c r="AP146" i="6" s="1"/>
  <c r="AG209" i="6"/>
  <c r="AG233" i="6"/>
  <c r="AH252" i="6"/>
  <c r="AH264" i="6"/>
  <c r="AH276" i="6"/>
  <c r="AH289" i="6"/>
  <c r="AB249" i="6"/>
  <c r="AI192" i="6"/>
  <c r="AA220" i="6"/>
  <c r="AA244" i="6"/>
  <c r="AI257" i="6"/>
  <c r="AI269" i="6"/>
  <c r="AI281" i="6"/>
  <c r="AI293" i="6"/>
  <c r="AI305" i="6"/>
  <c r="AK298" i="6"/>
  <c r="AB264" i="6"/>
  <c r="AC203" i="6"/>
  <c r="AF230" i="6"/>
  <c r="AJ251" i="6"/>
  <c r="AJ263" i="6"/>
  <c r="AJ275" i="6"/>
  <c r="AJ287" i="6"/>
  <c r="AJ299" i="6"/>
  <c r="AJ311" i="6"/>
  <c r="AA311" i="6"/>
  <c r="AI89" i="6"/>
  <c r="AA208" i="6"/>
  <c r="AD232" i="6"/>
  <c r="AK251" i="6"/>
  <c r="AK263" i="6"/>
  <c r="AK275" i="6"/>
  <c r="AK299" i="6"/>
  <c r="AB304" i="6"/>
  <c r="AI203" i="6"/>
  <c r="AA229" i="6"/>
  <c r="AG227" i="6"/>
  <c r="AI175" i="6"/>
  <c r="AC217" i="6"/>
  <c r="AC241" i="6"/>
  <c r="AA257" i="6"/>
  <c r="AA269" i="6"/>
  <c r="AA281" i="6"/>
  <c r="AA293" i="6"/>
  <c r="AA308" i="6"/>
  <c r="AB311" i="6"/>
  <c r="O362" i="3"/>
  <c r="P362" i="3" s="1"/>
  <c r="AC8" i="6"/>
  <c r="AI45" i="6"/>
  <c r="AJ49" i="6"/>
  <c r="AH48" i="6"/>
  <c r="AG66" i="6"/>
  <c r="AG88" i="6"/>
  <c r="AG16" i="6"/>
  <c r="AI20" i="6"/>
  <c r="AI11" i="6"/>
  <c r="AE35" i="6"/>
  <c r="AG8" i="6"/>
  <c r="AI6" i="6"/>
  <c r="AI224" i="6"/>
  <c r="AO224" i="6" s="1"/>
  <c r="AP224" i="6" s="1"/>
  <c r="AF248" i="6"/>
  <c r="AF260" i="6"/>
  <c r="AF272" i="6"/>
  <c r="AF284" i="6"/>
  <c r="AF311" i="6"/>
  <c r="AI157" i="6"/>
  <c r="AA218" i="6"/>
  <c r="AA242" i="6"/>
  <c r="AG256" i="6"/>
  <c r="AG268" i="6"/>
  <c r="AG280" i="6"/>
  <c r="AG292" i="6"/>
  <c r="AG304" i="6"/>
  <c r="AH295" i="6"/>
  <c r="AF234" i="6"/>
  <c r="AI158" i="6"/>
  <c r="AD211" i="6"/>
  <c r="AD235" i="6"/>
  <c r="AH253" i="6"/>
  <c r="AH265" i="6"/>
  <c r="AH277" i="6"/>
  <c r="AH291" i="6"/>
  <c r="AB275" i="6"/>
  <c r="AI195" i="6"/>
  <c r="AI221" i="6"/>
  <c r="AI245" i="6"/>
  <c r="AI258" i="6"/>
  <c r="AI270" i="6"/>
  <c r="AI282" i="6"/>
  <c r="AI294" i="6"/>
  <c r="AI306" i="6"/>
  <c r="AO306" i="6" s="1"/>
  <c r="AP306" i="6" s="1"/>
  <c r="AK300" i="6"/>
  <c r="AB273" i="6"/>
  <c r="AI205" i="6"/>
  <c r="AO205" i="6" s="1"/>
  <c r="AP205" i="6" s="1"/>
  <c r="AC232" i="6"/>
  <c r="AJ252" i="6"/>
  <c r="AJ264" i="6"/>
  <c r="AJ276" i="6"/>
  <c r="AJ288" i="6"/>
  <c r="AJ300" i="6"/>
  <c r="AK286" i="6"/>
  <c r="AG206" i="6"/>
  <c r="AI133" i="6"/>
  <c r="AA210" i="6"/>
  <c r="AA234" i="6"/>
  <c r="AK252" i="6"/>
  <c r="AK264" i="6"/>
  <c r="AK276" i="6"/>
  <c r="AA309" i="6"/>
  <c r="AI101" i="6"/>
  <c r="AA206" i="6"/>
  <c r="AI230" i="6"/>
  <c r="AB253" i="6"/>
  <c r="AI190" i="6"/>
  <c r="AG220" i="6"/>
  <c r="AG244" i="6"/>
  <c r="AA258" i="6"/>
  <c r="AA270" i="6"/>
  <c r="AA282" i="6"/>
  <c r="AA294" i="6"/>
  <c r="AI201" i="6"/>
  <c r="AO201" i="6" s="1"/>
  <c r="AP201" i="6" s="1"/>
  <c r="O266" i="3"/>
  <c r="P266" i="3" s="1"/>
  <c r="O99" i="3"/>
  <c r="P99" i="3" s="1"/>
  <c r="AB24" i="6"/>
  <c r="AB28" i="6"/>
  <c r="AD23" i="6"/>
  <c r="AJ38" i="6"/>
  <c r="AI63" i="6"/>
  <c r="AE30" i="6"/>
  <c r="AG48" i="6"/>
  <c r="AC14" i="6"/>
  <c r="AJ5" i="6"/>
  <c r="AF39" i="6"/>
  <c r="AA16" i="6"/>
  <c r="AF226" i="6"/>
  <c r="AF249" i="6"/>
  <c r="AF261" i="6"/>
  <c r="AF273" i="6"/>
  <c r="AF286" i="6"/>
  <c r="AC138" i="6"/>
  <c r="AI169" i="6"/>
  <c r="AO169" i="6" s="1"/>
  <c r="AP169" i="6" s="1"/>
  <c r="AI219" i="6"/>
  <c r="AO219" i="6" s="1"/>
  <c r="AP219" i="6" s="1"/>
  <c r="AI243" i="6"/>
  <c r="AO243" i="6" s="1"/>
  <c r="AP243" i="6" s="1"/>
  <c r="AG257" i="6"/>
  <c r="AG269" i="6"/>
  <c r="AG281" i="6"/>
  <c r="AG293" i="6"/>
  <c r="AG305" i="6"/>
  <c r="AH297" i="6"/>
  <c r="AF246" i="6"/>
  <c r="AI170" i="6"/>
  <c r="AA213" i="6"/>
  <c r="AA237" i="6"/>
  <c r="AH254" i="6"/>
  <c r="AH266" i="6"/>
  <c r="AH278" i="6"/>
  <c r="AH293" i="6"/>
  <c r="AB291" i="6"/>
  <c r="AC198" i="6"/>
  <c r="AF223" i="6"/>
  <c r="AF247" i="6"/>
  <c r="AI259" i="6"/>
  <c r="AI271" i="6"/>
  <c r="AI283" i="6"/>
  <c r="AO283" i="6" s="1"/>
  <c r="AP283" i="6" s="1"/>
  <c r="AI295" i="6"/>
  <c r="AO295" i="6" s="1"/>
  <c r="AP295" i="6" s="1"/>
  <c r="AI307" i="6"/>
  <c r="AO307" i="6" s="1"/>
  <c r="AP307" i="6" s="1"/>
  <c r="AK302" i="6"/>
  <c r="AB276" i="6"/>
  <c r="AG211" i="6"/>
  <c r="AG235" i="6"/>
  <c r="AJ253" i="6"/>
  <c r="AJ265" i="6"/>
  <c r="AJ277" i="6"/>
  <c r="AJ289" i="6"/>
  <c r="AJ301" i="6"/>
  <c r="AK289" i="6"/>
  <c r="AG215" i="6"/>
  <c r="AI149" i="6"/>
  <c r="AO149" i="6" s="1"/>
  <c r="AP149" i="6" s="1"/>
  <c r="AI211" i="6"/>
  <c r="AI235" i="6"/>
  <c r="AK253" i="6"/>
  <c r="AK265" i="6"/>
  <c r="AK277" i="6"/>
  <c r="AC116" i="6"/>
  <c r="AC135" i="6"/>
  <c r="AC208" i="6"/>
  <c r="AF232" i="6"/>
  <c r="AB259" i="6"/>
  <c r="AI193" i="6"/>
  <c r="AO193" i="6" s="1"/>
  <c r="AP193" i="6" s="1"/>
  <c r="AD222" i="6"/>
  <c r="AD246" i="6"/>
  <c r="AA259" i="6"/>
  <c r="AA271" i="6"/>
  <c r="AA283" i="6"/>
  <c r="AA295" i="6"/>
  <c r="AD217" i="6"/>
  <c r="O297" i="3"/>
  <c r="P297" i="3" s="1"/>
  <c r="AJ13" i="6"/>
  <c r="AF52" i="6"/>
  <c r="AI38" i="6"/>
  <c r="AH64" i="6"/>
  <c r="AK61" i="6"/>
  <c r="AI26" i="6"/>
  <c r="AA13" i="6"/>
  <c r="AE34" i="6"/>
  <c r="AG42" i="6"/>
  <c r="AJ8" i="6"/>
  <c r="AH52" i="6"/>
  <c r="AB16" i="6"/>
  <c r="AC228" i="6"/>
  <c r="AF250" i="6"/>
  <c r="AF262" i="6"/>
  <c r="AF274" i="6"/>
  <c r="AF289" i="6"/>
  <c r="AG183" i="6"/>
  <c r="AC192" i="6"/>
  <c r="AF221" i="6"/>
  <c r="AF245" i="6"/>
  <c r="AG258" i="6"/>
  <c r="AG270" i="6"/>
  <c r="AG282" i="6"/>
  <c r="AG294" i="6"/>
  <c r="AG306" i="6"/>
  <c r="AH299" i="6"/>
  <c r="AB256" i="6"/>
  <c r="AI180" i="6"/>
  <c r="AO180" i="6" s="1"/>
  <c r="AP180" i="6" s="1"/>
  <c r="AI214" i="6"/>
  <c r="AI238" i="6"/>
  <c r="AO238" i="6" s="1"/>
  <c r="AP238" i="6" s="1"/>
  <c r="AH255" i="6"/>
  <c r="AH267" i="6"/>
  <c r="AH279" i="6"/>
  <c r="AH296" i="6"/>
  <c r="AB300" i="6"/>
  <c r="AI200" i="6"/>
  <c r="AC225" i="6"/>
  <c r="AI248" i="6"/>
  <c r="AO248" i="6" s="1"/>
  <c r="AP248" i="6" s="1"/>
  <c r="AI260" i="6"/>
  <c r="AO260" i="6" s="1"/>
  <c r="AP260" i="6" s="1"/>
  <c r="AI272" i="6"/>
  <c r="AO272" i="6" s="1"/>
  <c r="AP272" i="6" s="1"/>
  <c r="AI284" i="6"/>
  <c r="AI296" i="6"/>
  <c r="AI308" i="6"/>
  <c r="AK304" i="6"/>
  <c r="AB283" i="6"/>
  <c r="AD213" i="6"/>
  <c r="AD237" i="6"/>
  <c r="AJ254" i="6"/>
  <c r="AJ266" i="6"/>
  <c r="AJ278" i="6"/>
  <c r="AJ290" i="6"/>
  <c r="AJ302" i="6"/>
  <c r="AK291" i="6"/>
  <c r="AI232" i="6"/>
  <c r="AI161" i="6"/>
  <c r="AF213" i="6"/>
  <c r="AF237" i="6"/>
  <c r="AK254" i="6"/>
  <c r="AK266" i="6"/>
  <c r="AK279" i="6"/>
  <c r="AI164" i="6"/>
  <c r="AI150" i="6"/>
  <c r="AO150" i="6" s="1"/>
  <c r="AP150" i="6" s="1"/>
  <c r="AC210" i="6"/>
  <c r="AC234" i="6"/>
  <c r="AB268" i="6"/>
  <c r="AI196" i="6"/>
  <c r="AA224" i="6"/>
  <c r="AA248" i="6"/>
  <c r="AA260" i="6"/>
  <c r="AA272" i="6"/>
  <c r="AA284" i="6"/>
  <c r="AA296" i="6"/>
  <c r="AA231" i="6"/>
  <c r="O111" i="3"/>
  <c r="P111" i="3" s="1"/>
  <c r="O273" i="3"/>
  <c r="P273" i="3" s="1"/>
  <c r="O330" i="3"/>
  <c r="P330" i="3" s="1"/>
  <c r="O296" i="3"/>
  <c r="P296" i="3" s="1"/>
  <c r="O146" i="3"/>
  <c r="P146" i="3" s="1"/>
  <c r="AC7" i="6"/>
  <c r="AJ64" i="6"/>
  <c r="AE70" i="6"/>
  <c r="AG34" i="6"/>
  <c r="AA66" i="6"/>
  <c r="AF73" i="6"/>
  <c r="AF46" i="6"/>
  <c r="AE31" i="6"/>
  <c r="AA26" i="6"/>
  <c r="AE54" i="6"/>
  <c r="AG26" i="6"/>
  <c r="O57" i="3"/>
  <c r="P57" i="3" s="1"/>
  <c r="AA214" i="6"/>
  <c r="AA238" i="6"/>
  <c r="AC255" i="6"/>
  <c r="AC267" i="6"/>
  <c r="AC279" i="6"/>
  <c r="AC291" i="6"/>
  <c r="AC303" i="6"/>
  <c r="AD295" i="6"/>
  <c r="AB248" i="6"/>
  <c r="AC197" i="6"/>
  <c r="AC226" i="6"/>
  <c r="AD249" i="6"/>
  <c r="AD261" i="6"/>
  <c r="AD273" i="6"/>
  <c r="AD285" i="6"/>
  <c r="AD307" i="6"/>
  <c r="AI204" i="6"/>
  <c r="AO204" i="6" s="1"/>
  <c r="AP204" i="6" s="1"/>
  <c r="AI229" i="6"/>
  <c r="AE251" i="6"/>
  <c r="AE263" i="6"/>
  <c r="AE275" i="6"/>
  <c r="AE287" i="6"/>
  <c r="AE299" i="6"/>
  <c r="AE311" i="6"/>
  <c r="AF304" i="6"/>
  <c r="AB292" i="6"/>
  <c r="AC207" i="6"/>
  <c r="AG231" i="6"/>
  <c r="AF251" i="6"/>
  <c r="AF263" i="6"/>
  <c r="AF275" i="6"/>
  <c r="AF292" i="6"/>
  <c r="AG187" i="6"/>
  <c r="AC195" i="6"/>
  <c r="AC223" i="6"/>
  <c r="AC247" i="6"/>
  <c r="AG259" i="6"/>
  <c r="AG271" i="6"/>
  <c r="AG283" i="6"/>
  <c r="AG295" i="6"/>
  <c r="AG307" i="6"/>
  <c r="AH300" i="6"/>
  <c r="AB260" i="6"/>
  <c r="AG185" i="6"/>
  <c r="AF216" i="6"/>
  <c r="AF240" i="6"/>
  <c r="AH256" i="6"/>
  <c r="AH268" i="6"/>
  <c r="AH280" i="6"/>
  <c r="AH298" i="6"/>
  <c r="AB309" i="6"/>
  <c r="AA203" i="6"/>
  <c r="AG228" i="6"/>
  <c r="AI249" i="6"/>
  <c r="AI261" i="6"/>
  <c r="AO261" i="6" s="1"/>
  <c r="AP261" i="6" s="1"/>
  <c r="AI273" i="6"/>
  <c r="AO273" i="6" s="1"/>
  <c r="AP273" i="6" s="1"/>
  <c r="AI285" i="6"/>
  <c r="AO285" i="6" s="1"/>
  <c r="AP285" i="6" s="1"/>
  <c r="AI297" i="6"/>
  <c r="AO297" i="6" s="1"/>
  <c r="AP297" i="6" s="1"/>
  <c r="AI309" i="6"/>
  <c r="AK306" i="6"/>
  <c r="AB288" i="6"/>
  <c r="AA215" i="6"/>
  <c r="AA239" i="6"/>
  <c r="AJ255" i="6"/>
  <c r="AJ267" i="6"/>
  <c r="AJ279" i="6"/>
  <c r="AJ291" i="6"/>
  <c r="AJ303" i="6"/>
  <c r="AK293" i="6"/>
  <c r="AB257" i="6"/>
  <c r="AI173" i="6"/>
  <c r="AO173" i="6" s="1"/>
  <c r="AP173" i="6" s="1"/>
  <c r="AC215" i="6"/>
  <c r="AC239" i="6"/>
  <c r="AK255" i="6"/>
  <c r="AK267" i="6"/>
  <c r="AK280" i="6"/>
  <c r="AA204" i="6"/>
  <c r="AI162" i="6"/>
  <c r="AO162" i="6" s="1"/>
  <c r="AP162" i="6" s="1"/>
  <c r="AG213" i="6"/>
  <c r="AG237" i="6"/>
  <c r="AB272" i="6"/>
  <c r="AA199" i="6"/>
  <c r="AI225" i="6"/>
  <c r="AA249" i="6"/>
  <c r="AA261" i="6"/>
  <c r="AA273" i="6"/>
  <c r="AA285" i="6"/>
  <c r="AA297" i="6"/>
  <c r="AG239" i="6"/>
  <c r="O318" i="3"/>
  <c r="P318" i="3" s="1"/>
  <c r="O98" i="3"/>
  <c r="P98" i="3" s="1"/>
  <c r="AI58" i="6"/>
  <c r="AB27" i="6"/>
  <c r="AG31" i="6"/>
  <c r="AK73" i="6"/>
  <c r="AI17" i="6"/>
  <c r="AE38" i="6"/>
  <c r="AG20" i="6"/>
  <c r="AG45" i="6"/>
  <c r="AE19" i="6"/>
  <c r="AJ46" i="6"/>
  <c r="AG28" i="6"/>
  <c r="AD73" i="6"/>
  <c r="AH181" i="6"/>
  <c r="AH193" i="6"/>
  <c r="AH205" i="6"/>
  <c r="AH217" i="6"/>
  <c r="AH229" i="6"/>
  <c r="AH241" i="6"/>
  <c r="AI183" i="6"/>
  <c r="AI215" i="6"/>
  <c r="AI239" i="6"/>
  <c r="AC256" i="6"/>
  <c r="AC268" i="6"/>
  <c r="AC280" i="6"/>
  <c r="AC292" i="6"/>
  <c r="AC304" i="6"/>
  <c r="AD297" i="6"/>
  <c r="AB263" i="6"/>
  <c r="AI199" i="6"/>
  <c r="AG229" i="6"/>
  <c r="AD250" i="6"/>
  <c r="AD262" i="6"/>
  <c r="AD274" i="6"/>
  <c r="AD286" i="6"/>
  <c r="AD309" i="6"/>
  <c r="AA207" i="6"/>
  <c r="AF231" i="6"/>
  <c r="AE252" i="6"/>
  <c r="AE264" i="6"/>
  <c r="AE276" i="6"/>
  <c r="AE288" i="6"/>
  <c r="AE300" i="6"/>
  <c r="AF285" i="6"/>
  <c r="AF306" i="6"/>
  <c r="AB299" i="6"/>
  <c r="AC209" i="6"/>
  <c r="AD233" i="6"/>
  <c r="AF252" i="6"/>
  <c r="AF264" i="6"/>
  <c r="AF276" i="6"/>
  <c r="AF294" i="6"/>
  <c r="AB251" i="6"/>
  <c r="AC200" i="6"/>
  <c r="AG226" i="6"/>
  <c r="AG248" i="6"/>
  <c r="AG260" i="6"/>
  <c r="AG272" i="6"/>
  <c r="AG284" i="6"/>
  <c r="AG296" i="6"/>
  <c r="AG308" i="6"/>
  <c r="AH302" i="6"/>
  <c r="AB270" i="6"/>
  <c r="AG189" i="6"/>
  <c r="AC218" i="6"/>
  <c r="AC242" i="6"/>
  <c r="AH257" i="6"/>
  <c r="AH269" i="6"/>
  <c r="AH281" i="6"/>
  <c r="AH301" i="6"/>
  <c r="AI345" i="6"/>
  <c r="AO345" i="6" s="1"/>
  <c r="AP345" i="6" s="1"/>
  <c r="AG205" i="6"/>
  <c r="AD230" i="6"/>
  <c r="AI250" i="6"/>
  <c r="AO250" i="6" s="1"/>
  <c r="AP250" i="6" s="1"/>
  <c r="AI262" i="6"/>
  <c r="AI274" i="6"/>
  <c r="AO274" i="6" s="1"/>
  <c r="AP274" i="6" s="1"/>
  <c r="AI286" i="6"/>
  <c r="AI298" i="6"/>
  <c r="AI310" i="6"/>
  <c r="AO310" i="6" s="1"/>
  <c r="AP310" i="6" s="1"/>
  <c r="AK308" i="6"/>
  <c r="AI357" i="6"/>
  <c r="AI216" i="6"/>
  <c r="AI240" i="6"/>
  <c r="AO240" i="6" s="1"/>
  <c r="AP240" i="6" s="1"/>
  <c r="AJ256" i="6"/>
  <c r="AJ268" i="6"/>
  <c r="AJ280" i="6"/>
  <c r="AJ292" i="6"/>
  <c r="AJ304" i="6"/>
  <c r="AK294" i="6"/>
  <c r="AB262" i="6"/>
  <c r="AG186" i="6"/>
  <c r="AG218" i="6"/>
  <c r="AG242" i="6"/>
  <c r="AK256" i="6"/>
  <c r="AK268" i="6"/>
  <c r="AK281" i="6"/>
  <c r="AI220" i="6"/>
  <c r="AO220" i="6" s="1"/>
  <c r="AP220" i="6" s="1"/>
  <c r="AI174" i="6"/>
  <c r="AD215" i="6"/>
  <c r="AD239" i="6"/>
  <c r="AB282" i="6"/>
  <c r="AG201" i="6"/>
  <c r="AF227" i="6"/>
  <c r="AA250" i="6"/>
  <c r="AA262" i="6"/>
  <c r="AA274" i="6"/>
  <c r="AA286" i="6"/>
  <c r="AA298" i="6"/>
  <c r="AI244" i="6"/>
  <c r="AO244" i="6" s="1"/>
  <c r="AP244" i="6" s="1"/>
  <c r="O291" i="3"/>
  <c r="P291" i="3" s="1"/>
  <c r="O158" i="3"/>
  <c r="P158" i="3" s="1"/>
  <c r="AE39" i="6"/>
  <c r="AG77" i="6"/>
  <c r="AB34" i="6"/>
  <c r="AH57" i="6"/>
  <c r="AE65" i="6"/>
  <c r="AJ80" i="6"/>
  <c r="AB80" i="6"/>
  <c r="AK54" i="6"/>
  <c r="AG75" i="6"/>
  <c r="AF33" i="6"/>
  <c r="AA14" i="6"/>
  <c r="AH74" i="6"/>
  <c r="AI61" i="6"/>
  <c r="AI64" i="6"/>
  <c r="AG58" i="6"/>
  <c r="O62" i="3"/>
  <c r="P62" i="3" s="1"/>
  <c r="AF59" i="6"/>
  <c r="AA33" i="6"/>
  <c r="AH27" i="6"/>
  <c r="AE60" i="6"/>
  <c r="AC68" i="6"/>
  <c r="AH62" i="6"/>
  <c r="AI22" i="6"/>
  <c r="AG5" i="6"/>
  <c r="AA60" i="6"/>
  <c r="AA49" i="6"/>
  <c r="AE66" i="6"/>
  <c r="AJ59" i="6"/>
  <c r="AJ75" i="6"/>
  <c r="AI49" i="6"/>
  <c r="AK47" i="6"/>
  <c r="AD57" i="6"/>
  <c r="AC60" i="6"/>
  <c r="AB11" i="6"/>
  <c r="AB41" i="6"/>
  <c r="AE15" i="6"/>
  <c r="AC72" i="6"/>
  <c r="AC37" i="6"/>
  <c r="AB76" i="6"/>
  <c r="AD28" i="6"/>
  <c r="AG35" i="6"/>
  <c r="AJ66" i="6"/>
  <c r="AA19" i="6"/>
  <c r="AH88" i="6"/>
  <c r="AD10" i="6"/>
  <c r="AD14" i="6"/>
  <c r="AH37" i="6"/>
  <c r="O85" i="3"/>
  <c r="P85" i="3" s="1"/>
  <c r="AG79" i="6"/>
  <c r="AJ14" i="6"/>
  <c r="AH68" i="6"/>
  <c r="AA54" i="6"/>
  <c r="AF11" i="6"/>
  <c r="AG74" i="6"/>
  <c r="AD21" i="6"/>
  <c r="AB68" i="6"/>
  <c r="AC71" i="6"/>
  <c r="AA30" i="6"/>
  <c r="AB35" i="6"/>
  <c r="AC61" i="6"/>
  <c r="AC25" i="6"/>
  <c r="AG68" i="6"/>
  <c r="AK25" i="6"/>
  <c r="AF72" i="6"/>
  <c r="AB87" i="6"/>
  <c r="AK56" i="6"/>
  <c r="AI40" i="6"/>
  <c r="AG19" i="6"/>
  <c r="AF10" i="6"/>
  <c r="AI37" i="6"/>
  <c r="AH70" i="6"/>
  <c r="AF14" i="6"/>
  <c r="AI27" i="6"/>
  <c r="AO27" i="6" s="1"/>
  <c r="AF86" i="6"/>
  <c r="AE12" i="6"/>
  <c r="AH78" i="6"/>
  <c r="AE88" i="6"/>
  <c r="AA8" i="6"/>
  <c r="AJ72" i="6"/>
  <c r="AB70" i="6"/>
  <c r="AB33" i="6"/>
  <c r="AF21" i="6"/>
  <c r="AE29" i="6"/>
  <c r="AI15" i="6"/>
  <c r="AK78" i="6"/>
  <c r="AH51" i="6"/>
  <c r="AB83" i="6"/>
  <c r="AB37" i="6"/>
  <c r="AF31" i="6"/>
  <c r="AJ51" i="6"/>
  <c r="AK34" i="6"/>
  <c r="AK66" i="6"/>
  <c r="AH56" i="6"/>
  <c r="AI88" i="6"/>
  <c r="AA22" i="6"/>
  <c r="AG60" i="6"/>
  <c r="AE18" i="6"/>
  <c r="AF65" i="6"/>
  <c r="AE25" i="6"/>
  <c r="AA45" i="6"/>
  <c r="AB32" i="6"/>
  <c r="AI87" i="6"/>
  <c r="AD34" i="6"/>
  <c r="AK46" i="6"/>
  <c r="O34" i="3"/>
  <c r="P34" i="3" s="1"/>
  <c r="AA77" i="6"/>
  <c r="AC62" i="6"/>
  <c r="AF7" i="6"/>
  <c r="AA81" i="6"/>
  <c r="AC26" i="6"/>
  <c r="AI7" i="6"/>
  <c r="AE50" i="6"/>
  <c r="AB30" i="6"/>
  <c r="AF58" i="6"/>
  <c r="AK81" i="6"/>
  <c r="O33" i="3"/>
  <c r="P33" i="3" s="1"/>
  <c r="AC10" i="6"/>
  <c r="AG87" i="6"/>
  <c r="AK10" i="6"/>
  <c r="AB50" i="6"/>
  <c r="AB26" i="6"/>
  <c r="AE11" i="6"/>
  <c r="AA29" i="6"/>
  <c r="AF16" i="6"/>
  <c r="AF76" i="6"/>
  <c r="AJ71" i="6"/>
  <c r="AA68" i="6"/>
  <c r="AJ16" i="6"/>
  <c r="AF67" i="6"/>
  <c r="AA32" i="6"/>
  <c r="AJ17" i="6"/>
  <c r="AB51" i="6"/>
  <c r="AB71" i="6"/>
  <c r="AK74" i="6"/>
  <c r="AG83" i="6"/>
  <c r="AK57" i="6"/>
  <c r="AH15" i="6"/>
  <c r="AE87" i="6"/>
  <c r="AE59" i="6"/>
  <c r="AC43" i="6"/>
  <c r="AH49" i="6"/>
  <c r="AK19" i="6"/>
  <c r="AC87" i="6"/>
  <c r="AC85" i="6"/>
  <c r="AF37" i="6"/>
  <c r="AB42" i="6"/>
  <c r="AG24" i="6"/>
  <c r="AH30" i="6"/>
  <c r="AB55" i="6"/>
  <c r="AD26" i="6"/>
  <c r="AG12" i="6"/>
  <c r="AB5" i="6"/>
  <c r="AK85" i="6"/>
  <c r="AC38" i="6"/>
  <c r="AC53" i="6"/>
  <c r="AJ54" i="6"/>
  <c r="AH61" i="6"/>
  <c r="AB52" i="6"/>
  <c r="O49" i="3"/>
  <c r="P49" i="3" s="1"/>
  <c r="AA36" i="6"/>
  <c r="AK7" i="6"/>
  <c r="AF82" i="6"/>
  <c r="AA28" i="6"/>
  <c r="AE55" i="6"/>
  <c r="AB66" i="6"/>
  <c r="AK42" i="6"/>
  <c r="AA15" i="6"/>
  <c r="AK68" i="6"/>
  <c r="AK71" i="6"/>
  <c r="AG54" i="6"/>
  <c r="AI67" i="6"/>
  <c r="AJ81" i="6"/>
  <c r="AC65" i="6"/>
  <c r="AA65" i="6"/>
  <c r="AH83" i="6"/>
  <c r="AE69" i="6"/>
  <c r="AJ70" i="6"/>
  <c r="AI47" i="6"/>
  <c r="AD42" i="6"/>
  <c r="AD32" i="6"/>
  <c r="AJ60" i="6"/>
  <c r="AC36" i="6"/>
  <c r="AJ23" i="6"/>
  <c r="AG59" i="6"/>
  <c r="AJ32" i="6"/>
  <c r="AI80" i="6"/>
  <c r="AF49" i="6"/>
  <c r="AB57" i="6"/>
  <c r="AA70" i="6"/>
  <c r="AF26" i="6"/>
  <c r="AG55" i="6"/>
  <c r="AJ42" i="6"/>
  <c r="O23" i="3"/>
  <c r="P23" i="3" s="1"/>
  <c r="AB18" i="6"/>
  <c r="AI73" i="6"/>
  <c r="AF5" i="6"/>
  <c r="AK40" i="6"/>
  <c r="AJ37" i="6"/>
  <c r="AC22" i="6"/>
  <c r="O54" i="3"/>
  <c r="P54" i="3" s="1"/>
  <c r="AE5" i="6"/>
  <c r="AF35" i="6"/>
  <c r="AC48" i="6"/>
  <c r="AJ28" i="6"/>
  <c r="AH19" i="6"/>
  <c r="AA42" i="6"/>
  <c r="AA67" i="6"/>
  <c r="AA58" i="6"/>
  <c r="AA12" i="6"/>
  <c r="AD27" i="6"/>
  <c r="AJ82" i="6"/>
  <c r="AF20" i="6"/>
  <c r="AH80" i="6"/>
  <c r="AI53" i="6"/>
  <c r="AD60" i="6"/>
  <c r="AF8" i="6"/>
  <c r="AC66" i="6"/>
  <c r="AI74" i="6"/>
  <c r="AC23" i="6"/>
  <c r="AB25" i="6"/>
  <c r="AD67" i="6"/>
  <c r="AK36" i="6"/>
  <c r="AD36" i="6"/>
  <c r="AG15" i="6"/>
  <c r="AC83" i="6"/>
  <c r="AH40" i="6"/>
  <c r="AK33" i="6"/>
  <c r="AH33" i="6"/>
  <c r="AG21" i="6"/>
  <c r="AC11" i="6"/>
  <c r="AH45" i="6"/>
  <c r="AK58" i="6"/>
  <c r="AA41" i="6"/>
  <c r="AD64" i="6"/>
  <c r="AD12" i="6"/>
  <c r="O47" i="3"/>
  <c r="P47" i="3" s="1"/>
  <c r="AJ33" i="6"/>
  <c r="AI56" i="6"/>
  <c r="AD47" i="6"/>
  <c r="AC77" i="6"/>
  <c r="AI85" i="6"/>
  <c r="AO85" i="6" s="1"/>
  <c r="AD82" i="6"/>
  <c r="AG39" i="6"/>
  <c r="AF54" i="6"/>
  <c r="AJ73" i="6"/>
  <c r="AH66" i="6"/>
  <c r="AG64" i="6"/>
  <c r="AE26" i="6"/>
  <c r="AF18" i="6"/>
  <c r="AD86" i="6"/>
  <c r="AG82" i="6"/>
  <c r="AI28" i="6"/>
  <c r="AO28" i="6" s="1"/>
  <c r="AI55" i="6"/>
  <c r="AO55" i="6" s="1"/>
  <c r="AF47" i="6"/>
  <c r="AH59" i="6"/>
  <c r="AJ35" i="6"/>
  <c r="AG47" i="6"/>
  <c r="AI41" i="6"/>
  <c r="AG13" i="6"/>
  <c r="AH72" i="6"/>
  <c r="AG70" i="6"/>
  <c r="AE72" i="6"/>
  <c r="AD8" i="6"/>
  <c r="AC19" i="6"/>
  <c r="AE63" i="6"/>
  <c r="AG25" i="6"/>
  <c r="AH16" i="6"/>
  <c r="AG23" i="6"/>
  <c r="AD51" i="6"/>
  <c r="AF27" i="6"/>
  <c r="AB36" i="6"/>
  <c r="AE83" i="6"/>
  <c r="AJ15" i="6"/>
  <c r="AK39" i="6"/>
  <c r="O7" i="3"/>
  <c r="P7" i="3" s="1"/>
  <c r="AH47" i="6"/>
  <c r="AH32" i="6"/>
  <c r="AD41" i="6"/>
  <c r="AF19" i="6"/>
  <c r="AK13" i="6"/>
  <c r="O65" i="3"/>
  <c r="P65" i="3" s="1"/>
  <c r="AE84" i="6"/>
  <c r="AA38" i="6"/>
  <c r="AD65" i="6"/>
  <c r="AD71" i="6"/>
  <c r="AD38" i="6"/>
  <c r="AD61" i="6"/>
  <c r="AG56" i="6"/>
  <c r="AK70" i="6"/>
  <c r="AB39" i="6"/>
  <c r="AD80" i="6"/>
  <c r="AK5" i="6"/>
  <c r="AF43" i="6"/>
  <c r="AG14" i="6"/>
  <c r="AA74" i="6"/>
  <c r="AK64" i="6"/>
  <c r="AA78" i="6"/>
  <c r="AF69" i="6"/>
  <c r="AK24" i="6"/>
  <c r="O27" i="3"/>
  <c r="P27" i="3" s="1"/>
  <c r="AG72" i="6"/>
  <c r="AE13" i="6"/>
  <c r="AF24" i="6"/>
  <c r="AH58" i="6"/>
  <c r="AC16" i="6"/>
  <c r="AC49" i="6"/>
  <c r="AK65" i="6"/>
  <c r="AJ27" i="6"/>
  <c r="AD15" i="6"/>
  <c r="AC54" i="6"/>
  <c r="AJ25" i="6"/>
  <c r="AA18" i="6"/>
  <c r="AA86" i="6"/>
  <c r="AE22" i="6"/>
  <c r="AC21" i="6"/>
  <c r="AE67" i="6"/>
  <c r="AB58" i="6"/>
  <c r="AF15" i="6"/>
  <c r="AA80" i="6"/>
  <c r="AC20" i="6"/>
  <c r="AH24" i="6"/>
  <c r="AC88" i="6"/>
  <c r="AC73" i="6"/>
  <c r="AI25" i="6"/>
  <c r="AI46" i="6"/>
  <c r="AO46" i="6" s="1"/>
  <c r="AD69" i="6"/>
  <c r="AH38" i="6"/>
  <c r="AB72" i="6"/>
  <c r="AH67" i="6"/>
  <c r="AI34" i="6"/>
  <c r="AG33" i="6"/>
  <c r="AG62" i="6"/>
  <c r="AH23" i="6"/>
  <c r="AB21" i="6"/>
  <c r="AD16" i="6"/>
  <c r="AA27" i="6"/>
  <c r="AH8" i="6"/>
  <c r="AI79" i="6"/>
  <c r="AI48" i="6"/>
  <c r="AH63" i="6"/>
  <c r="AI65" i="6"/>
  <c r="AG30" i="6"/>
  <c r="AC17" i="6"/>
  <c r="AA53" i="6"/>
  <c r="AB61" i="6"/>
  <c r="AI59" i="6"/>
  <c r="AK29" i="6"/>
  <c r="AH5" i="6"/>
  <c r="AK48" i="6"/>
  <c r="AG44" i="6"/>
  <c r="AA6" i="6"/>
  <c r="AA56" i="6"/>
  <c r="AI72" i="6"/>
  <c r="AF84" i="6"/>
  <c r="AE32" i="6"/>
  <c r="AA50" i="6"/>
  <c r="AE17" i="6"/>
  <c r="AB54" i="6"/>
  <c r="AE40" i="6"/>
  <c r="AD56" i="6"/>
  <c r="AH14" i="6"/>
  <c r="AJ86" i="6"/>
  <c r="AK60" i="6"/>
  <c r="AH69" i="6"/>
  <c r="AJ47" i="6"/>
  <c r="AF6" i="6"/>
  <c r="AA10" i="6"/>
  <c r="AK18" i="6"/>
  <c r="AC24" i="6"/>
  <c r="AA73" i="6"/>
  <c r="AB69" i="6"/>
  <c r="AD29" i="6"/>
  <c r="AI82" i="6"/>
  <c r="AO82" i="6" s="1"/>
  <c r="AH73" i="6"/>
  <c r="AD55" i="6"/>
  <c r="AC52" i="6"/>
  <c r="O11" i="3"/>
  <c r="P11" i="3" s="1"/>
  <c r="AI69" i="6"/>
  <c r="AG86" i="6"/>
  <c r="AC39" i="6"/>
  <c r="AK38" i="6"/>
  <c r="AA87" i="6"/>
  <c r="AJ36" i="6"/>
  <c r="AK37" i="6"/>
  <c r="AD58" i="6"/>
  <c r="AI71" i="6"/>
  <c r="AJ41" i="6"/>
  <c r="AK44" i="6"/>
  <c r="AJ62" i="6"/>
  <c r="AK52" i="6"/>
  <c r="AA39" i="6"/>
  <c r="AA37" i="6"/>
  <c r="AK75" i="6"/>
  <c r="AJ87" i="6"/>
  <c r="AA21" i="6"/>
  <c r="AE7" i="6"/>
  <c r="AF44" i="6"/>
  <c r="AJ83" i="6"/>
  <c r="AI13" i="6"/>
  <c r="AI76" i="6"/>
  <c r="AF42" i="6"/>
  <c r="AB67" i="6"/>
  <c r="AH21" i="6"/>
  <c r="AD13" i="6"/>
  <c r="AK77" i="6"/>
  <c r="AG85" i="6"/>
  <c r="AG67" i="6"/>
  <c r="AD79" i="6"/>
  <c r="AJ68" i="6"/>
  <c r="AA52" i="6"/>
  <c r="AC32" i="6"/>
  <c r="AG81" i="6"/>
  <c r="AE80" i="6"/>
  <c r="AA82" i="6"/>
  <c r="AJ78" i="6"/>
  <c r="AC75" i="6"/>
  <c r="AJ7" i="6"/>
  <c r="AD46" i="6"/>
  <c r="AF78" i="6"/>
  <c r="AK55" i="6"/>
  <c r="AC44" i="6"/>
  <c r="AA46" i="6"/>
  <c r="AJ67" i="6"/>
  <c r="AC59" i="6"/>
  <c r="AB22" i="6"/>
  <c r="AK12" i="6"/>
  <c r="AF38" i="6"/>
  <c r="AH28" i="6"/>
  <c r="AJ20" i="6"/>
  <c r="AB56" i="6"/>
  <c r="AK15" i="6"/>
  <c r="AB46" i="6"/>
  <c r="AK53" i="6"/>
  <c r="AE45" i="6"/>
  <c r="AB47" i="6"/>
  <c r="AE58" i="6"/>
  <c r="AI83" i="6"/>
  <c r="AA64" i="6"/>
  <c r="AA57" i="6"/>
  <c r="AJ19" i="6"/>
  <c r="AH22" i="6"/>
  <c r="AH26" i="6"/>
  <c r="AI78" i="6"/>
  <c r="AE41" i="6"/>
  <c r="O60" i="3"/>
  <c r="P60" i="3" s="1"/>
  <c r="AD44" i="6"/>
  <c r="AA25" i="6"/>
  <c r="AG41" i="6"/>
  <c r="AD72" i="6"/>
  <c r="AA48" i="6"/>
  <c r="AG53" i="6"/>
  <c r="AC79" i="6"/>
  <c r="AD54" i="6"/>
  <c r="AI39" i="6"/>
  <c r="AO39" i="6" s="1"/>
  <c r="AG78" i="6"/>
  <c r="AA63" i="6"/>
  <c r="AB12" i="6"/>
  <c r="AB85" i="6"/>
  <c r="AB73" i="6"/>
  <c r="AA88" i="6"/>
  <c r="AB31" i="6"/>
  <c r="AK49" i="6"/>
  <c r="AC82" i="6"/>
  <c r="O80" i="3"/>
  <c r="P80" i="3" s="1"/>
  <c r="AC13" i="6"/>
  <c r="AA84" i="6"/>
  <c r="AA7" i="6"/>
  <c r="AA51" i="6"/>
  <c r="AK43" i="6"/>
  <c r="AD24" i="6"/>
  <c r="AB38" i="6"/>
  <c r="AH31" i="6"/>
  <c r="AC33" i="6"/>
  <c r="AG69" i="6"/>
  <c r="AD49" i="6"/>
  <c r="AD18" i="6"/>
  <c r="AD50" i="6"/>
  <c r="AI35" i="6"/>
  <c r="AA59" i="6"/>
  <c r="AB53" i="6"/>
  <c r="AE51" i="6"/>
  <c r="AH79" i="6"/>
  <c r="AF13" i="6"/>
  <c r="AB62" i="6"/>
  <c r="AH71" i="6"/>
  <c r="AD75" i="6"/>
  <c r="AG63" i="6"/>
  <c r="AJ52" i="6"/>
  <c r="AG27" i="6"/>
  <c r="AC34" i="6"/>
  <c r="AC57" i="6"/>
  <c r="AJ31" i="6"/>
  <c r="AF50" i="6"/>
  <c r="AI24" i="6"/>
  <c r="AJ57" i="6"/>
  <c r="AK59" i="6"/>
  <c r="AH55" i="6"/>
  <c r="AJ44" i="6"/>
  <c r="AE71" i="6"/>
  <c r="AK83" i="6"/>
  <c r="AB15" i="6"/>
  <c r="AJ55" i="6"/>
  <c r="AB88" i="6"/>
  <c r="AB7" i="6"/>
  <c r="AK17" i="6"/>
  <c r="AD70" i="6"/>
  <c r="AD30" i="6"/>
  <c r="AB29" i="6"/>
  <c r="AH86" i="6"/>
  <c r="AB48" i="6"/>
  <c r="AE49" i="6"/>
  <c r="AK32" i="6"/>
  <c r="AG46" i="6"/>
  <c r="AH77" i="6"/>
  <c r="AG7" i="6"/>
  <c r="AF61" i="6"/>
  <c r="AC42" i="6"/>
  <c r="AH35" i="6"/>
  <c r="AF25" i="6"/>
  <c r="AC30" i="6"/>
  <c r="AH18" i="6"/>
  <c r="AC31" i="6"/>
  <c r="AI10" i="6"/>
  <c r="AB43" i="6"/>
  <c r="AD66" i="6"/>
  <c r="AH43" i="6"/>
  <c r="AF87" i="6"/>
  <c r="AG43" i="6"/>
  <c r="AB20" i="6"/>
  <c r="AB19" i="6"/>
  <c r="AG71" i="6"/>
  <c r="AE8" i="6"/>
  <c r="AI18" i="6"/>
  <c r="AG6" i="6"/>
  <c r="AI19" i="6"/>
  <c r="AJ58" i="6"/>
  <c r="AC64" i="6"/>
  <c r="AC29" i="6"/>
  <c r="AB74" i="6"/>
  <c r="AG52" i="6"/>
  <c r="AB79" i="6"/>
  <c r="AK79" i="6"/>
  <c r="AH75" i="6"/>
  <c r="AC84" i="6"/>
  <c r="AH29" i="6"/>
  <c r="AF12" i="6"/>
  <c r="AF79" i="6"/>
  <c r="AH82" i="6"/>
  <c r="AE79" i="6"/>
  <c r="AI32" i="6"/>
  <c r="AF70" i="6"/>
  <c r="AA40" i="6"/>
  <c r="AB65" i="6"/>
  <c r="AJ53" i="6"/>
  <c r="AK16" i="6"/>
  <c r="AB63" i="6"/>
  <c r="AK6" i="6"/>
  <c r="AJ24" i="6"/>
  <c r="AE44" i="6"/>
  <c r="AE53" i="6"/>
  <c r="AE37" i="6"/>
  <c r="AK82" i="6"/>
  <c r="AA61" i="6"/>
  <c r="AK76" i="6"/>
  <c r="AJ10" i="6"/>
  <c r="AC47" i="6"/>
  <c r="AK26" i="6"/>
  <c r="AD53" i="6"/>
  <c r="AA17" i="6"/>
  <c r="AK30" i="6"/>
  <c r="O68" i="3"/>
  <c r="P68" i="3" s="1"/>
  <c r="AF41" i="6"/>
  <c r="AB81" i="6"/>
  <c r="O6" i="3"/>
  <c r="P6" i="3" s="1"/>
  <c r="AG32" i="6"/>
  <c r="AD88" i="6"/>
  <c r="AE6" i="6"/>
  <c r="AD31" i="6"/>
  <c r="AD17" i="6"/>
  <c r="AF88" i="6"/>
  <c r="AA23" i="6"/>
  <c r="AJ45" i="6"/>
  <c r="AA5" i="6"/>
  <c r="AD5" i="6"/>
  <c r="AK28" i="6"/>
  <c r="AB78" i="6"/>
  <c r="AG37" i="6"/>
  <c r="AJ18" i="6"/>
  <c r="AC74" i="6"/>
  <c r="AF64" i="6"/>
  <c r="AG10" i="6"/>
  <c r="AK72" i="6"/>
  <c r="AA47" i="6"/>
  <c r="AK84" i="6"/>
  <c r="AC58" i="6"/>
  <c r="AJ50" i="6"/>
  <c r="AA34" i="6"/>
  <c r="AI62" i="6"/>
  <c r="AD78" i="6"/>
  <c r="AG50" i="6"/>
  <c r="AJ40" i="6"/>
  <c r="AC69" i="6"/>
  <c r="AH81" i="6"/>
  <c r="AF51" i="6"/>
  <c r="AC56" i="6"/>
  <c r="AK86" i="6"/>
  <c r="AJ61" i="6"/>
  <c r="AD85" i="6"/>
  <c r="AE23" i="6"/>
  <c r="AB59" i="6"/>
  <c r="AK80" i="6"/>
  <c r="AD22" i="6"/>
  <c r="AC46" i="6"/>
  <c r="AH25" i="6"/>
  <c r="AJ69" i="6"/>
  <c r="AI57" i="6"/>
  <c r="AO57" i="6" s="1"/>
  <c r="AD63" i="6"/>
  <c r="AD40" i="6"/>
  <c r="O61" i="3"/>
  <c r="P61" i="3" s="1"/>
  <c r="AG49" i="6"/>
  <c r="AH76" i="6"/>
  <c r="AI60" i="6"/>
  <c r="AB13" i="6"/>
  <c r="AE73" i="6"/>
  <c r="AK41" i="6"/>
  <c r="AF29" i="6"/>
  <c r="AF80" i="6"/>
  <c r="AK14" i="6"/>
  <c r="AF74" i="6"/>
  <c r="AD19" i="6"/>
  <c r="AA11" i="6"/>
  <c r="AB14" i="6"/>
  <c r="AB49" i="6"/>
  <c r="AJ11" i="6"/>
  <c r="AC35" i="6"/>
  <c r="AI43" i="6"/>
  <c r="AB23" i="6"/>
  <c r="AA24" i="6"/>
  <c r="AJ12" i="6"/>
  <c r="AK88" i="6"/>
  <c r="AG38" i="6"/>
  <c r="AC41" i="6"/>
  <c r="AA76" i="6"/>
  <c r="AH34" i="6"/>
  <c r="AI31" i="6"/>
  <c r="O77" i="3"/>
  <c r="P77" i="3" s="1"/>
  <c r="AE21" i="6"/>
  <c r="AE47" i="6"/>
  <c r="AK67" i="6"/>
  <c r="AH11" i="6"/>
  <c r="AB45" i="6"/>
  <c r="AC81" i="6"/>
  <c r="AF68" i="6"/>
  <c r="AG36" i="6"/>
  <c r="AF77" i="6"/>
  <c r="AG17" i="6"/>
  <c r="AD37" i="6"/>
  <c r="AF40" i="6"/>
  <c r="AE86" i="6"/>
  <c r="AJ88" i="6"/>
  <c r="AI50" i="6"/>
  <c r="AO50" i="6" s="1"/>
  <c r="AI42" i="6"/>
  <c r="AA62" i="6"/>
  <c r="AJ76" i="6"/>
  <c r="AF85" i="6"/>
  <c r="AC5" i="6"/>
  <c r="AA72" i="6"/>
  <c r="AJ74" i="6"/>
  <c r="AD35" i="6"/>
  <c r="AK8" i="6"/>
  <c r="AE68" i="6"/>
  <c r="AC86" i="6"/>
  <c r="AI51" i="6"/>
  <c r="AO51" i="6" s="1"/>
  <c r="AP51" i="6" s="1"/>
  <c r="AG73" i="6"/>
  <c r="AD81" i="6"/>
  <c r="AB77" i="6"/>
  <c r="AI52" i="6"/>
  <c r="AI23" i="6"/>
  <c r="AE42" i="6"/>
  <c r="AF23" i="6"/>
  <c r="AD43" i="6"/>
  <c r="AD87" i="6"/>
  <c r="AE46" i="6"/>
  <c r="AD59" i="6"/>
  <c r="AE10" i="6"/>
  <c r="AB64" i="6"/>
  <c r="AA79" i="6"/>
  <c r="AF30" i="6"/>
  <c r="O75" i="3"/>
  <c r="P75" i="3" s="1"/>
  <c r="AE14" i="6"/>
  <c r="AH36" i="6"/>
  <c r="AK23" i="6"/>
  <c r="AH13" i="6"/>
  <c r="AD11" i="6"/>
  <c r="AH87" i="6"/>
  <c r="AH41" i="6"/>
  <c r="AK69" i="6"/>
  <c r="AC51" i="6"/>
  <c r="AB44" i="6"/>
  <c r="AI16" i="6"/>
  <c r="AD39" i="6"/>
  <c r="AG40" i="6"/>
  <c r="AF60" i="6"/>
  <c r="O39" i="3"/>
  <c r="P39" i="3" s="1"/>
  <c r="AB40" i="6"/>
  <c r="AG65" i="6"/>
  <c r="AD33" i="6"/>
  <c r="AD76" i="6"/>
  <c r="AE52" i="6"/>
  <c r="AE33" i="6"/>
  <c r="AD48" i="6"/>
  <c r="AC6" i="6"/>
  <c r="AH20" i="6"/>
  <c r="AF22" i="6"/>
  <c r="AB60" i="6"/>
  <c r="AJ84" i="6"/>
  <c r="AE82" i="6"/>
  <c r="AH17" i="6"/>
  <c r="AC76" i="6"/>
  <c r="AF36" i="6"/>
  <c r="AI33" i="6"/>
  <c r="AO33" i="6" s="1"/>
  <c r="AA35" i="6"/>
  <c r="AC28" i="6"/>
  <c r="AK63" i="6"/>
  <c r="AA31" i="6"/>
  <c r="AH84" i="6"/>
  <c r="AK22" i="6"/>
  <c r="AK87" i="6"/>
  <c r="AC63" i="6"/>
  <c r="AG51" i="6"/>
  <c r="AE74" i="6"/>
  <c r="AJ79" i="6"/>
  <c r="AG84" i="6"/>
  <c r="AH10" i="6"/>
  <c r="AC12" i="6"/>
  <c r="AD62" i="6"/>
  <c r="AD20" i="6"/>
  <c r="AJ85" i="6"/>
  <c r="AJ39" i="6"/>
  <c r="AE62" i="6"/>
  <c r="AF34" i="6"/>
  <c r="AK45" i="6"/>
  <c r="AJ6" i="6"/>
  <c r="AH7" i="6"/>
  <c r="AF56" i="6"/>
  <c r="AA55" i="6"/>
  <c r="AF75" i="6"/>
  <c r="AD25" i="6"/>
  <c r="AH6" i="6"/>
  <c r="AH12" i="6"/>
  <c r="AH46" i="6"/>
  <c r="AE28" i="6"/>
  <c r="AK51" i="6"/>
  <c r="AF32" i="6"/>
  <c r="AI75" i="6"/>
  <c r="AO75" i="6" s="1"/>
  <c r="AJ21" i="6"/>
  <c r="AJ30" i="6"/>
  <c r="AF53" i="6"/>
  <c r="AA20" i="6"/>
  <c r="AI86" i="6"/>
  <c r="AO86" i="6" s="1"/>
  <c r="AP86" i="6" s="1"/>
  <c r="AD83" i="6"/>
  <c r="AH65" i="6"/>
  <c r="AK20" i="6"/>
  <c r="AH44" i="6"/>
  <c r="AE56" i="6"/>
  <c r="AI8" i="6"/>
  <c r="AO8" i="6" s="1"/>
  <c r="AH50" i="6"/>
  <c r="AJ34" i="6"/>
  <c r="AB17" i="6"/>
  <c r="AE48" i="6"/>
  <c r="AG76" i="6"/>
  <c r="AE16" i="6"/>
  <c r="AE57" i="6"/>
  <c r="AH42" i="6"/>
  <c r="AF83" i="6"/>
  <c r="AD74" i="6"/>
  <c r="AF55" i="6"/>
  <c r="AB10" i="6"/>
  <c r="AG57" i="6"/>
  <c r="AK35" i="6"/>
  <c r="AC40" i="6"/>
  <c r="AB8" i="6"/>
  <c r="AI5" i="6"/>
  <c r="AK31" i="6"/>
  <c r="AC55" i="6"/>
  <c r="AB82" i="6"/>
  <c r="AA44" i="6"/>
  <c r="AA75" i="6"/>
  <c r="AD84" i="6"/>
  <c r="AB6" i="6"/>
  <c r="AJ56" i="6"/>
  <c r="AE85" i="6"/>
  <c r="AH39" i="6"/>
  <c r="AK11" i="6"/>
  <c r="AE61" i="6"/>
  <c r="AE20" i="6"/>
  <c r="AF81" i="6"/>
  <c r="AD52" i="6"/>
  <c r="AG29" i="6"/>
  <c r="AE75" i="6"/>
  <c r="AC70" i="6"/>
  <c r="AF45" i="6"/>
  <c r="AF63" i="6"/>
  <c r="AC50" i="6"/>
  <c r="AF28" i="6"/>
  <c r="AF66" i="6"/>
  <c r="AJ22" i="6"/>
  <c r="AB84" i="6"/>
  <c r="AD77" i="6"/>
  <c r="AE43" i="6"/>
  <c r="Z3" i="6"/>
  <c r="AI3" i="6"/>
  <c r="AB3" i="6"/>
  <c r="AJ3" i="6"/>
  <c r="AC3" i="6"/>
  <c r="AA3" i="6"/>
  <c r="AH3" i="6"/>
  <c r="AK3" i="6"/>
  <c r="AE3" i="6"/>
  <c r="AF3" i="6"/>
  <c r="AG3" i="6"/>
  <c r="AD3" i="6"/>
  <c r="O37" i="3"/>
  <c r="P37" i="3" s="1"/>
  <c r="O5" i="3"/>
  <c r="P5" i="3" s="1"/>
  <c r="O10" i="3"/>
  <c r="P10" i="3" s="1"/>
  <c r="O14" i="3"/>
  <c r="P14" i="3" s="1"/>
  <c r="O22" i="3"/>
  <c r="P22" i="3" s="1"/>
  <c r="O19" i="3"/>
  <c r="P19" i="3" s="1"/>
  <c r="O9" i="3"/>
  <c r="P9" i="3" s="1"/>
  <c r="O28" i="3"/>
  <c r="P28" i="3" s="1"/>
  <c r="P13" i="3"/>
  <c r="O13" i="3"/>
  <c r="O66" i="3"/>
  <c r="P66" i="3" s="1"/>
  <c r="O4" i="3"/>
  <c r="P4" i="3" s="1"/>
  <c r="O16" i="3"/>
  <c r="P16" i="3" s="1"/>
  <c r="O21" i="3"/>
  <c r="P21" i="3" s="1"/>
  <c r="O15" i="3"/>
  <c r="P15" i="3" s="1"/>
  <c r="O38" i="3"/>
  <c r="P38" i="3" s="1"/>
  <c r="O50" i="3"/>
  <c r="P50" i="3" s="1"/>
  <c r="O76" i="3"/>
  <c r="P76" i="3" s="1"/>
  <c r="O51" i="3"/>
  <c r="P51" i="3" s="1"/>
  <c r="O63" i="3"/>
  <c r="P63" i="3" s="1"/>
  <c r="O81" i="3"/>
  <c r="P81" i="3" s="1"/>
  <c r="O84" i="3"/>
  <c r="P84" i="3" s="1"/>
  <c r="O40" i="3"/>
  <c r="P40" i="3" s="1"/>
  <c r="O52" i="3"/>
  <c r="P52" i="3" s="1"/>
  <c r="O92" i="3"/>
  <c r="P92" i="3" s="1"/>
  <c r="O17" i="3"/>
  <c r="P17" i="3" s="1"/>
  <c r="O29" i="3"/>
  <c r="P29" i="3" s="1"/>
  <c r="O41" i="3"/>
  <c r="P41" i="3" s="1"/>
  <c r="O53" i="3"/>
  <c r="P53" i="3" s="1"/>
  <c r="O70" i="3"/>
  <c r="P70" i="3" s="1"/>
  <c r="O141" i="3"/>
  <c r="P141" i="3" s="1"/>
  <c r="O18" i="3"/>
  <c r="P18" i="3" s="1"/>
  <c r="O30" i="3"/>
  <c r="P30" i="3" s="1"/>
  <c r="O42" i="3"/>
  <c r="P42" i="3" s="1"/>
  <c r="O86" i="3"/>
  <c r="P86" i="3" s="1"/>
  <c r="O94" i="3"/>
  <c r="P94" i="3" s="1"/>
  <c r="O31" i="3"/>
  <c r="P31" i="3" s="1"/>
  <c r="O43" i="3"/>
  <c r="P43" i="3" s="1"/>
  <c r="O55" i="3"/>
  <c r="P55" i="3" s="1"/>
  <c r="P69" i="3"/>
  <c r="O69" i="3"/>
  <c r="O74" i="3"/>
  <c r="P74" i="3" s="1"/>
  <c r="O8" i="3"/>
  <c r="P8" i="3" s="1"/>
  <c r="O20" i="3"/>
  <c r="P20" i="3" s="1"/>
  <c r="O32" i="3"/>
  <c r="P32" i="3" s="1"/>
  <c r="O44" i="3"/>
  <c r="P44" i="3" s="1"/>
  <c r="O56" i="3"/>
  <c r="P56" i="3" s="1"/>
  <c r="O79" i="3"/>
  <c r="P79" i="3" s="1"/>
  <c r="O91" i="3"/>
  <c r="P91" i="3" s="1"/>
  <c r="O45" i="3"/>
  <c r="P45" i="3" s="1"/>
  <c r="O88" i="3"/>
  <c r="P88" i="3" s="1"/>
  <c r="O46" i="3"/>
  <c r="P46" i="3" s="1"/>
  <c r="O58" i="3"/>
  <c r="P58" i="3" s="1"/>
  <c r="O78" i="3"/>
  <c r="P78" i="3" s="1"/>
  <c r="O112" i="3"/>
  <c r="P112" i="3" s="1"/>
  <c r="O35" i="3"/>
  <c r="P35" i="3" s="1"/>
  <c r="O59" i="3"/>
  <c r="P59" i="3" s="1"/>
  <c r="O67" i="3"/>
  <c r="P67" i="3" s="1"/>
  <c r="O12" i="3"/>
  <c r="P12" i="3" s="1"/>
  <c r="O24" i="3"/>
  <c r="P24" i="3" s="1"/>
  <c r="O36" i="3"/>
  <c r="P36" i="3" s="1"/>
  <c r="O48" i="3"/>
  <c r="P48" i="3" s="1"/>
  <c r="O72" i="3"/>
  <c r="P72" i="3" s="1"/>
  <c r="O82" i="3"/>
  <c r="P82" i="3" s="1"/>
  <c r="O136" i="3"/>
  <c r="P136" i="3" s="1"/>
  <c r="O89" i="3"/>
  <c r="P89" i="3" s="1"/>
  <c r="O101" i="3"/>
  <c r="P101" i="3" s="1"/>
  <c r="O125" i="3"/>
  <c r="P125" i="3" s="1"/>
  <c r="O137" i="3"/>
  <c r="P137" i="3" s="1"/>
  <c r="O140" i="3"/>
  <c r="P140" i="3" s="1"/>
  <c r="O145" i="3"/>
  <c r="P145" i="3" s="1"/>
  <c r="O149" i="3"/>
  <c r="P149" i="3" s="1"/>
  <c r="O102" i="3"/>
  <c r="P102" i="3" s="1"/>
  <c r="O114" i="3"/>
  <c r="P114" i="3" s="1"/>
  <c r="O126" i="3"/>
  <c r="P126" i="3" s="1"/>
  <c r="O138" i="3"/>
  <c r="P138" i="3" s="1"/>
  <c r="O115" i="3"/>
  <c r="P115" i="3" s="1"/>
  <c r="O127" i="3"/>
  <c r="P127" i="3" s="1"/>
  <c r="O155" i="3"/>
  <c r="P155" i="3" s="1"/>
  <c r="O104" i="3"/>
  <c r="P104" i="3" s="1"/>
  <c r="O116" i="3"/>
  <c r="P116" i="3" s="1"/>
  <c r="O128" i="3"/>
  <c r="P128" i="3" s="1"/>
  <c r="O144" i="3"/>
  <c r="P144" i="3" s="1"/>
  <c r="O93" i="3"/>
  <c r="P93" i="3" s="1"/>
  <c r="O105" i="3"/>
  <c r="P105" i="3" s="1"/>
  <c r="O117" i="3"/>
  <c r="P117" i="3" s="1"/>
  <c r="O129" i="3"/>
  <c r="P129" i="3" s="1"/>
  <c r="O118" i="3"/>
  <c r="P118" i="3" s="1"/>
  <c r="P71" i="3"/>
  <c r="O71" i="3"/>
  <c r="O83" i="3"/>
  <c r="P83" i="3" s="1"/>
  <c r="O107" i="3"/>
  <c r="P107" i="3" s="1"/>
  <c r="O119" i="3"/>
  <c r="P119" i="3" s="1"/>
  <c r="O147" i="3"/>
  <c r="P147" i="3" s="1"/>
  <c r="O96" i="3"/>
  <c r="P96" i="3" s="1"/>
  <c r="O108" i="3"/>
  <c r="P108" i="3" s="1"/>
  <c r="O120" i="3"/>
  <c r="P120" i="3" s="1"/>
  <c r="O73" i="3"/>
  <c r="P73" i="3" s="1"/>
  <c r="O109" i="3"/>
  <c r="P109" i="3" s="1"/>
  <c r="O121" i="3"/>
  <c r="P121" i="3" s="1"/>
  <c r="O133" i="3"/>
  <c r="P133" i="3" s="1"/>
  <c r="O168" i="3"/>
  <c r="P168" i="3" s="1"/>
  <c r="O110" i="3"/>
  <c r="P110" i="3" s="1"/>
  <c r="O122" i="3"/>
  <c r="P122" i="3" s="1"/>
  <c r="O134" i="3"/>
  <c r="P134" i="3" s="1"/>
  <c r="O153" i="3"/>
  <c r="P153" i="3" s="1"/>
  <c r="O87" i="3"/>
  <c r="P87" i="3" s="1"/>
  <c r="O135" i="3"/>
  <c r="P135" i="3" s="1"/>
  <c r="O169" i="3"/>
  <c r="P169" i="3" s="1"/>
  <c r="O208" i="3"/>
  <c r="P208" i="3" s="1"/>
  <c r="O216" i="3"/>
  <c r="P216" i="3" s="1"/>
  <c r="O159" i="3"/>
  <c r="P159" i="3" s="1"/>
  <c r="O171" i="3"/>
  <c r="P171" i="3" s="1"/>
  <c r="O183" i="3"/>
  <c r="P183" i="3" s="1"/>
  <c r="O197" i="3"/>
  <c r="P197" i="3" s="1"/>
  <c r="O224" i="3"/>
  <c r="P224" i="3" s="1"/>
  <c r="O160" i="3"/>
  <c r="P160" i="3" s="1"/>
  <c r="O172" i="3"/>
  <c r="P172" i="3" s="1"/>
  <c r="O184" i="3"/>
  <c r="P184" i="3" s="1"/>
  <c r="O233" i="3"/>
  <c r="P233" i="3" s="1"/>
  <c r="O173" i="3"/>
  <c r="P173" i="3" s="1"/>
  <c r="O185" i="3"/>
  <c r="P185" i="3" s="1"/>
  <c r="O196" i="3"/>
  <c r="P196" i="3" s="1"/>
  <c r="O218" i="3"/>
  <c r="P218" i="3" s="1"/>
  <c r="O221" i="3"/>
  <c r="P221" i="3" s="1"/>
  <c r="O226" i="3"/>
  <c r="P226" i="3" s="1"/>
  <c r="O150" i="3"/>
  <c r="P150" i="3" s="1"/>
  <c r="O162" i="3"/>
  <c r="P162" i="3" s="1"/>
  <c r="O186" i="3"/>
  <c r="P186" i="3" s="1"/>
  <c r="O206" i="3"/>
  <c r="P206" i="3" s="1"/>
  <c r="O139" i="3"/>
  <c r="P139" i="3" s="1"/>
  <c r="O163" i="3"/>
  <c r="P163" i="3" s="1"/>
  <c r="O187" i="3"/>
  <c r="P187" i="3" s="1"/>
  <c r="O195" i="3"/>
  <c r="P195" i="3" s="1"/>
  <c r="O152" i="3"/>
  <c r="P152" i="3" s="1"/>
  <c r="O164" i="3"/>
  <c r="P164" i="3" s="1"/>
  <c r="O176" i="3"/>
  <c r="P176" i="3" s="1"/>
  <c r="O188" i="3"/>
  <c r="P188" i="3" s="1"/>
  <c r="O211" i="3"/>
  <c r="P211" i="3" s="1"/>
  <c r="O250" i="3"/>
  <c r="P250" i="3" s="1"/>
  <c r="O177" i="3"/>
  <c r="P177" i="3" s="1"/>
  <c r="O189" i="3"/>
  <c r="P189" i="3" s="1"/>
  <c r="O194" i="3"/>
  <c r="P194" i="3" s="1"/>
  <c r="O200" i="3"/>
  <c r="P200" i="3" s="1"/>
  <c r="O230" i="3"/>
  <c r="P230" i="3" s="1"/>
  <c r="O236" i="3"/>
  <c r="P236" i="3" s="1"/>
  <c r="O142" i="3"/>
  <c r="P142" i="3" s="1"/>
  <c r="O166" i="3"/>
  <c r="P166" i="3" s="1"/>
  <c r="O190" i="3"/>
  <c r="P190" i="3" s="1"/>
  <c r="O210" i="3"/>
  <c r="P210" i="3" s="1"/>
  <c r="O179" i="3"/>
  <c r="P179" i="3" s="1"/>
  <c r="O192" i="3"/>
  <c r="P192" i="3" s="1"/>
  <c r="O199" i="3"/>
  <c r="P199" i="3" s="1"/>
  <c r="O214" i="3"/>
  <c r="P214" i="3" s="1"/>
  <c r="O235" i="3"/>
  <c r="P235" i="3" s="1"/>
  <c r="O255" i="3"/>
  <c r="P255" i="3" s="1"/>
  <c r="O232" i="3"/>
  <c r="P232" i="3" s="1"/>
  <c r="O244" i="3"/>
  <c r="P244" i="3" s="1"/>
  <c r="O249" i="3"/>
  <c r="P249" i="3" s="1"/>
  <c r="O274" i="3"/>
  <c r="P274" i="3" s="1"/>
  <c r="O295" i="3"/>
  <c r="P295" i="3" s="1"/>
  <c r="O243" i="3"/>
  <c r="P243" i="3" s="1"/>
  <c r="O248" i="3"/>
  <c r="P248" i="3" s="1"/>
  <c r="O223" i="3"/>
  <c r="P223" i="3" s="1"/>
  <c r="O264" i="3"/>
  <c r="P264" i="3" s="1"/>
  <c r="O242" i="3"/>
  <c r="P242" i="3" s="1"/>
  <c r="O247" i="3"/>
  <c r="P247" i="3" s="1"/>
  <c r="O276" i="3"/>
  <c r="P276" i="3" s="1"/>
  <c r="O353" i="3"/>
  <c r="P353" i="3" s="1"/>
  <c r="O201" i="3"/>
  <c r="P201" i="3" s="1"/>
  <c r="O225" i="3"/>
  <c r="P225" i="3" s="1"/>
  <c r="O241" i="3"/>
  <c r="P241" i="3" s="1"/>
  <c r="O263" i="3"/>
  <c r="P263" i="3" s="1"/>
  <c r="O240" i="3"/>
  <c r="P240" i="3" s="1"/>
  <c r="O252" i="3"/>
  <c r="P252" i="3" s="1"/>
  <c r="O272" i="3"/>
  <c r="P272" i="3" s="1"/>
  <c r="O203" i="3"/>
  <c r="P203" i="3" s="1"/>
  <c r="O227" i="3"/>
  <c r="P227" i="3" s="1"/>
  <c r="O239" i="3"/>
  <c r="P239" i="3" s="1"/>
  <c r="O228" i="3"/>
  <c r="P228" i="3" s="1"/>
  <c r="O238" i="3"/>
  <c r="P238" i="3" s="1"/>
  <c r="O251" i="3"/>
  <c r="P251" i="3" s="1"/>
  <c r="O267" i="3"/>
  <c r="P267" i="3" s="1"/>
  <c r="O193" i="3"/>
  <c r="P193" i="3" s="1"/>
  <c r="O217" i="3"/>
  <c r="P217" i="3" s="1"/>
  <c r="O229" i="3"/>
  <c r="P229" i="3" s="1"/>
  <c r="O237" i="3"/>
  <c r="P237" i="3" s="1"/>
  <c r="O256" i="3"/>
  <c r="P256" i="3" s="1"/>
  <c r="O261" i="3"/>
  <c r="P261" i="3" s="1"/>
  <c r="O284" i="3"/>
  <c r="P284" i="3" s="1"/>
  <c r="O308" i="3"/>
  <c r="P308" i="3" s="1"/>
  <c r="O326" i="3"/>
  <c r="P326" i="3" s="1"/>
  <c r="O331" i="3"/>
  <c r="P331" i="3" s="1"/>
  <c r="O285" i="3"/>
  <c r="P285" i="3" s="1"/>
  <c r="O309" i="3"/>
  <c r="P309" i="3" s="1"/>
  <c r="O338" i="3"/>
  <c r="P338" i="3" s="1"/>
  <c r="O345" i="3"/>
  <c r="P345" i="3" s="1"/>
  <c r="O286" i="3"/>
  <c r="P286" i="3" s="1"/>
  <c r="O298" i="3"/>
  <c r="P298" i="3" s="1"/>
  <c r="O325" i="3"/>
  <c r="P325" i="3" s="1"/>
  <c r="O355" i="3"/>
  <c r="P355" i="3" s="1"/>
  <c r="O287" i="3"/>
  <c r="P287" i="3" s="1"/>
  <c r="O288" i="3"/>
  <c r="P288" i="3" s="1"/>
  <c r="O300" i="3"/>
  <c r="P300" i="3" s="1"/>
  <c r="O312" i="3"/>
  <c r="P312" i="3" s="1"/>
  <c r="O337" i="3"/>
  <c r="P337" i="3" s="1"/>
  <c r="O359" i="3"/>
  <c r="P359" i="3" s="1"/>
  <c r="O277" i="3"/>
  <c r="P277" i="3" s="1"/>
  <c r="O301" i="3"/>
  <c r="P301" i="3" s="1"/>
  <c r="O278" i="3"/>
  <c r="P278" i="3" s="1"/>
  <c r="O290" i="3"/>
  <c r="P290" i="3" s="1"/>
  <c r="O302" i="3"/>
  <c r="P302" i="3" s="1"/>
  <c r="O314" i="3"/>
  <c r="P314" i="3" s="1"/>
  <c r="O323" i="3"/>
  <c r="P323" i="3" s="1"/>
  <c r="O329" i="3"/>
  <c r="P329" i="3" s="1"/>
  <c r="O351" i="3"/>
  <c r="P351" i="3" s="1"/>
  <c r="O279" i="3"/>
  <c r="P279" i="3" s="1"/>
  <c r="O303" i="3"/>
  <c r="P303" i="3" s="1"/>
  <c r="O315" i="3"/>
  <c r="P315" i="3" s="1"/>
  <c r="O336" i="3"/>
  <c r="P336" i="3" s="1"/>
  <c r="O280" i="3"/>
  <c r="P280" i="3" s="1"/>
  <c r="O304" i="3"/>
  <c r="P304" i="3" s="1"/>
  <c r="O316" i="3"/>
  <c r="P316" i="3" s="1"/>
  <c r="O328" i="3"/>
  <c r="P328" i="3" s="1"/>
  <c r="O343" i="3"/>
  <c r="P343" i="3" s="1"/>
  <c r="O257" i="3"/>
  <c r="P257" i="3" s="1"/>
  <c r="O269" i="3"/>
  <c r="P269" i="3" s="1"/>
  <c r="O281" i="3"/>
  <c r="P281" i="3" s="1"/>
  <c r="O293" i="3"/>
  <c r="P293" i="3" s="1"/>
  <c r="O305" i="3"/>
  <c r="P305" i="3" s="1"/>
  <c r="O350" i="3"/>
  <c r="P350" i="3" s="1"/>
  <c r="O234" i="3"/>
  <c r="P234" i="3" s="1"/>
  <c r="O246" i="3"/>
  <c r="P246" i="3" s="1"/>
  <c r="P258" i="3"/>
  <c r="O258" i="3"/>
  <c r="O270" i="3"/>
  <c r="P270" i="3" s="1"/>
  <c r="O294" i="3"/>
  <c r="P294" i="3" s="1"/>
  <c r="O306" i="3"/>
  <c r="P306" i="3" s="1"/>
  <c r="O320" i="3"/>
  <c r="P320" i="3" s="1"/>
  <c r="O327" i="3"/>
  <c r="P327" i="3" s="1"/>
  <c r="O335" i="3"/>
  <c r="P335" i="3" s="1"/>
  <c r="O339" i="3"/>
  <c r="P339" i="3" s="1"/>
  <c r="O360" i="3"/>
  <c r="P360" i="3" s="1"/>
  <c r="O361" i="3"/>
  <c r="P361" i="3" s="1"/>
  <c r="O363" i="3"/>
  <c r="P363" i="3" s="1"/>
  <c r="O340" i="3"/>
  <c r="P340" i="3" s="1"/>
  <c r="O365" i="3"/>
  <c r="P365" i="3" s="1"/>
  <c r="O342" i="3"/>
  <c r="P342" i="3" s="1"/>
  <c r="O366" i="3"/>
  <c r="P366" i="3" s="1"/>
  <c r="O332" i="3"/>
  <c r="P332" i="3" s="1"/>
  <c r="O344" i="3"/>
  <c r="P344" i="3" s="1"/>
  <c r="O356" i="3"/>
  <c r="P356" i="3" s="1"/>
  <c r="O357" i="3"/>
  <c r="P357" i="3" s="1"/>
  <c r="O322" i="3"/>
  <c r="P322" i="3" s="1"/>
  <c r="O334" i="3"/>
  <c r="P334" i="3" s="1"/>
  <c r="O346" i="3"/>
  <c r="P346" i="3" s="1"/>
  <c r="O358" i="3"/>
  <c r="P358" i="3" s="1"/>
  <c r="AK4" i="6"/>
  <c r="AJ4" i="6"/>
  <c r="AI4" i="6"/>
  <c r="AH4" i="6"/>
  <c r="AG4" i="6"/>
  <c r="AF4" i="6"/>
  <c r="AE4" i="6"/>
  <c r="AD4" i="6"/>
  <c r="AC4" i="6"/>
  <c r="AB4" i="6"/>
  <c r="AA4" i="6"/>
  <c r="O3" i="3"/>
  <c r="P3" i="3" s="1"/>
  <c r="AP39" i="6" l="1"/>
  <c r="AO22" i="6"/>
  <c r="AP22" i="6" s="1"/>
  <c r="AO174" i="6"/>
  <c r="AP174" i="6" s="1"/>
  <c r="AO58" i="6"/>
  <c r="AP58" i="6" s="1"/>
  <c r="AO38" i="6"/>
  <c r="AP38" i="6" s="1"/>
  <c r="AO63" i="6"/>
  <c r="AP63" i="6" s="1"/>
  <c r="AO11" i="6"/>
  <c r="AO136" i="6"/>
  <c r="AP136" i="6" s="1"/>
  <c r="AO223" i="6"/>
  <c r="AP223" i="6" s="1"/>
  <c r="AO182" i="6"/>
  <c r="AP182" i="6" s="1"/>
  <c r="AO366" i="6"/>
  <c r="AP366" i="6" s="1"/>
  <c r="AP46" i="6"/>
  <c r="AP85" i="6"/>
  <c r="AP43" i="6"/>
  <c r="AP33" i="6"/>
  <c r="AP75" i="6"/>
  <c r="AO170" i="6"/>
  <c r="AP170" i="6" s="1"/>
  <c r="AO368" i="6"/>
  <c r="AP368" i="6" s="1"/>
  <c r="AO207" i="6"/>
  <c r="AP207" i="6" s="1"/>
  <c r="AO138" i="6"/>
  <c r="AP138" i="6" s="1"/>
  <c r="AO94" i="6"/>
  <c r="AP94" i="6" s="1"/>
  <c r="AO282" i="6"/>
  <c r="AP282" i="6" s="1"/>
  <c r="AO228" i="6"/>
  <c r="AP228" i="6" s="1"/>
  <c r="AO91" i="6"/>
  <c r="AP91" i="6" s="1"/>
  <c r="AO156" i="6"/>
  <c r="AP156" i="6" s="1"/>
  <c r="AO364" i="6"/>
  <c r="AP364" i="6" s="1"/>
  <c r="AO206" i="6"/>
  <c r="AP206" i="6" s="1"/>
  <c r="AP28" i="6"/>
  <c r="AO3" i="6"/>
  <c r="AP3" i="6" s="1"/>
  <c r="AO360" i="6"/>
  <c r="AP360" i="6" s="1"/>
  <c r="AO177" i="6"/>
  <c r="AP177" i="6" s="1"/>
  <c r="AO132" i="6"/>
  <c r="AP132" i="6" s="1"/>
  <c r="AO115" i="6"/>
  <c r="AP115" i="6" s="1"/>
  <c r="AP57" i="6"/>
  <c r="AO239" i="6"/>
  <c r="AP239" i="6" s="1"/>
  <c r="AO230" i="6"/>
  <c r="AP230" i="6" s="1"/>
  <c r="AO158" i="6"/>
  <c r="AP158" i="6" s="1"/>
  <c r="AO357" i="6"/>
  <c r="AP357" i="6" s="1"/>
  <c r="AO104" i="6"/>
  <c r="AP104" i="6" s="1"/>
  <c r="AO111" i="6"/>
  <c r="AP111" i="6" s="1"/>
  <c r="AP82" i="6"/>
  <c r="AP29" i="6"/>
  <c r="AP11" i="6"/>
  <c r="AO133" i="6"/>
  <c r="AP133" i="6" s="1"/>
  <c r="AO72" i="6"/>
  <c r="AP72" i="6" s="1"/>
  <c r="AO183" i="6"/>
  <c r="AP183" i="6" s="1"/>
  <c r="AO101" i="6"/>
  <c r="AP101" i="6" s="1"/>
  <c r="AO245" i="6"/>
  <c r="AP245" i="6" s="1"/>
  <c r="AO217" i="6"/>
  <c r="AP217" i="6" s="1"/>
  <c r="AO171" i="6"/>
  <c r="AP171" i="6" s="1"/>
  <c r="AO367" i="6"/>
  <c r="AP367" i="6" s="1"/>
  <c r="AP50" i="6"/>
  <c r="AP59" i="6"/>
  <c r="AP84" i="6"/>
  <c r="AO221" i="6"/>
  <c r="AP221" i="6" s="1"/>
  <c r="AP8" i="6"/>
  <c r="AP55" i="6"/>
  <c r="AO61" i="6"/>
  <c r="AP61" i="6" s="1"/>
  <c r="AO328" i="6"/>
  <c r="AP328" i="6" s="1"/>
  <c r="AP73" i="6"/>
  <c r="AP27" i="6"/>
  <c r="AO196" i="6"/>
  <c r="AP196" i="6" s="1"/>
  <c r="AO195" i="6"/>
  <c r="AP195" i="6" s="1"/>
  <c r="AO26" i="6"/>
  <c r="AP26" i="6" s="1"/>
  <c r="AO159" i="6"/>
  <c r="AP159" i="6" s="1"/>
  <c r="AO209" i="6"/>
  <c r="AP209" i="6" s="1"/>
  <c r="AO236" i="6"/>
  <c r="AP236" i="6" s="1"/>
  <c r="AO350" i="6"/>
  <c r="AP350" i="6" s="1"/>
  <c r="AO315" i="6"/>
  <c r="AP315" i="6" s="1"/>
  <c r="AP24" i="6"/>
  <c r="AP21" i="6"/>
  <c r="AK11" i="13"/>
  <c r="AO131" i="6"/>
  <c r="AP131" i="6" s="1"/>
  <c r="AO43" i="6"/>
  <c r="AO25" i="6"/>
  <c r="AP25" i="6" s="1"/>
  <c r="AO15" i="6"/>
  <c r="AP15" i="6" s="1"/>
  <c r="AO262" i="6"/>
  <c r="AP262" i="6" s="1"/>
  <c r="AO302" i="6"/>
  <c r="AP302" i="6" s="1"/>
  <c r="AO247" i="6"/>
  <c r="AP247" i="6" s="1"/>
  <c r="AO263" i="6"/>
  <c r="AP263" i="6" s="1"/>
  <c r="AO168" i="6"/>
  <c r="AP168" i="6" s="1"/>
  <c r="AO100" i="6"/>
  <c r="AP100" i="6" s="1"/>
  <c r="AO98" i="6"/>
  <c r="AP98" i="6" s="1"/>
  <c r="AO140" i="6"/>
  <c r="AP140" i="6" s="1"/>
  <c r="AO210" i="6"/>
  <c r="AP210" i="6" s="1"/>
  <c r="AO153" i="6"/>
  <c r="AP153" i="6" s="1"/>
  <c r="AO363" i="6"/>
  <c r="AP363" i="6" s="1"/>
  <c r="AO197" i="6"/>
  <c r="AP197" i="6" s="1"/>
  <c r="AO318" i="6"/>
  <c r="AP318" i="6" s="1"/>
  <c r="AO62" i="6"/>
  <c r="AP62" i="6" s="1"/>
  <c r="AO32" i="6"/>
  <c r="AP32" i="6" s="1"/>
  <c r="AO88" i="6"/>
  <c r="AP88" i="6" s="1"/>
  <c r="AO164" i="6"/>
  <c r="AP164" i="6" s="1"/>
  <c r="AO271" i="6"/>
  <c r="AP271" i="6" s="1"/>
  <c r="AO20" i="6"/>
  <c r="AP20" i="6" s="1"/>
  <c r="AO188" i="6"/>
  <c r="AP188" i="6" s="1"/>
  <c r="AO303" i="6"/>
  <c r="AP303" i="6" s="1"/>
  <c r="AO278" i="6"/>
  <c r="AP278" i="6" s="1"/>
  <c r="AO81" i="6"/>
  <c r="AP81" i="6" s="1"/>
  <c r="AO135" i="6"/>
  <c r="AP135" i="6" s="1"/>
  <c r="AO103" i="6"/>
  <c r="AP103" i="6" s="1"/>
  <c r="AO116" i="6"/>
  <c r="AP116" i="6" s="1"/>
  <c r="AO332" i="6"/>
  <c r="AP332" i="6" s="1"/>
  <c r="AO325" i="6"/>
  <c r="AP325" i="6" s="1"/>
  <c r="AO60" i="6"/>
  <c r="AP60" i="6" s="1"/>
  <c r="AO35" i="6"/>
  <c r="AP35" i="6" s="1"/>
  <c r="AO59" i="6"/>
  <c r="AO56" i="6"/>
  <c r="AP56" i="6" s="1"/>
  <c r="AO53" i="6"/>
  <c r="AP53" i="6" s="1"/>
  <c r="AO47" i="6"/>
  <c r="AP47" i="6" s="1"/>
  <c r="AO37" i="6"/>
  <c r="AP37" i="6" s="1"/>
  <c r="AO31" i="6"/>
  <c r="AP31" i="6" s="1"/>
  <c r="AO249" i="6"/>
  <c r="AP249" i="6" s="1"/>
  <c r="AO229" i="6"/>
  <c r="AP229" i="6" s="1"/>
  <c r="AO200" i="6"/>
  <c r="AP200" i="6" s="1"/>
  <c r="AO259" i="6"/>
  <c r="AP259" i="6" s="1"/>
  <c r="AO190" i="6"/>
  <c r="AP190" i="6" s="1"/>
  <c r="AO294" i="6"/>
  <c r="AP294" i="6" s="1"/>
  <c r="AO157" i="6"/>
  <c r="AP157" i="6" s="1"/>
  <c r="AO189" i="6"/>
  <c r="AP189" i="6" s="1"/>
  <c r="AO151" i="6"/>
  <c r="AP151" i="6" s="1"/>
  <c r="AO291" i="6"/>
  <c r="AP291" i="6" s="1"/>
  <c r="AO266" i="6"/>
  <c r="AP266" i="6" s="1"/>
  <c r="AO68" i="6"/>
  <c r="AP68" i="6" s="1"/>
  <c r="AO301" i="6"/>
  <c r="AP301" i="6" s="1"/>
  <c r="AO356" i="6"/>
  <c r="AP356" i="6" s="1"/>
  <c r="AO354" i="6"/>
  <c r="AP354" i="6" s="1"/>
  <c r="AO208" i="6"/>
  <c r="AP208" i="6" s="1"/>
  <c r="AO141" i="6"/>
  <c r="AP141" i="6" s="1"/>
  <c r="AO335" i="6"/>
  <c r="AP335" i="6" s="1"/>
  <c r="AO334" i="6"/>
  <c r="AP334" i="6" s="1"/>
  <c r="AO333" i="6"/>
  <c r="AP333" i="6" s="1"/>
  <c r="AO289" i="6"/>
  <c r="AP289" i="6" s="1"/>
  <c r="AO300" i="6"/>
  <c r="AP300" i="6" s="1"/>
  <c r="AO96" i="6"/>
  <c r="AP96" i="6" s="1"/>
  <c r="AO194" i="6"/>
  <c r="AP194" i="6" s="1"/>
  <c r="AO323" i="6"/>
  <c r="AP323" i="6" s="1"/>
  <c r="AO322" i="6"/>
  <c r="AP322" i="6" s="1"/>
  <c r="AO321" i="6"/>
  <c r="AP321" i="6" s="1"/>
  <c r="AO226" i="6"/>
  <c r="AP226" i="6" s="1"/>
  <c r="AO19" i="6"/>
  <c r="AP19" i="6" s="1"/>
  <c r="AO216" i="6"/>
  <c r="AP216" i="6" s="1"/>
  <c r="AO267" i="6"/>
  <c r="AP267" i="6" s="1"/>
  <c r="AO277" i="6"/>
  <c r="AP277" i="6" s="1"/>
  <c r="AO288" i="6"/>
  <c r="AP288" i="6" s="1"/>
  <c r="AO66" i="6"/>
  <c r="AP66" i="6" s="1"/>
  <c r="AO167" i="6"/>
  <c r="AP167" i="6" s="1"/>
  <c r="AO324" i="6"/>
  <c r="AP324" i="6" s="1"/>
  <c r="AO330" i="6"/>
  <c r="AP330" i="6" s="1"/>
  <c r="AO275" i="6"/>
  <c r="AP275" i="6" s="1"/>
  <c r="AO78" i="6"/>
  <c r="AP78" i="6" s="1"/>
  <c r="AO30" i="6"/>
  <c r="AP30" i="6" s="1"/>
  <c r="AO10" i="6"/>
  <c r="AP10" i="6" s="1"/>
  <c r="AO40" i="6"/>
  <c r="AP40" i="6" s="1"/>
  <c r="AO270" i="6"/>
  <c r="AP270" i="6" s="1"/>
  <c r="AO227" i="6"/>
  <c r="AP227" i="6" s="1"/>
  <c r="AO23" i="6"/>
  <c r="AP23" i="6" s="1"/>
  <c r="AO69" i="6"/>
  <c r="AP69" i="6" s="1"/>
  <c r="AO34" i="6"/>
  <c r="AP34" i="6" s="1"/>
  <c r="AO41" i="6"/>
  <c r="AP41" i="6" s="1"/>
  <c r="AO80" i="6"/>
  <c r="AP80" i="6" s="1"/>
  <c r="AO87" i="6"/>
  <c r="AP87" i="6" s="1"/>
  <c r="AO49" i="6"/>
  <c r="AP49" i="6" s="1"/>
  <c r="AO215" i="6"/>
  <c r="AP215" i="6" s="1"/>
  <c r="AO258" i="6"/>
  <c r="AP258" i="6" s="1"/>
  <c r="AO89" i="6"/>
  <c r="AP89" i="6" s="1"/>
  <c r="AO305" i="6"/>
  <c r="AP305" i="6" s="1"/>
  <c r="AO255" i="6"/>
  <c r="AP255" i="6" s="1"/>
  <c r="AO241" i="6"/>
  <c r="AP241" i="6" s="1"/>
  <c r="AO14" i="6"/>
  <c r="AP14" i="6" s="1"/>
  <c r="AO265" i="6"/>
  <c r="AP265" i="6" s="1"/>
  <c r="AO242" i="6"/>
  <c r="AP242" i="6" s="1"/>
  <c r="AO276" i="6"/>
  <c r="AP276" i="6" s="1"/>
  <c r="AO142" i="6"/>
  <c r="AP142" i="6" s="1"/>
  <c r="AO110" i="6"/>
  <c r="AP110" i="6" s="1"/>
  <c r="AO348" i="6"/>
  <c r="AP348" i="6" s="1"/>
  <c r="AO349" i="6"/>
  <c r="AP349" i="6" s="1"/>
  <c r="AO137" i="6"/>
  <c r="AP137" i="6" s="1"/>
  <c r="AO246" i="6"/>
  <c r="AP246" i="6" s="1"/>
  <c r="AO352" i="6"/>
  <c r="AP352" i="6" s="1"/>
  <c r="AO155" i="6"/>
  <c r="AP155" i="6" s="1"/>
  <c r="AO344" i="6"/>
  <c r="AP344" i="6" s="1"/>
  <c r="AO52" i="6"/>
  <c r="AP52" i="6" s="1"/>
  <c r="AO175" i="6"/>
  <c r="AP175" i="6" s="1"/>
  <c r="AO293" i="6"/>
  <c r="AP293" i="6" s="1"/>
  <c r="AO145" i="6"/>
  <c r="AP145" i="6" s="1"/>
  <c r="AO70" i="6"/>
  <c r="AP70" i="6" s="1"/>
  <c r="AO253" i="6"/>
  <c r="AP253" i="6" s="1"/>
  <c r="AO264" i="6"/>
  <c r="AP264" i="6" s="1"/>
  <c r="AO121" i="6"/>
  <c r="AP121" i="6" s="1"/>
  <c r="AO117" i="6"/>
  <c r="AP117" i="6" s="1"/>
  <c r="AO126" i="6"/>
  <c r="AP126" i="6" s="1"/>
  <c r="AO99" i="6"/>
  <c r="AP99" i="6" s="1"/>
  <c r="AO340" i="6"/>
  <c r="AP340" i="6" s="1"/>
  <c r="AO320" i="6"/>
  <c r="AP320" i="6" s="1"/>
  <c r="AO331" i="6"/>
  <c r="AP331" i="6" s="1"/>
  <c r="AO161" i="6"/>
  <c r="AP161" i="6" s="1"/>
  <c r="AO304" i="6"/>
  <c r="AP304" i="6" s="1"/>
  <c r="AO134" i="6"/>
  <c r="AP134" i="6" s="1"/>
  <c r="AO113" i="6"/>
  <c r="AP113" i="6" s="1"/>
  <c r="AO339" i="6"/>
  <c r="AP339" i="6" s="1"/>
  <c r="AO341" i="6"/>
  <c r="AP341" i="6" s="1"/>
  <c r="AO337" i="6"/>
  <c r="AP337" i="6" s="1"/>
  <c r="AO290" i="6"/>
  <c r="AP290" i="6" s="1"/>
  <c r="AO18" i="6"/>
  <c r="AP18" i="6" s="1"/>
  <c r="AO308" i="6"/>
  <c r="AP308" i="6" s="1"/>
  <c r="AO45" i="6"/>
  <c r="AP45" i="6" s="1"/>
  <c r="AO281" i="6"/>
  <c r="AP281" i="6" s="1"/>
  <c r="AO36" i="6"/>
  <c r="AP36" i="6" s="1"/>
  <c r="AO186" i="6"/>
  <c r="AP186" i="6" s="1"/>
  <c r="AO252" i="6"/>
  <c r="AP252" i="6" s="1"/>
  <c r="AO311" i="6"/>
  <c r="AP311" i="6" s="1"/>
  <c r="AO5" i="6"/>
  <c r="AP5" i="6" s="1"/>
  <c r="AO13" i="6"/>
  <c r="AP13" i="6" s="1"/>
  <c r="AO48" i="6"/>
  <c r="AP48" i="6" s="1"/>
  <c r="AO73" i="6"/>
  <c r="AO67" i="6"/>
  <c r="AP67" i="6" s="1"/>
  <c r="AO7" i="6"/>
  <c r="AP7" i="6" s="1"/>
  <c r="AO298" i="6"/>
  <c r="AP298" i="6" s="1"/>
  <c r="AO199" i="6"/>
  <c r="AP199" i="6" s="1"/>
  <c r="AO17" i="6"/>
  <c r="AP17" i="6" s="1"/>
  <c r="AO232" i="6"/>
  <c r="AP232" i="6" s="1"/>
  <c r="AO296" i="6"/>
  <c r="AP296" i="6" s="1"/>
  <c r="AO235" i="6"/>
  <c r="AP235" i="6" s="1"/>
  <c r="AO269" i="6"/>
  <c r="AP269" i="6" s="1"/>
  <c r="AO163" i="6"/>
  <c r="AP163" i="6" s="1"/>
  <c r="AO292" i="6"/>
  <c r="AP292" i="6" s="1"/>
  <c r="AO127" i="6"/>
  <c r="AP127" i="6" s="1"/>
  <c r="AO154" i="6"/>
  <c r="AP154" i="6" s="1"/>
  <c r="AO185" i="6"/>
  <c r="AP185" i="6" s="1"/>
  <c r="AO12" i="6"/>
  <c r="AP12" i="6" s="1"/>
  <c r="AK12" i="13"/>
  <c r="AK16" i="13" s="1"/>
  <c r="AO172" i="6"/>
  <c r="AP172" i="6" s="1"/>
  <c r="AO233" i="6"/>
  <c r="AP233" i="6" s="1"/>
  <c r="AO299" i="6"/>
  <c r="AP299" i="6" s="1"/>
  <c r="AO202" i="6"/>
  <c r="AP202" i="6" s="1"/>
  <c r="AO105" i="6"/>
  <c r="AP105" i="6" s="1"/>
  <c r="AO143" i="6"/>
  <c r="AP143" i="6" s="1"/>
  <c r="AO362" i="6"/>
  <c r="AP362" i="6" s="1"/>
  <c r="AO125" i="6"/>
  <c r="AP125" i="6" s="1"/>
  <c r="AO212" i="6"/>
  <c r="AP212" i="6" s="1"/>
  <c r="AO109" i="6"/>
  <c r="AP109" i="6" s="1"/>
  <c r="AO114" i="6"/>
  <c r="AP114" i="6" s="1"/>
  <c r="AO97" i="6"/>
  <c r="AP97" i="6" s="1"/>
  <c r="AO107" i="6"/>
  <c r="AP107" i="6" s="1"/>
  <c r="AO178" i="6"/>
  <c r="AP178" i="6" s="1"/>
  <c r="AO316" i="6"/>
  <c r="AP316" i="6" s="1"/>
  <c r="AO327" i="6"/>
  <c r="AP327" i="6" s="1"/>
  <c r="AO343" i="6"/>
  <c r="AP343" i="6" s="1"/>
  <c r="AO317" i="6"/>
  <c r="AP317" i="6" s="1"/>
  <c r="AO313" i="6"/>
  <c r="AP313" i="6" s="1"/>
  <c r="AO329" i="6"/>
  <c r="AP329" i="6" s="1"/>
  <c r="AK23" i="13"/>
  <c r="AK26" i="13" s="1"/>
  <c r="AO129" i="6"/>
  <c r="AP129" i="6" s="1"/>
  <c r="AO192" i="6"/>
  <c r="AP192" i="6" s="1"/>
  <c r="AO251" i="6"/>
  <c r="AP251" i="6" s="1"/>
  <c r="AO123" i="6"/>
  <c r="AP123" i="6" s="1"/>
  <c r="AO83" i="6"/>
  <c r="AP83" i="6" s="1"/>
  <c r="AO65" i="6"/>
  <c r="AP65" i="6" s="1"/>
  <c r="AO16" i="6"/>
  <c r="AP16" i="6" s="1"/>
  <c r="AO76" i="6"/>
  <c r="AP76" i="6" s="1"/>
  <c r="AO4" i="6"/>
  <c r="AP4" i="6" s="1"/>
  <c r="AO42" i="6"/>
  <c r="AP42" i="6" s="1"/>
  <c r="AO24" i="6"/>
  <c r="AO71" i="6"/>
  <c r="AP71" i="6" s="1"/>
  <c r="AO79" i="6"/>
  <c r="AP79" i="6" s="1"/>
  <c r="AO74" i="6"/>
  <c r="AP74" i="6" s="1"/>
  <c r="AO64" i="6"/>
  <c r="AP64" i="6" s="1"/>
  <c r="AO286" i="6"/>
  <c r="AP286" i="6" s="1"/>
  <c r="AO225" i="6"/>
  <c r="AP225" i="6" s="1"/>
  <c r="AO309" i="6"/>
  <c r="AP309" i="6" s="1"/>
  <c r="AO284" i="6"/>
  <c r="AP284" i="6" s="1"/>
  <c r="AO214" i="6"/>
  <c r="AP214" i="6" s="1"/>
  <c r="AO211" i="6"/>
  <c r="AP211" i="6" s="1"/>
  <c r="AO6" i="6"/>
  <c r="AP6" i="6" s="1"/>
  <c r="AO203" i="6"/>
  <c r="AP203" i="6" s="1"/>
  <c r="AO257" i="6"/>
  <c r="AP257" i="6" s="1"/>
  <c r="AO280" i="6"/>
  <c r="AP280" i="6" s="1"/>
  <c r="AO54" i="6"/>
  <c r="AP54" i="6" s="1"/>
  <c r="AO179" i="6"/>
  <c r="AP179" i="6" s="1"/>
  <c r="AO44" i="6"/>
  <c r="AP44" i="6" s="1"/>
  <c r="AO77" i="6"/>
  <c r="AP77" i="6" s="1"/>
  <c r="AO287" i="6"/>
  <c r="AP287" i="6" s="1"/>
  <c r="AO106" i="6"/>
  <c r="AP106" i="6" s="1"/>
  <c r="AO166" i="6"/>
  <c r="AP166" i="6" s="1"/>
  <c r="AO338" i="6"/>
  <c r="AP338" i="6" s="1"/>
  <c r="AO319" i="6"/>
  <c r="AP319" i="6" s="1"/>
  <c r="AO336" i="6"/>
  <c r="AP336" i="6" s="1"/>
  <c r="AE27" i="13"/>
  <c r="AE26" i="13"/>
  <c r="AC26" i="13"/>
  <c r="AC27" i="13"/>
  <c r="AF26" i="13"/>
  <c r="AF27" i="13"/>
  <c r="AE15" i="13"/>
  <c r="AE16" i="13"/>
  <c r="AI15" i="13"/>
  <c r="AI16" i="13"/>
  <c r="AM15" i="13"/>
  <c r="AM16" i="13"/>
  <c r="AL26" i="13"/>
  <c r="AL27" i="13"/>
  <c r="AB26" i="13"/>
  <c r="AB27" i="13"/>
  <c r="AJ15" i="13"/>
  <c r="AJ16" i="13"/>
  <c r="AC15" i="13"/>
  <c r="AC16" i="13"/>
  <c r="AF15" i="13"/>
  <c r="AF16" i="13"/>
  <c r="AM27" i="13"/>
  <c r="AM26" i="13"/>
  <c r="AV428" i="9" s="1"/>
  <c r="AQ428" i="9" s="1"/>
  <c r="AJ26" i="13"/>
  <c r="AJ27" i="13"/>
  <c r="AI27" i="13"/>
  <c r="AI26" i="13"/>
  <c r="AH26" i="13"/>
  <c r="AH27" i="13"/>
  <c r="AB15" i="13"/>
  <c r="AB16" i="13"/>
  <c r="AD26" i="13"/>
  <c r="AD27" i="13"/>
  <c r="AD15" i="13"/>
  <c r="AD16" i="13"/>
  <c r="AG26" i="13"/>
  <c r="AG27" i="13"/>
  <c r="AL16" i="13"/>
  <c r="AL15" i="13"/>
  <c r="AG15" i="13"/>
  <c r="AG16" i="13"/>
  <c r="AH16" i="13"/>
  <c r="AH15" i="13"/>
  <c r="AX50" i="6"/>
  <c r="AQ52" i="9" s="1"/>
  <c r="AZ50" i="6"/>
  <c r="AY82" i="6"/>
  <c r="AZ82" i="6"/>
  <c r="AX85" i="6"/>
  <c r="AQ87" i="9" s="1"/>
  <c r="AZ85" i="6"/>
  <c r="AX27" i="6"/>
  <c r="AY27" i="6"/>
  <c r="AR29" i="9" s="1"/>
  <c r="AX274" i="6"/>
  <c r="AY297" i="6"/>
  <c r="AX272" i="6"/>
  <c r="AY272" i="6"/>
  <c r="AX307" i="6"/>
  <c r="AQ309" i="9" s="1"/>
  <c r="AZ307" i="6"/>
  <c r="AY219" i="6"/>
  <c r="AR221" i="9" s="1"/>
  <c r="AZ219" i="6"/>
  <c r="AX29" i="6"/>
  <c r="AZ29" i="6"/>
  <c r="AY181" i="6"/>
  <c r="AX198" i="6"/>
  <c r="AX147" i="6"/>
  <c r="AZ147" i="6"/>
  <c r="AS149" i="9" s="1"/>
  <c r="AY21" i="6"/>
  <c r="AZ21" i="6"/>
  <c r="AS23" i="9" s="1"/>
  <c r="AX355" i="6"/>
  <c r="AY92" i="6"/>
  <c r="AZ92" i="6"/>
  <c r="AX129" i="6"/>
  <c r="AY129" i="6"/>
  <c r="AX365" i="6"/>
  <c r="AX95" i="6"/>
  <c r="AQ97" i="9" s="1"/>
  <c r="AX131" i="6"/>
  <c r="AZ131" i="6"/>
  <c r="AZ326" i="6"/>
  <c r="AZ25" i="6"/>
  <c r="AY28" i="6"/>
  <c r="AZ28" i="6"/>
  <c r="AZ285" i="6"/>
  <c r="AY285" i="6"/>
  <c r="AX260" i="6"/>
  <c r="AY260" i="6"/>
  <c r="AX295" i="6"/>
  <c r="AZ169" i="6"/>
  <c r="AY169" i="6"/>
  <c r="AZ191" i="6"/>
  <c r="AX302" i="6"/>
  <c r="AX247" i="6"/>
  <c r="AQ249" i="9" s="1"/>
  <c r="AZ247" i="6"/>
  <c r="AY160" i="6"/>
  <c r="AZ128" i="6"/>
  <c r="AY128" i="6"/>
  <c r="AX100" i="6"/>
  <c r="AQ102" i="9" s="1"/>
  <c r="AZ100" i="6"/>
  <c r="AX210" i="6"/>
  <c r="AQ212" i="9" s="1"/>
  <c r="AZ210" i="6"/>
  <c r="AX153" i="6"/>
  <c r="AQ155" i="9" s="1"/>
  <c r="AY153" i="6"/>
  <c r="AZ353" i="6"/>
  <c r="AY353" i="6"/>
  <c r="AY363" i="6"/>
  <c r="AZ363" i="6"/>
  <c r="AX351" i="6"/>
  <c r="AZ314" i="6"/>
  <c r="AY346" i="6"/>
  <c r="AZ346" i="6"/>
  <c r="AX22" i="6"/>
  <c r="AQ24" i="9" s="1"/>
  <c r="AX174" i="6"/>
  <c r="AZ174" i="6"/>
  <c r="AY250" i="6"/>
  <c r="AZ250" i="6"/>
  <c r="AZ150" i="6"/>
  <c r="AX248" i="6"/>
  <c r="AY248" i="6"/>
  <c r="AY63" i="6"/>
  <c r="AV63" i="6"/>
  <c r="AY11" i="6"/>
  <c r="AX30" i="6"/>
  <c r="AQ32" i="9" s="1"/>
  <c r="AZ237" i="6"/>
  <c r="AY237" i="6"/>
  <c r="AY136" i="6"/>
  <c r="AZ223" i="6"/>
  <c r="AX148" i="6"/>
  <c r="AQ150" i="9" s="1"/>
  <c r="AY148" i="6"/>
  <c r="AX251" i="6"/>
  <c r="AX366" i="6"/>
  <c r="AQ368" i="9" s="1"/>
  <c r="AZ366" i="6"/>
  <c r="AZ120" i="6"/>
  <c r="AX122" i="6"/>
  <c r="AX123" i="6"/>
  <c r="AY75" i="6"/>
  <c r="AY60" i="6"/>
  <c r="AZ60" i="6"/>
  <c r="AX32" i="6"/>
  <c r="AZ35" i="6"/>
  <c r="AY35" i="6"/>
  <c r="AX39" i="6"/>
  <c r="AY39" i="6"/>
  <c r="AX59" i="6"/>
  <c r="AX56" i="6"/>
  <c r="AX53" i="6"/>
  <c r="AQ55" i="9" s="1"/>
  <c r="AZ53" i="6"/>
  <c r="AX47" i="6"/>
  <c r="AQ49" i="9" s="1"/>
  <c r="AY47" i="6"/>
  <c r="AY244" i="6"/>
  <c r="AX220" i="6"/>
  <c r="AY220" i="6"/>
  <c r="AX271" i="6"/>
  <c r="AQ273" i="9" s="1"/>
  <c r="AZ271" i="6"/>
  <c r="AY170" i="6"/>
  <c r="AZ170" i="6"/>
  <c r="AX133" i="6"/>
  <c r="AX306" i="6"/>
  <c r="AQ308" i="9" s="1"/>
  <c r="AX20" i="6"/>
  <c r="AZ20" i="6"/>
  <c r="AX188" i="6"/>
  <c r="AY188" i="6"/>
  <c r="AX303" i="6"/>
  <c r="AX278" i="6"/>
  <c r="AY81" i="6"/>
  <c r="AZ81" i="6"/>
  <c r="AX135" i="6"/>
  <c r="AZ368" i="6"/>
  <c r="AY368" i="6"/>
  <c r="AX108" i="6"/>
  <c r="AZ108" i="6"/>
  <c r="AZ116" i="6"/>
  <c r="AX332" i="6"/>
  <c r="AY332" i="6"/>
  <c r="AX325" i="6"/>
  <c r="AX78" i="6"/>
  <c r="AX8" i="6"/>
  <c r="AZ8" i="6"/>
  <c r="AX31" i="6"/>
  <c r="AQ33" i="9" s="1"/>
  <c r="AY31" i="6"/>
  <c r="AZ229" i="6"/>
  <c r="AY229" i="6"/>
  <c r="AX200" i="6"/>
  <c r="AQ202" i="9" s="1"/>
  <c r="AY200" i="6"/>
  <c r="AX190" i="6"/>
  <c r="AZ294" i="6"/>
  <c r="AX157" i="6"/>
  <c r="AY157" i="6"/>
  <c r="AX151" i="6"/>
  <c r="AX291" i="6"/>
  <c r="AZ291" i="6"/>
  <c r="AY266" i="6"/>
  <c r="AZ266" i="6"/>
  <c r="AX207" i="6"/>
  <c r="AZ207" i="6"/>
  <c r="AY138" i="6"/>
  <c r="AZ138" i="6"/>
  <c r="AZ356" i="6"/>
  <c r="AY356" i="6"/>
  <c r="AY354" i="6"/>
  <c r="AZ354" i="6"/>
  <c r="AZ208" i="6"/>
  <c r="AY208" i="6"/>
  <c r="AX141" i="6"/>
  <c r="AY141" i="6"/>
  <c r="AX334" i="6"/>
  <c r="AZ333" i="6"/>
  <c r="AY333" i="6"/>
  <c r="AX204" i="6"/>
  <c r="AY204" i="6"/>
  <c r="AY184" i="6"/>
  <c r="AZ279" i="6"/>
  <c r="AY289" i="6"/>
  <c r="AX300" i="6"/>
  <c r="AY300" i="6"/>
  <c r="AX130" i="6"/>
  <c r="AQ132" i="9" s="1"/>
  <c r="AY130" i="6"/>
  <c r="AX91" i="6"/>
  <c r="AZ156" i="6"/>
  <c r="AY156" i="6"/>
  <c r="AY187" i="6"/>
  <c r="AZ187" i="6"/>
  <c r="AZ364" i="6"/>
  <c r="AY364" i="6"/>
  <c r="AY194" i="6"/>
  <c r="AR196" i="9" s="1"/>
  <c r="AZ194" i="6"/>
  <c r="AX323" i="6"/>
  <c r="AQ325" i="9" s="1"/>
  <c r="AX322" i="6"/>
  <c r="AQ324" i="9" s="1"/>
  <c r="AZ322" i="6"/>
  <c r="AX321" i="6"/>
  <c r="AQ323" i="9" s="1"/>
  <c r="AY321" i="6"/>
  <c r="AX10" i="6"/>
  <c r="AX40" i="6"/>
  <c r="AQ42" i="9" s="1"/>
  <c r="AZ40" i="6"/>
  <c r="AX216" i="6"/>
  <c r="AY216" i="6"/>
  <c r="AX239" i="6"/>
  <c r="AX230" i="6"/>
  <c r="AX270" i="6"/>
  <c r="AZ270" i="6"/>
  <c r="AY158" i="6"/>
  <c r="AZ158" i="6"/>
  <c r="AX267" i="6"/>
  <c r="AQ269" i="9" s="1"/>
  <c r="AX277" i="6"/>
  <c r="AY277" i="6"/>
  <c r="AX288" i="6"/>
  <c r="AY288" i="6"/>
  <c r="AZ177" i="6"/>
  <c r="AY177" i="6"/>
  <c r="AX132" i="6"/>
  <c r="AY132" i="6"/>
  <c r="AX119" i="6"/>
  <c r="AQ121" i="9" s="1"/>
  <c r="AX167" i="6"/>
  <c r="AQ169" i="9" s="1"/>
  <c r="AZ167" i="6"/>
  <c r="AX324" i="6"/>
  <c r="AY324" i="6"/>
  <c r="AZ345" i="6"/>
  <c r="AY345" i="6"/>
  <c r="AY23" i="6"/>
  <c r="AX23" i="6"/>
  <c r="AY69" i="6"/>
  <c r="AX34" i="6"/>
  <c r="AX41" i="6"/>
  <c r="AQ43" i="9" s="1"/>
  <c r="AZ41" i="6"/>
  <c r="AY80" i="6"/>
  <c r="AZ80" i="6"/>
  <c r="AX87" i="6"/>
  <c r="AX49" i="6"/>
  <c r="AZ357" i="6"/>
  <c r="AY357" i="6"/>
  <c r="AY215" i="6"/>
  <c r="AZ215" i="6"/>
  <c r="AX258" i="6"/>
  <c r="AZ305" i="6"/>
  <c r="AY305" i="6"/>
  <c r="AZ255" i="6"/>
  <c r="AX241" i="6"/>
  <c r="AX14" i="6"/>
  <c r="AZ265" i="6"/>
  <c r="AY265" i="6"/>
  <c r="AX242" i="6"/>
  <c r="AY242" i="6"/>
  <c r="AZ242" i="6"/>
  <c r="AX276" i="6"/>
  <c r="AQ278" i="9" s="1"/>
  <c r="AX142" i="6"/>
  <c r="AY104" i="6"/>
  <c r="AX104" i="6"/>
  <c r="AQ106" i="9" s="1"/>
  <c r="AZ104" i="6"/>
  <c r="AY110" i="6"/>
  <c r="AR112" i="9" s="1"/>
  <c r="AZ110" i="6"/>
  <c r="AX348" i="6"/>
  <c r="AX102" i="6"/>
  <c r="AZ102" i="6"/>
  <c r="AX137" i="6"/>
  <c r="AQ139" i="9" s="1"/>
  <c r="AY137" i="6"/>
  <c r="AX246" i="6"/>
  <c r="AX111" i="6"/>
  <c r="AZ111" i="6"/>
  <c r="AY155" i="6"/>
  <c r="AZ155" i="6"/>
  <c r="AX344" i="6"/>
  <c r="AQ346" i="9" s="1"/>
  <c r="AX52" i="6"/>
  <c r="AZ52" i="6"/>
  <c r="AX18" i="6"/>
  <c r="AY18" i="6"/>
  <c r="AZ18" i="6"/>
  <c r="AX83" i="6"/>
  <c r="AY83" i="6"/>
  <c r="AX72" i="6"/>
  <c r="AX65" i="6"/>
  <c r="AQ67" i="9" s="1"/>
  <c r="AZ65" i="6"/>
  <c r="AX183" i="6"/>
  <c r="AY183" i="6"/>
  <c r="AZ183" i="6"/>
  <c r="AY101" i="6"/>
  <c r="AZ175" i="6"/>
  <c r="AX293" i="6"/>
  <c r="AY293" i="6"/>
  <c r="AX145" i="6"/>
  <c r="AX70" i="6"/>
  <c r="AZ217" i="6"/>
  <c r="AY217" i="6"/>
  <c r="AX171" i="6"/>
  <c r="AY171" i="6"/>
  <c r="AZ171" i="6"/>
  <c r="AX253" i="6"/>
  <c r="AZ264" i="6"/>
  <c r="AY264" i="6"/>
  <c r="AY367" i="6"/>
  <c r="AZ367" i="6"/>
  <c r="AX222" i="6"/>
  <c r="AQ224" i="9" s="1"/>
  <c r="AX165" i="6"/>
  <c r="AY165" i="6"/>
  <c r="AX117" i="6"/>
  <c r="AY117" i="6"/>
  <c r="AX126" i="6"/>
  <c r="AQ128" i="9" s="1"/>
  <c r="AY340" i="6"/>
  <c r="AX320" i="6"/>
  <c r="AQ322" i="9" s="1"/>
  <c r="AY320" i="6"/>
  <c r="AX331" i="6"/>
  <c r="AQ333" i="9" s="1"/>
  <c r="AX310" i="6"/>
  <c r="AY161" i="6"/>
  <c r="AX308" i="6"/>
  <c r="AQ310" i="9" s="1"/>
  <c r="AY308" i="6"/>
  <c r="AX201" i="6"/>
  <c r="AZ45" i="6"/>
  <c r="AX281" i="6"/>
  <c r="AY281" i="6"/>
  <c r="AX304" i="6"/>
  <c r="AX36" i="6"/>
  <c r="AQ38" i="9" s="1"/>
  <c r="AZ36" i="6"/>
  <c r="AY186" i="6"/>
  <c r="AZ186" i="6"/>
  <c r="AX252" i="6"/>
  <c r="AQ254" i="9" s="1"/>
  <c r="AY252" i="6"/>
  <c r="AX134" i="6"/>
  <c r="AZ134" i="6"/>
  <c r="AX234" i="6"/>
  <c r="AY234" i="6"/>
  <c r="AZ234" i="6"/>
  <c r="AX113" i="6"/>
  <c r="AQ115" i="9" s="1"/>
  <c r="AY113" i="6"/>
  <c r="AX339" i="6"/>
  <c r="AQ341" i="9" s="1"/>
  <c r="AZ339" i="6"/>
  <c r="AX341" i="6"/>
  <c r="AX3" i="6"/>
  <c r="AZ16" i="6"/>
  <c r="AX57" i="6"/>
  <c r="AY57" i="6"/>
  <c r="AY5" i="6"/>
  <c r="AR7" i="9" s="1"/>
  <c r="AX13" i="6"/>
  <c r="AQ15" i="9" s="1"/>
  <c r="AX48" i="6"/>
  <c r="AZ48" i="6"/>
  <c r="AX73" i="6"/>
  <c r="AQ75" i="9" s="1"/>
  <c r="AY73" i="6"/>
  <c r="AZ67" i="6"/>
  <c r="AX67" i="6"/>
  <c r="AZ7" i="6"/>
  <c r="AX7" i="6"/>
  <c r="AQ9" i="9" s="1"/>
  <c r="AZ298" i="6"/>
  <c r="AY199" i="6"/>
  <c r="AX17" i="6"/>
  <c r="AY17" i="6"/>
  <c r="AZ196" i="6"/>
  <c r="AV296" i="6"/>
  <c r="AX238" i="6"/>
  <c r="AY238" i="6"/>
  <c r="AX235" i="6"/>
  <c r="AQ237" i="9" s="1"/>
  <c r="AX195" i="6"/>
  <c r="AZ195" i="6"/>
  <c r="AZ224" i="6"/>
  <c r="AV224" i="6"/>
  <c r="AZ269" i="6"/>
  <c r="AX269" i="6"/>
  <c r="AQ271" i="9" s="1"/>
  <c r="AX146" i="6"/>
  <c r="AZ163" i="6"/>
  <c r="AV292" i="6"/>
  <c r="AX127" i="6"/>
  <c r="AY127" i="6"/>
  <c r="AX154" i="6"/>
  <c r="AQ156" i="9" s="1"/>
  <c r="AY12" i="6"/>
  <c r="AZ172" i="6"/>
  <c r="AX172" i="6"/>
  <c r="AZ299" i="6"/>
  <c r="AY202" i="6"/>
  <c r="AZ105" i="6"/>
  <c r="AX105" i="6"/>
  <c r="AX359" i="6"/>
  <c r="AZ143" i="6"/>
  <c r="AX362" i="6"/>
  <c r="AY362" i="6"/>
  <c r="AZ125" i="6"/>
  <c r="AX125" i="6"/>
  <c r="AQ127" i="9" s="1"/>
  <c r="AV114" i="6"/>
  <c r="AZ97" i="6"/>
  <c r="AY97" i="6"/>
  <c r="AX97" i="6"/>
  <c r="AQ99" i="9" s="1"/>
  <c r="AX107" i="6"/>
  <c r="AZ178" i="6"/>
  <c r="AV316" i="6"/>
  <c r="AX327" i="6"/>
  <c r="AY327" i="6"/>
  <c r="AX343" i="6"/>
  <c r="AY317" i="6"/>
  <c r="AV313" i="6"/>
  <c r="AZ329" i="6"/>
  <c r="AX329" i="6"/>
  <c r="AQ331" i="9" s="1"/>
  <c r="AZ43" i="6"/>
  <c r="AX43" i="6"/>
  <c r="AQ45" i="9" s="1"/>
  <c r="AY43" i="6"/>
  <c r="AZ86" i="6"/>
  <c r="AY76" i="6"/>
  <c r="AZ76" i="6"/>
  <c r="AX4" i="6"/>
  <c r="AY4" i="6"/>
  <c r="AX42" i="6"/>
  <c r="AQ44" i="9" s="1"/>
  <c r="AZ42" i="6"/>
  <c r="AV71" i="6"/>
  <c r="AZ79" i="6"/>
  <c r="AX79" i="6"/>
  <c r="AX74" i="6"/>
  <c r="AY74" i="6"/>
  <c r="AY286" i="6"/>
  <c r="AZ286" i="6"/>
  <c r="AZ225" i="6"/>
  <c r="AX225" i="6"/>
  <c r="AQ227" i="9" s="1"/>
  <c r="AY309" i="6"/>
  <c r="AV284" i="6"/>
  <c r="AX214" i="6"/>
  <c r="AY214" i="6"/>
  <c r="AX26" i="6"/>
  <c r="AQ28" i="9" s="1"/>
  <c r="AY26" i="6"/>
  <c r="AZ211" i="6"/>
  <c r="AY243" i="6"/>
  <c r="AY6" i="6"/>
  <c r="AZ6" i="6"/>
  <c r="AX6" i="6"/>
  <c r="AQ8" i="9" s="1"/>
  <c r="AX257" i="6"/>
  <c r="AY257" i="6"/>
  <c r="AV176" i="6"/>
  <c r="AZ280" i="6"/>
  <c r="AX280" i="6"/>
  <c r="AX54" i="6"/>
  <c r="AZ54" i="6"/>
  <c r="AX179" i="6"/>
  <c r="AZ179" i="6"/>
  <c r="AX44" i="6"/>
  <c r="AY44" i="6"/>
  <c r="AZ44" i="6"/>
  <c r="AX159" i="6"/>
  <c r="AY159" i="6"/>
  <c r="AX77" i="6"/>
  <c r="AZ77" i="6"/>
  <c r="AY77" i="6"/>
  <c r="AY209" i="6"/>
  <c r="AV236" i="6"/>
  <c r="AY236" i="6"/>
  <c r="AX287" i="6"/>
  <c r="AQ289" i="9" s="1"/>
  <c r="AY287" i="6"/>
  <c r="AX106" i="6"/>
  <c r="AY106" i="6"/>
  <c r="AX350" i="6"/>
  <c r="AZ350" i="6"/>
  <c r="AY90" i="6"/>
  <c r="AX166" i="6"/>
  <c r="AY166" i="6"/>
  <c r="AX315" i="6"/>
  <c r="AQ317" i="9" s="1"/>
  <c r="AY338" i="6"/>
  <c r="AX319" i="6"/>
  <c r="AQ321" i="9" s="1"/>
  <c r="AY319" i="6"/>
  <c r="AY3" i="6"/>
  <c r="AR5" i="9" s="1"/>
  <c r="AY366" i="6"/>
  <c r="AZ165" i="6"/>
  <c r="AZ3" i="6"/>
  <c r="AY298" i="6"/>
  <c r="AY152" i="6"/>
  <c r="AY93" i="6"/>
  <c r="AY72" i="6"/>
  <c r="AZ72" i="6"/>
  <c r="AY78" i="6"/>
  <c r="AY249" i="6"/>
  <c r="AZ249" i="6"/>
  <c r="AX249" i="6"/>
  <c r="AY258" i="6"/>
  <c r="AZ258" i="6"/>
  <c r="AX244" i="6"/>
  <c r="AY280" i="6"/>
  <c r="AY301" i="6"/>
  <c r="AZ287" i="6"/>
  <c r="AY197" i="6"/>
  <c r="AY149" i="6"/>
  <c r="AZ149" i="6"/>
  <c r="AX149" i="6"/>
  <c r="AY178" i="6"/>
  <c r="AX231" i="6"/>
  <c r="AX61" i="6"/>
  <c r="AZ203" i="6"/>
  <c r="AY56" i="6"/>
  <c r="AY40" i="6"/>
  <c r="AX51" i="6"/>
  <c r="AZ51" i="6"/>
  <c r="AY46" i="6"/>
  <c r="AZ308" i="6"/>
  <c r="AZ220" i="6"/>
  <c r="AY247" i="6"/>
  <c r="AZ306" i="6"/>
  <c r="AY306" i="6"/>
  <c r="AY275" i="6"/>
  <c r="AX138" i="6"/>
  <c r="AZ216" i="6"/>
  <c r="AX178" i="6"/>
  <c r="AX187" i="6"/>
  <c r="AY99" i="6"/>
  <c r="AZ19" i="6"/>
  <c r="AZ252" i="6"/>
  <c r="AY55" i="6"/>
  <c r="AY34" i="6"/>
  <c r="AY61" i="6"/>
  <c r="AY7" i="6"/>
  <c r="AY38" i="6"/>
  <c r="AZ38" i="6"/>
  <c r="AS40" i="9" s="1"/>
  <c r="AX38" i="6"/>
  <c r="AZ199" i="6"/>
  <c r="AZ218" i="6"/>
  <c r="AX218" i="6"/>
  <c r="AY218" i="6"/>
  <c r="AZ293" i="6"/>
  <c r="AY223" i="6"/>
  <c r="AY263" i="6"/>
  <c r="AZ130" i="6"/>
  <c r="AX112" i="6"/>
  <c r="AY112" i="6"/>
  <c r="AZ112" i="6"/>
  <c r="AX46" i="6"/>
  <c r="AZ95" i="6"/>
  <c r="AY195" i="6"/>
  <c r="AZ344" i="6"/>
  <c r="AZ309" i="6"/>
  <c r="AX110" i="6"/>
  <c r="AY311" i="6"/>
  <c r="AX35" i="6"/>
  <c r="AY84" i="6"/>
  <c r="AZ84" i="6"/>
  <c r="AY251" i="6"/>
  <c r="AZ251" i="6"/>
  <c r="AZ142" i="6"/>
  <c r="AY142" i="6"/>
  <c r="AZ136" i="6"/>
  <c r="AZ73" i="6"/>
  <c r="AY98" i="6"/>
  <c r="AZ168" i="6"/>
  <c r="AX81" i="6"/>
  <c r="AY79" i="6"/>
  <c r="AY62" i="6"/>
  <c r="AZ62" i="6"/>
  <c r="AX21" i="6"/>
  <c r="AZ27" i="6"/>
  <c r="AY86" i="6"/>
  <c r="AY45" i="6"/>
  <c r="AY54" i="6"/>
  <c r="AZ26" i="6"/>
  <c r="AZ248" i="6"/>
  <c r="AY269" i="6"/>
  <c r="AZ243" i="6"/>
  <c r="AZ288" i="6"/>
  <c r="AY140" i="6"/>
  <c r="AZ31" i="6"/>
  <c r="AY111" i="6"/>
  <c r="AZ99" i="6"/>
  <c r="AY87" i="6"/>
  <c r="AZ87" i="6"/>
  <c r="AY15" i="6"/>
  <c r="AZ15" i="6"/>
  <c r="AX15" i="6"/>
  <c r="AX286" i="6"/>
  <c r="AQ288" i="9" s="1"/>
  <c r="AY283" i="6"/>
  <c r="AX16" i="6"/>
  <c r="AY303" i="6"/>
  <c r="AZ276" i="6"/>
  <c r="AY276" i="6"/>
  <c r="AY221" i="6"/>
  <c r="AZ221" i="6"/>
  <c r="AZ159" i="6"/>
  <c r="AZ137" i="6"/>
  <c r="AZ109" i="6"/>
  <c r="AY24" i="6"/>
  <c r="AZ24" i="6"/>
  <c r="AZ70" i="6"/>
  <c r="AY274" i="6"/>
  <c r="AY13" i="6"/>
  <c r="AZ13" i="6"/>
  <c r="AY271" i="6"/>
  <c r="AX208" i="6"/>
  <c r="AY147" i="6"/>
  <c r="AY95" i="6"/>
  <c r="AZ277" i="6"/>
  <c r="AX268" i="6"/>
  <c r="AZ140" i="6"/>
  <c r="AY162" i="6"/>
  <c r="AY37" i="6"/>
  <c r="AZ37" i="6"/>
  <c r="AX37" i="6"/>
  <c r="AQ39" i="9" s="1"/>
  <c r="AZ262" i="6"/>
  <c r="AX262" i="6"/>
  <c r="AZ204" i="6"/>
  <c r="AZ259" i="6"/>
  <c r="AX259" i="6"/>
  <c r="AY279" i="6"/>
  <c r="AY225" i="6"/>
  <c r="AZ83" i="6"/>
  <c r="AY222" i="6"/>
  <c r="AZ241" i="6"/>
  <c r="AY342" i="6"/>
  <c r="AZ55" i="6"/>
  <c r="AZ75" i="6"/>
  <c r="AZ57" i="6"/>
  <c r="AZ39" i="6"/>
  <c r="AY50" i="6"/>
  <c r="AY53" i="6"/>
  <c r="AY41" i="6"/>
  <c r="AY32" i="6"/>
  <c r="AX309" i="6"/>
  <c r="AQ311" i="9" s="1"/>
  <c r="AY267" i="6"/>
  <c r="AZ267" i="6"/>
  <c r="AY226" i="6"/>
  <c r="AY278" i="6"/>
  <c r="AY198" i="6"/>
  <c r="AZ198" i="6"/>
  <c r="AX217" i="6"/>
  <c r="AY163" i="6"/>
  <c r="AY174" i="6"/>
  <c r="AZ235" i="6"/>
  <c r="AY235" i="6"/>
  <c r="AZ193" i="6"/>
  <c r="AZ91" i="6"/>
  <c r="AY307" i="6"/>
  <c r="AY64" i="6"/>
  <c r="AZ64" i="6"/>
  <c r="AX64" i="6"/>
  <c r="AX82" i="6"/>
  <c r="AQ84" i="9" s="1"/>
  <c r="AZ10" i="6"/>
  <c r="AX58" i="6"/>
  <c r="AZ58" i="6"/>
  <c r="AY65" i="6"/>
  <c r="AX28" i="6"/>
  <c r="AY22" i="6"/>
  <c r="AY239" i="6"/>
  <c r="AZ239" i="6"/>
  <c r="AX294" i="6"/>
  <c r="AY294" i="6"/>
  <c r="AX255" i="6"/>
  <c r="AX266" i="6"/>
  <c r="AX205" i="6"/>
  <c r="AY205" i="6"/>
  <c r="AZ205" i="6"/>
  <c r="AZ151" i="6"/>
  <c r="AY151" i="6"/>
  <c r="AX185" i="6"/>
  <c r="AY185" i="6"/>
  <c r="AZ209" i="6"/>
  <c r="AY139" i="6"/>
  <c r="AY182" i="6"/>
  <c r="AX301" i="6"/>
  <c r="AY233" i="6"/>
  <c r="AX80" i="6"/>
  <c r="AY273" i="6"/>
  <c r="AZ273" i="6"/>
  <c r="AX273" i="6"/>
  <c r="AX215" i="6"/>
  <c r="AZ238" i="6"/>
  <c r="AZ201" i="6"/>
  <c r="AZ254" i="6"/>
  <c r="AY254" i="6"/>
  <c r="AX219" i="6"/>
  <c r="AY232" i="6"/>
  <c r="AZ232" i="6"/>
  <c r="AZ153" i="6"/>
  <c r="AY124" i="6"/>
  <c r="AZ124" i="6"/>
  <c r="AX124" i="6"/>
  <c r="AX169" i="6"/>
  <c r="AY150" i="6"/>
  <c r="AY133" i="6"/>
  <c r="AZ173" i="6"/>
  <c r="AX170" i="6"/>
  <c r="AY100" i="6"/>
  <c r="AZ160" i="6"/>
  <c r="AZ22" i="6"/>
  <c r="AY262" i="6"/>
  <c r="AY114" i="6"/>
  <c r="AZ323" i="6"/>
  <c r="AY295" i="6"/>
  <c r="AX62" i="6"/>
  <c r="AZ30" i="6"/>
  <c r="AY30" i="6"/>
  <c r="AX68" i="6"/>
  <c r="AY68" i="6"/>
  <c r="AX261" i="6"/>
  <c r="AY261" i="6"/>
  <c r="AZ214" i="6"/>
  <c r="AY231" i="6"/>
  <c r="AZ213" i="6"/>
  <c r="AY213" i="6"/>
  <c r="AZ292" i="6"/>
  <c r="AY292" i="6"/>
  <c r="AZ236" i="6"/>
  <c r="AY299" i="6"/>
  <c r="AZ47" i="6"/>
  <c r="AZ200" i="6"/>
  <c r="AZ106" i="6"/>
  <c r="AX193" i="6"/>
  <c r="AX196" i="6"/>
  <c r="AZ342" i="6"/>
  <c r="AX184" i="6"/>
  <c r="AX211" i="6"/>
  <c r="AQ213" i="9" s="1"/>
  <c r="AY211" i="6"/>
  <c r="AZ122" i="6"/>
  <c r="AZ46" i="6"/>
  <c r="AZ113" i="6"/>
  <c r="AX232" i="6"/>
  <c r="AQ234" i="9" s="1"/>
  <c r="AX347" i="6"/>
  <c r="AY347" i="6"/>
  <c r="AZ101" i="6"/>
  <c r="AY109" i="6"/>
  <c r="AY48" i="6"/>
  <c r="AZ23" i="6"/>
  <c r="AZ284" i="6"/>
  <c r="AY19" i="6"/>
  <c r="AX298" i="6"/>
  <c r="AQ300" i="9" s="1"/>
  <c r="AX342" i="6"/>
  <c r="AY16" i="6"/>
  <c r="AZ365" i="6"/>
  <c r="AY8" i="6"/>
  <c r="AY88" i="6"/>
  <c r="AZ222" i="6"/>
  <c r="AY201" i="6"/>
  <c r="AX89" i="6"/>
  <c r="AY89" i="6"/>
  <c r="AY337" i="6"/>
  <c r="AY350" i="6"/>
  <c r="AY167" i="6"/>
  <c r="AZ295" i="6"/>
  <c r="AZ275" i="6"/>
  <c r="AX289" i="6"/>
  <c r="AY58" i="6"/>
  <c r="AY284" i="6"/>
  <c r="AY328" i="6"/>
  <c r="AY210" i="6"/>
  <c r="AZ161" i="6"/>
  <c r="AX161" i="6"/>
  <c r="AQ163" i="9" s="1"/>
  <c r="AZ289" i="6"/>
  <c r="AX155" i="6"/>
  <c r="AZ98" i="6"/>
  <c r="AX98" i="6"/>
  <c r="AZ257" i="6"/>
  <c r="AY259" i="6"/>
  <c r="AX333" i="6"/>
  <c r="AZ164" i="6"/>
  <c r="AZ148" i="6"/>
  <c r="AZ351" i="6"/>
  <c r="AY351" i="6"/>
  <c r="AZ133" i="6"/>
  <c r="AY29" i="6"/>
  <c r="AX312" i="6"/>
  <c r="AY291" i="6"/>
  <c r="AY241" i="6"/>
  <c r="AZ129" i="6"/>
  <c r="AZ260" i="6"/>
  <c r="AZ274" i="6"/>
  <c r="AZ332" i="6"/>
  <c r="AX363" i="6"/>
  <c r="AY193" i="6"/>
  <c r="AX109" i="6"/>
  <c r="AQ111" i="9" s="1"/>
  <c r="AZ231" i="6"/>
  <c r="AY344" i="6"/>
  <c r="AZ301" i="6"/>
  <c r="AY330" i="6"/>
  <c r="AZ330" i="6"/>
  <c r="AX330" i="6"/>
  <c r="AQ332" i="9" s="1"/>
  <c r="AY316" i="6"/>
  <c r="AZ78" i="6"/>
  <c r="AZ17" i="6"/>
  <c r="AZ114" i="6"/>
  <c r="AY20" i="6"/>
  <c r="AZ311" i="6"/>
  <c r="AY10" i="6"/>
  <c r="AX305" i="6"/>
  <c r="AX368" i="6"/>
  <c r="AZ5" i="6"/>
  <c r="AX243" i="6"/>
  <c r="AQ245" i="9" s="1"/>
  <c r="AY315" i="6"/>
  <c r="AZ360" i="6"/>
  <c r="AX360" i="6"/>
  <c r="AZ117" i="6"/>
  <c r="AZ268" i="6"/>
  <c r="AX318" i="6"/>
  <c r="AZ318" i="6"/>
  <c r="AX357" i="6"/>
  <c r="AQ359" i="9" s="1"/>
  <c r="AZ61" i="6"/>
  <c r="AY36" i="6"/>
  <c r="AZ303" i="6"/>
  <c r="AY314" i="6"/>
  <c r="AZ132" i="6"/>
  <c r="AZ162" i="6"/>
  <c r="AX162" i="6"/>
  <c r="AZ145" i="6"/>
  <c r="AZ185" i="6"/>
  <c r="AX150" i="6"/>
  <c r="AQ152" i="9" s="1"/>
  <c r="AY270" i="6"/>
  <c r="AZ240" i="6"/>
  <c r="AZ348" i="6"/>
  <c r="AZ310" i="6"/>
  <c r="AZ304" i="6"/>
  <c r="AX223" i="6"/>
  <c r="AQ225" i="9" s="1"/>
  <c r="AX140" i="6"/>
  <c r="AQ142" i="9" s="1"/>
  <c r="AY323" i="6"/>
  <c r="AY203" i="6"/>
  <c r="AX275" i="6"/>
  <c r="AQ277" i="9" s="1"/>
  <c r="AZ157" i="6"/>
  <c r="AX358" i="6"/>
  <c r="AY358" i="6"/>
  <c r="AY240" i="6"/>
  <c r="AX186" i="6"/>
  <c r="AZ74" i="6"/>
  <c r="AZ290" i="6"/>
  <c r="AX212" i="6"/>
  <c r="AY143" i="6"/>
  <c r="AY268" i="6"/>
  <c r="AY125" i="6"/>
  <c r="AY168" i="6"/>
  <c r="AZ233" i="6"/>
  <c r="AX233" i="6"/>
  <c r="AQ235" i="9" s="1"/>
  <c r="AX364" i="6"/>
  <c r="AZ358" i="6"/>
  <c r="AY352" i="6"/>
  <c r="AZ63" i="6"/>
  <c r="AX143" i="6"/>
  <c r="AQ145" i="9" s="1"/>
  <c r="AY144" i="6"/>
  <c r="AZ32" i="6"/>
  <c r="AZ335" i="6"/>
  <c r="AZ206" i="6"/>
  <c r="AZ107" i="6"/>
  <c r="AY134" i="6"/>
  <c r="AZ121" i="6"/>
  <c r="AY121" i="6"/>
  <c r="AZ192" i="6"/>
  <c r="AX192" i="6"/>
  <c r="AX283" i="6"/>
  <c r="AQ285" i="9" s="1"/>
  <c r="AZ362" i="6"/>
  <c r="AY336" i="6"/>
  <c r="AY310" i="6"/>
  <c r="AY304" i="6"/>
  <c r="AY329" i="6"/>
  <c r="AY42" i="6"/>
  <c r="AZ340" i="6"/>
  <c r="AX340" i="6"/>
  <c r="AY91" i="6"/>
  <c r="AY196" i="6"/>
  <c r="AY175" i="6"/>
  <c r="AY131" i="6"/>
  <c r="AX240" i="6"/>
  <c r="AQ242" i="9" s="1"/>
  <c r="AZ93" i="6"/>
  <c r="AY9" i="6"/>
  <c r="AY360" i="6"/>
  <c r="AX33" i="6"/>
  <c r="AY313" i="6"/>
  <c r="AZ272" i="6"/>
  <c r="AX86" i="6"/>
  <c r="AY189" i="6"/>
  <c r="AZ189" i="6"/>
  <c r="AZ144" i="6"/>
  <c r="AZ180" i="6"/>
  <c r="AY180" i="6"/>
  <c r="AZ283" i="6"/>
  <c r="AZ94" i="6"/>
  <c r="AX94" i="6"/>
  <c r="AY331" i="6"/>
  <c r="AZ331" i="6"/>
  <c r="AX317" i="6"/>
  <c r="AY108" i="6"/>
  <c r="AX168" i="6"/>
  <c r="AQ170" i="9" s="1"/>
  <c r="AY365" i="6"/>
  <c r="AZ56" i="6"/>
  <c r="AY255" i="6"/>
  <c r="AZ347" i="6"/>
  <c r="AY118" i="6"/>
  <c r="AY179" i="6"/>
  <c r="AX60" i="6"/>
  <c r="AQ62" i="9" s="1"/>
  <c r="AX163" i="6"/>
  <c r="AQ165" i="9" s="1"/>
  <c r="AY103" i="6"/>
  <c r="AZ327" i="6"/>
  <c r="AX55" i="6"/>
  <c r="AQ57" i="9" s="1"/>
  <c r="AX99" i="6"/>
  <c r="AX76" i="6"/>
  <c r="AQ78" i="9" s="1"/>
  <c r="AX353" i="6"/>
  <c r="AX199" i="6"/>
  <c r="AQ201" i="9" s="1"/>
  <c r="AX92" i="6"/>
  <c r="AQ94" i="9" s="1"/>
  <c r="AY245" i="6"/>
  <c r="AY135" i="6"/>
  <c r="AY105" i="6"/>
  <c r="AZ141" i="6"/>
  <c r="AZ166" i="6"/>
  <c r="AX346" i="6"/>
  <c r="AQ348" i="9" s="1"/>
  <c r="AY343" i="6"/>
  <c r="AZ343" i="6"/>
  <c r="AZ197" i="6"/>
  <c r="AX197" i="6"/>
  <c r="AQ199" i="9" s="1"/>
  <c r="AX227" i="6"/>
  <c r="AQ229" i="9" s="1"/>
  <c r="AY227" i="6"/>
  <c r="AX75" i="6"/>
  <c r="AY122" i="6"/>
  <c r="AX209" i="6"/>
  <c r="AQ211" i="9" s="1"/>
  <c r="AZ59" i="6"/>
  <c r="AX282" i="6"/>
  <c r="AX202" i="6"/>
  <c r="AZ154" i="6"/>
  <c r="AX349" i="6"/>
  <c r="AQ351" i="9" s="1"/>
  <c r="AY349" i="6"/>
  <c r="AY359" i="6"/>
  <c r="AX19" i="6"/>
  <c r="AQ21" i="9" s="1"/>
  <c r="AX352" i="6"/>
  <c r="AZ227" i="6"/>
  <c r="AY126" i="6"/>
  <c r="AX265" i="6"/>
  <c r="AX173" i="6"/>
  <c r="AY335" i="6"/>
  <c r="AZ146" i="6"/>
  <c r="AY206" i="6"/>
  <c r="AY123" i="6"/>
  <c r="AZ325" i="6"/>
  <c r="AZ328" i="6"/>
  <c r="AX328" i="6"/>
  <c r="AQ330" i="9" s="1"/>
  <c r="AY51" i="6"/>
  <c r="AR53" i="9" s="1"/>
  <c r="AX90" i="6"/>
  <c r="AX118" i="6"/>
  <c r="AX290" i="6"/>
  <c r="AQ292" i="9" s="1"/>
  <c r="AX158" i="6"/>
  <c r="AZ263" i="6"/>
  <c r="AX156" i="6"/>
  <c r="AY318" i="6"/>
  <c r="AZ320" i="6"/>
  <c r="AZ281" i="6"/>
  <c r="AZ118" i="6"/>
  <c r="AY207" i="6"/>
  <c r="AY290" i="6"/>
  <c r="AZ126" i="6"/>
  <c r="AY146" i="6"/>
  <c r="AZ123" i="6"/>
  <c r="AY325" i="6"/>
  <c r="AR327" i="9" s="1"/>
  <c r="AZ297" i="6"/>
  <c r="AZ359" i="6"/>
  <c r="AY192" i="6"/>
  <c r="AZ312" i="6"/>
  <c r="AX356" i="6"/>
  <c r="AX191" i="6"/>
  <c r="AX128" i="6"/>
  <c r="AQ130" i="9" s="1"/>
  <c r="AX9" i="6"/>
  <c r="AQ11" i="9" s="1"/>
  <c r="AX88" i="6"/>
  <c r="AQ90" i="9" s="1"/>
  <c r="AZ119" i="6"/>
  <c r="AY70" i="6"/>
  <c r="AZ184" i="6"/>
  <c r="AY348" i="6"/>
  <c r="AX181" i="6"/>
  <c r="AY355" i="6"/>
  <c r="AZ338" i="6"/>
  <c r="AY191" i="6"/>
  <c r="AZ352" i="6"/>
  <c r="AZ9" i="6"/>
  <c r="AZ88" i="6"/>
  <c r="AZ245" i="6"/>
  <c r="AX335" i="6"/>
  <c r="AQ337" i="9" s="1"/>
  <c r="AZ135" i="6"/>
  <c r="AX121" i="6"/>
  <c r="AQ123" i="9" s="1"/>
  <c r="AX206" i="6"/>
  <c r="AX101" i="6"/>
  <c r="AQ103" i="9" s="1"/>
  <c r="AY119" i="6"/>
  <c r="AY102" i="6"/>
  <c r="AX337" i="6"/>
  <c r="AY52" i="6"/>
  <c r="AX256" i="6"/>
  <c r="AZ324" i="6"/>
  <c r="AY145" i="6"/>
  <c r="AX93" i="6"/>
  <c r="AQ95" i="9" s="1"/>
  <c r="AY107" i="6"/>
  <c r="AZ349" i="6"/>
  <c r="AX297" i="6"/>
  <c r="AZ319" i="6"/>
  <c r="AZ66" i="6"/>
  <c r="AY176" i="6"/>
  <c r="AY115" i="6"/>
  <c r="AY116" i="6"/>
  <c r="AZ300" i="6"/>
  <c r="AZ33" i="6"/>
  <c r="AZ296" i="6"/>
  <c r="AZ212" i="6"/>
  <c r="AY339" i="6"/>
  <c r="AY14" i="6"/>
  <c r="AR16" i="9" s="1"/>
  <c r="AZ282" i="6"/>
  <c r="AX69" i="6"/>
  <c r="AQ71" i="9" s="1"/>
  <c r="AZ69" i="6"/>
  <c r="AZ317" i="6"/>
  <c r="AY71" i="6"/>
  <c r="AZ11" i="6"/>
  <c r="AZ230" i="6"/>
  <c r="AZ202" i="6"/>
  <c r="AZ12" i="6"/>
  <c r="AX194" i="6"/>
  <c r="AX361" i="6"/>
  <c r="AQ363" i="9" s="1"/>
  <c r="AZ89" i="6"/>
  <c r="AY326" i="6"/>
  <c r="AY302" i="6"/>
  <c r="AY96" i="6"/>
  <c r="AY33" i="6"/>
  <c r="AY296" i="6"/>
  <c r="AZ313" i="6"/>
  <c r="AY212" i="6"/>
  <c r="AZ14" i="6"/>
  <c r="AY282" i="6"/>
  <c r="AZ321" i="6"/>
  <c r="AZ315" i="6"/>
  <c r="AZ316" i="6"/>
  <c r="AZ190" i="6"/>
  <c r="AY94" i="6"/>
  <c r="AX182" i="6"/>
  <c r="AX152" i="6"/>
  <c r="P1" i="3"/>
  <c r="AZ226" i="6"/>
  <c r="AZ139" i="6"/>
  <c r="AX314" i="6"/>
  <c r="AQ316" i="9" s="1"/>
  <c r="AY59" i="6"/>
  <c r="AX103" i="6"/>
  <c r="AZ341" i="6"/>
  <c r="AX279" i="6"/>
  <c r="AY49" i="6"/>
  <c r="AX367" i="6"/>
  <c r="AZ228" i="6"/>
  <c r="AY173" i="6"/>
  <c r="AZ103" i="6"/>
  <c r="AZ278" i="6"/>
  <c r="AZ261" i="6"/>
  <c r="AY172" i="6"/>
  <c r="AZ68" i="6"/>
  <c r="AY164" i="6"/>
  <c r="AY154" i="6"/>
  <c r="AZ336" i="6"/>
  <c r="AY322" i="6"/>
  <c r="AZ152" i="6"/>
  <c r="AZ334" i="6"/>
  <c r="AY312" i="6"/>
  <c r="AZ256" i="6"/>
  <c r="AX264" i="6"/>
  <c r="AX96" i="6"/>
  <c r="AZ49" i="6"/>
  <c r="AX263" i="6"/>
  <c r="AQ265" i="9" s="1"/>
  <c r="AX12" i="6"/>
  <c r="AQ14" i="9" s="1"/>
  <c r="AY334" i="6"/>
  <c r="AY256" i="6"/>
  <c r="AX336" i="6"/>
  <c r="AX338" i="6"/>
  <c r="AQ340" i="9" s="1"/>
  <c r="AZ115" i="6"/>
  <c r="AZ96" i="6"/>
  <c r="AX226" i="6"/>
  <c r="AQ228" i="9" s="1"/>
  <c r="AZ34" i="6"/>
  <c r="AY120" i="6"/>
  <c r="AY66" i="6"/>
  <c r="AZ182" i="6"/>
  <c r="AY224" i="6"/>
  <c r="AZ246" i="6"/>
  <c r="AZ181" i="6"/>
  <c r="AY25" i="6"/>
  <c r="AZ90" i="6"/>
  <c r="AY228" i="6"/>
  <c r="AZ253" i="6"/>
  <c r="AZ361" i="6"/>
  <c r="AZ188" i="6"/>
  <c r="AX11" i="6"/>
  <c r="AQ13" i="9" s="1"/>
  <c r="AX326" i="6"/>
  <c r="AQ328" i="9" s="1"/>
  <c r="AY246" i="6"/>
  <c r="AY67" i="6"/>
  <c r="AY253" i="6"/>
  <c r="AY361" i="6"/>
  <c r="AY85" i="6"/>
  <c r="AZ127" i="6"/>
  <c r="AZ4" i="6"/>
  <c r="AZ71" i="6"/>
  <c r="AZ244" i="6"/>
  <c r="AY230" i="6"/>
  <c r="AY190" i="6"/>
  <c r="AZ355" i="6"/>
  <c r="AZ176" i="6"/>
  <c r="AZ302" i="6"/>
  <c r="AX120" i="6"/>
  <c r="AX66" i="6"/>
  <c r="AX25" i="6"/>
  <c r="AQ27" i="9" s="1"/>
  <c r="AX228" i="6"/>
  <c r="AX164" i="6"/>
  <c r="AQ166" i="9" s="1"/>
  <c r="AZ337" i="6"/>
  <c r="AX316" i="6" l="1"/>
  <c r="AK15" i="13"/>
  <c r="AX224" i="6"/>
  <c r="AX296" i="6"/>
  <c r="AX313" i="6"/>
  <c r="AX63" i="6"/>
  <c r="AX292" i="6"/>
  <c r="AK27" i="13"/>
  <c r="AX284" i="6"/>
  <c r="AX176" i="6"/>
  <c r="AQ178" i="9" s="1"/>
  <c r="BB176" i="6" s="1"/>
  <c r="BF176" i="6" s="1"/>
  <c r="AX114" i="6"/>
  <c r="AQ116" i="9" s="1"/>
  <c r="AX236" i="6"/>
  <c r="AQ238" i="9" s="1"/>
  <c r="AR329" i="9"/>
  <c r="BC327" i="6" s="1"/>
  <c r="BG327" i="6" s="1"/>
  <c r="AS188" i="9"/>
  <c r="BD186" i="6" s="1"/>
  <c r="BH186" i="6" s="1"/>
  <c r="AS244" i="9"/>
  <c r="BD242" i="6" s="1"/>
  <c r="AS196" i="9"/>
  <c r="BD194" i="6" s="1"/>
  <c r="AR222" i="9"/>
  <c r="BC220" i="6" s="1"/>
  <c r="AS107" i="9"/>
  <c r="BD105" i="6" s="1"/>
  <c r="AR340" i="9"/>
  <c r="BC338" i="6" s="1"/>
  <c r="AR245" i="9"/>
  <c r="BC243" i="6" s="1"/>
  <c r="AR288" i="9"/>
  <c r="BC286" i="6" s="1"/>
  <c r="BG286" i="6" s="1"/>
  <c r="AR78" i="9"/>
  <c r="BC76" i="6" s="1"/>
  <c r="BG76" i="6" s="1"/>
  <c r="AR364" i="9"/>
  <c r="BC362" i="6" s="1"/>
  <c r="BG362" i="6" s="1"/>
  <c r="AR283" i="9"/>
  <c r="BC281" i="6" s="1"/>
  <c r="BG281" i="6" s="1"/>
  <c r="AR326" i="9"/>
  <c r="BC324" i="6" s="1"/>
  <c r="BG324" i="6" s="1"/>
  <c r="AS281" i="9"/>
  <c r="BD279" i="6" s="1"/>
  <c r="BH279" i="6" s="1"/>
  <c r="AS110" i="9"/>
  <c r="BD108" i="6" s="1"/>
  <c r="AS252" i="9"/>
  <c r="BD250" i="6" s="1"/>
  <c r="AS328" i="9"/>
  <c r="BD326" i="6" s="1"/>
  <c r="AS127" i="9"/>
  <c r="BD125" i="6" s="1"/>
  <c r="AQ46" i="9"/>
  <c r="BB44" i="6" s="1"/>
  <c r="AQ69" i="9"/>
  <c r="BB67" i="6" s="1"/>
  <c r="AS369" i="9"/>
  <c r="BD367" i="6" s="1"/>
  <c r="BH367" i="6" s="1"/>
  <c r="AR250" i="9"/>
  <c r="BC248" i="6" s="1"/>
  <c r="BG248" i="6" s="1"/>
  <c r="AR274" i="9"/>
  <c r="BC272" i="6" s="1"/>
  <c r="AS157" i="9"/>
  <c r="BD155" i="6" s="1"/>
  <c r="BH155" i="6" s="1"/>
  <c r="AS160" i="9"/>
  <c r="BD158" i="6" s="1"/>
  <c r="BH158" i="6" s="1"/>
  <c r="AQ352" i="9"/>
  <c r="BB350" i="6" s="1"/>
  <c r="BF350" i="6" s="1"/>
  <c r="AQ197" i="9"/>
  <c r="BB195" i="6" s="1"/>
  <c r="AS221" i="9"/>
  <c r="BD219" i="6" s="1"/>
  <c r="AR295" i="9"/>
  <c r="BC293" i="6" s="1"/>
  <c r="AR183" i="9"/>
  <c r="BC181" i="6" s="1"/>
  <c r="AR76" i="9"/>
  <c r="BC74" i="6" s="1"/>
  <c r="AR129" i="9"/>
  <c r="BC127" i="6" s="1"/>
  <c r="AR218" i="9"/>
  <c r="BC216" i="6" s="1"/>
  <c r="AR190" i="9"/>
  <c r="BC188" i="6" s="1"/>
  <c r="BG188" i="6" s="1"/>
  <c r="AQ108" i="9"/>
  <c r="BB106" i="6" s="1"/>
  <c r="AQ56" i="9"/>
  <c r="BB54" i="6" s="1"/>
  <c r="BF54" i="6" s="1"/>
  <c r="AS198" i="9"/>
  <c r="BD196" i="6" s="1"/>
  <c r="BH196" i="6" s="1"/>
  <c r="AS9" i="9"/>
  <c r="BD7" i="6" s="1"/>
  <c r="BH7" i="6" s="1"/>
  <c r="AR71" i="9"/>
  <c r="BC69" i="6" s="1"/>
  <c r="AR41" i="9"/>
  <c r="BC39" i="6" s="1"/>
  <c r="AS363" i="9"/>
  <c r="BD361" i="6" s="1"/>
  <c r="AR119" i="9"/>
  <c r="BC117" i="6" s="1"/>
  <c r="BG117" i="6" s="1"/>
  <c r="AS257" i="9"/>
  <c r="BD255" i="6" s="1"/>
  <c r="AR143" i="9"/>
  <c r="BC141" i="6" s="1"/>
  <c r="BG141" i="6" s="1"/>
  <c r="AS83" i="9"/>
  <c r="BD81" i="6" s="1"/>
  <c r="AR138" i="9"/>
  <c r="BC136" i="6" s="1"/>
  <c r="BG136" i="6" s="1"/>
  <c r="AR155" i="9"/>
  <c r="BC153" i="6" s="1"/>
  <c r="AS30" i="9"/>
  <c r="BD28" i="6" s="1"/>
  <c r="BH28" i="6" s="1"/>
  <c r="AS307" i="9"/>
  <c r="BD305" i="6" s="1"/>
  <c r="BH305" i="6" s="1"/>
  <c r="AR91" i="9"/>
  <c r="BC89" i="6" s="1"/>
  <c r="AQ82" i="9"/>
  <c r="BB80" i="6" s="1"/>
  <c r="AR45" i="9"/>
  <c r="BC43" i="6" s="1"/>
  <c r="BG43" i="6" s="1"/>
  <c r="AR28" i="9"/>
  <c r="BC26" i="6" s="1"/>
  <c r="AR253" i="9"/>
  <c r="BC251" i="6" s="1"/>
  <c r="AQ112" i="9"/>
  <c r="BB110" i="6" s="1"/>
  <c r="BF110" i="6" s="1"/>
  <c r="AR114" i="9"/>
  <c r="BC112" i="6" s="1"/>
  <c r="AS201" i="9"/>
  <c r="BD199" i="6" s="1"/>
  <c r="AR57" i="9"/>
  <c r="BC55" i="6" s="1"/>
  <c r="BG55" i="6" s="1"/>
  <c r="AQ140" i="9"/>
  <c r="BB138" i="6" s="1"/>
  <c r="AQ53" i="9"/>
  <c r="BB51" i="6" s="1"/>
  <c r="BF51" i="6" s="1"/>
  <c r="AQ233" i="9"/>
  <c r="BB231" i="6" s="1"/>
  <c r="BF231" i="6" s="1"/>
  <c r="AQ236" i="9"/>
  <c r="BB234" i="6" s="1"/>
  <c r="AR154" i="9"/>
  <c r="BC152" i="6" s="1"/>
  <c r="AQ168" i="9"/>
  <c r="BB166" i="6" s="1"/>
  <c r="AQ161" i="9"/>
  <c r="BB159" i="6" s="1"/>
  <c r="AS282" i="9"/>
  <c r="BD280" i="6" s="1"/>
  <c r="AR8" i="9"/>
  <c r="BC6" i="6" s="1"/>
  <c r="BG6" i="6" s="1"/>
  <c r="AQ216" i="9"/>
  <c r="BB214" i="6" s="1"/>
  <c r="AS227" i="9"/>
  <c r="BD225" i="6" s="1"/>
  <c r="AS81" i="9"/>
  <c r="BD79" i="6" s="1"/>
  <c r="BH79" i="6" s="1"/>
  <c r="AQ6" i="9"/>
  <c r="BB4" i="6" s="1"/>
  <c r="AS331" i="9"/>
  <c r="BD329" i="6" s="1"/>
  <c r="BH329" i="6" s="1"/>
  <c r="AQ329" i="9"/>
  <c r="BB327" i="6" s="1"/>
  <c r="BF327" i="6" s="1"/>
  <c r="AS99" i="9"/>
  <c r="BD97" i="6" s="1"/>
  <c r="AX174" i="9"/>
  <c r="AS174" i="9" s="1"/>
  <c r="BD172" i="6" s="1"/>
  <c r="BH172" i="6" s="1"/>
  <c r="AQ129" i="9"/>
  <c r="BB127" i="6" s="1"/>
  <c r="BF127" i="6" s="1"/>
  <c r="AS271" i="9"/>
  <c r="BD269" i="6" s="1"/>
  <c r="BH269" i="6" s="1"/>
  <c r="AQ240" i="9"/>
  <c r="BB238" i="6" s="1"/>
  <c r="BF238" i="6" s="1"/>
  <c r="AQ19" i="9"/>
  <c r="BB17" i="6" s="1"/>
  <c r="BF17" i="6" s="1"/>
  <c r="AQ343" i="9"/>
  <c r="BB341" i="6" s="1"/>
  <c r="BF341" i="6" s="1"/>
  <c r="AR236" i="9"/>
  <c r="BC234" i="6" s="1"/>
  <c r="BG234" i="6" s="1"/>
  <c r="AR188" i="9"/>
  <c r="BC186" i="6" s="1"/>
  <c r="BG186" i="6" s="1"/>
  <c r="AQ283" i="9"/>
  <c r="BB281" i="6" s="1"/>
  <c r="BF281" i="6" s="1"/>
  <c r="AQ119" i="9"/>
  <c r="BB117" i="6" s="1"/>
  <c r="BF117" i="6" s="1"/>
  <c r="AR369" i="9"/>
  <c r="BC367" i="6" s="1"/>
  <c r="BG367" i="6" s="1"/>
  <c r="AR173" i="9"/>
  <c r="BC171" i="6" s="1"/>
  <c r="BG171" i="6" s="1"/>
  <c r="AQ295" i="9"/>
  <c r="BB293" i="6" s="1"/>
  <c r="BF293" i="6" s="1"/>
  <c r="AR185" i="9"/>
  <c r="BC183" i="6" s="1"/>
  <c r="BG183" i="6" s="1"/>
  <c r="AR20" i="9"/>
  <c r="BC18" i="6" s="1"/>
  <c r="AR157" i="9"/>
  <c r="BC155" i="6" s="1"/>
  <c r="BG155" i="6" s="1"/>
  <c r="AR244" i="9"/>
  <c r="BC242" i="6" s="1"/>
  <c r="BG242" i="6" s="1"/>
  <c r="AR217" i="9"/>
  <c r="BC215" i="6" s="1"/>
  <c r="BG215" i="6" s="1"/>
  <c r="AR82" i="9"/>
  <c r="BC80" i="6" s="1"/>
  <c r="BG80" i="6" s="1"/>
  <c r="AR25" i="9"/>
  <c r="BC23" i="6" s="1"/>
  <c r="BG23" i="6" s="1"/>
  <c r="AQ134" i="9"/>
  <c r="BB132" i="6" s="1"/>
  <c r="BF132" i="6" s="1"/>
  <c r="AQ290" i="9"/>
  <c r="BB288" i="6" s="1"/>
  <c r="BF288" i="6" s="1"/>
  <c r="AR160" i="9"/>
  <c r="BC158" i="6" s="1"/>
  <c r="BG158" i="6" s="1"/>
  <c r="AQ218" i="9"/>
  <c r="BB216" i="6" s="1"/>
  <c r="BF216" i="6" s="1"/>
  <c r="AR189" i="9"/>
  <c r="BC187" i="6" s="1"/>
  <c r="BG187" i="6" s="1"/>
  <c r="AQ206" i="9"/>
  <c r="BB204" i="6" s="1"/>
  <c r="BF204" i="6" s="1"/>
  <c r="AQ143" i="9"/>
  <c r="BB141" i="6" s="1"/>
  <c r="AR356" i="9"/>
  <c r="BC354" i="6" s="1"/>
  <c r="BG354" i="6" s="1"/>
  <c r="AR140" i="9"/>
  <c r="AR268" i="9"/>
  <c r="BC266" i="6" s="1"/>
  <c r="BG266" i="6" s="1"/>
  <c r="AQ159" i="9"/>
  <c r="BB157" i="6" s="1"/>
  <c r="BF157" i="6" s="1"/>
  <c r="AQ334" i="9"/>
  <c r="BB332" i="6" s="1"/>
  <c r="BF332" i="6" s="1"/>
  <c r="AR83" i="9"/>
  <c r="BC81" i="6" s="1"/>
  <c r="BG81" i="6" s="1"/>
  <c r="BC170" i="6"/>
  <c r="BG170" i="6" s="1"/>
  <c r="AR172" i="9"/>
  <c r="AQ222" i="9"/>
  <c r="BB220" i="6" s="1"/>
  <c r="BF220" i="6" s="1"/>
  <c r="AQ41" i="9"/>
  <c r="BB39" i="6" s="1"/>
  <c r="BF39" i="6" s="1"/>
  <c r="AR62" i="9"/>
  <c r="BC60" i="6" s="1"/>
  <c r="BG60" i="6" s="1"/>
  <c r="AQ250" i="9"/>
  <c r="BB248" i="6" s="1"/>
  <c r="BF248" i="6" s="1"/>
  <c r="AR252" i="9"/>
  <c r="BC250" i="6" s="1"/>
  <c r="AR348" i="9"/>
  <c r="BC346" i="6" s="1"/>
  <c r="BG346" i="6" s="1"/>
  <c r="AR365" i="9"/>
  <c r="BC363" i="6" s="1"/>
  <c r="BG363" i="6" s="1"/>
  <c r="AQ262" i="9"/>
  <c r="AR30" i="9"/>
  <c r="BC28" i="6" s="1"/>
  <c r="BG28" i="6" s="1"/>
  <c r="AV131" i="9"/>
  <c r="AQ131" i="9" s="1"/>
  <c r="BB129" i="6" s="1"/>
  <c r="BF129" i="6" s="1"/>
  <c r="AR23" i="9"/>
  <c r="BC21" i="6" s="1"/>
  <c r="AQ29" i="9"/>
  <c r="BB27" i="6" s="1"/>
  <c r="BF27" i="6" s="1"/>
  <c r="AR84" i="9"/>
  <c r="BC82" i="6" s="1"/>
  <c r="BG82" i="6" s="1"/>
  <c r="AR363" i="9"/>
  <c r="BC361" i="6" s="1"/>
  <c r="BG361" i="6" s="1"/>
  <c r="AW174" i="9"/>
  <c r="AR174" i="9" s="1"/>
  <c r="BC172" i="6" s="1"/>
  <c r="BG172" i="6" s="1"/>
  <c r="AR304" i="9"/>
  <c r="BC302" i="6" s="1"/>
  <c r="AS354" i="9"/>
  <c r="BD352" i="6" s="1"/>
  <c r="BH352" i="6" s="1"/>
  <c r="AS199" i="9"/>
  <c r="BD197" i="6" s="1"/>
  <c r="BH197" i="6" s="1"/>
  <c r="AS100" i="9"/>
  <c r="BD98" i="6" s="1"/>
  <c r="AR290" i="9"/>
  <c r="BC288" i="6" s="1"/>
  <c r="AR52" i="9"/>
  <c r="BC50" i="6" s="1"/>
  <c r="BG50" i="6" s="1"/>
  <c r="AS165" i="9"/>
  <c r="BD163" i="6" s="1"/>
  <c r="BH163" i="6" s="1"/>
  <c r="AR281" i="9"/>
  <c r="BC279" i="6" s="1"/>
  <c r="BG279" i="6" s="1"/>
  <c r="AQ270" i="9"/>
  <c r="BB268" i="6" s="1"/>
  <c r="AR15" i="9"/>
  <c r="BC13" i="6" s="1"/>
  <c r="BG13" i="6" s="1"/>
  <c r="AS223" i="9"/>
  <c r="BD221" i="6" s="1"/>
  <c r="AS170" i="9"/>
  <c r="BD168" i="6" s="1"/>
  <c r="BH168" i="6" s="1"/>
  <c r="AS178" i="9"/>
  <c r="BD176" i="6" s="1"/>
  <c r="AR255" i="9"/>
  <c r="BC253" i="6" s="1"/>
  <c r="AS358" i="9"/>
  <c r="BD356" i="6" s="1"/>
  <c r="AR68" i="9"/>
  <c r="BC66" i="6" s="1"/>
  <c r="AR336" i="9"/>
  <c r="BC334" i="6" s="1"/>
  <c r="BG334" i="6" s="1"/>
  <c r="AR314" i="9"/>
  <c r="BC312" i="6" s="1"/>
  <c r="AS280" i="9"/>
  <c r="BD278" i="6" s="1"/>
  <c r="BH278" i="6" s="1"/>
  <c r="AS343" i="9"/>
  <c r="BD341" i="6" s="1"/>
  <c r="BH341" i="6" s="1"/>
  <c r="AQ184" i="9"/>
  <c r="BB182" i="6" s="1"/>
  <c r="AS317" i="9"/>
  <c r="BD315" i="6" s="1"/>
  <c r="BH315" i="6" s="1"/>
  <c r="AS91" i="9"/>
  <c r="BD89" i="6" s="1"/>
  <c r="BH89" i="6" s="1"/>
  <c r="AQ136" i="9"/>
  <c r="BB134" i="6" s="1"/>
  <c r="BF134" i="6" s="1"/>
  <c r="AS302" i="9"/>
  <c r="BD300" i="6" s="1"/>
  <c r="AS137" i="9"/>
  <c r="BD135" i="6" s="1"/>
  <c r="BH135" i="6" s="1"/>
  <c r="AS340" i="9"/>
  <c r="BD338" i="6" s="1"/>
  <c r="AS265" i="9"/>
  <c r="BD263" i="6" s="1"/>
  <c r="AS330" i="9"/>
  <c r="BD328" i="6" s="1"/>
  <c r="BH328" i="6" s="1"/>
  <c r="AR128" i="9"/>
  <c r="BC126" i="6" s="1"/>
  <c r="AQ204" i="9"/>
  <c r="BB202" i="6" s="1"/>
  <c r="BF202" i="6" s="1"/>
  <c r="AS345" i="9"/>
  <c r="BD343" i="6" s="1"/>
  <c r="BH343" i="6" s="1"/>
  <c r="AS58" i="9"/>
  <c r="BD56" i="6" s="1"/>
  <c r="BH56" i="6" s="1"/>
  <c r="AQ96" i="9"/>
  <c r="BB94" i="6" s="1"/>
  <c r="AR315" i="9"/>
  <c r="BC313" i="6" s="1"/>
  <c r="BG313" i="6" s="1"/>
  <c r="AS342" i="9"/>
  <c r="BD340" i="6" s="1"/>
  <c r="BH340" i="6" s="1"/>
  <c r="AQ194" i="9"/>
  <c r="BB192" i="6" s="1"/>
  <c r="AS65" i="9"/>
  <c r="BD63" i="6" s="1"/>
  <c r="AR145" i="9"/>
  <c r="BC143" i="6" s="1"/>
  <c r="AX133" i="9"/>
  <c r="AS133" i="9" s="1"/>
  <c r="BD131" i="6" s="1"/>
  <c r="BH131" i="6" s="1"/>
  <c r="AS270" i="9"/>
  <c r="BD268" i="6" s="1"/>
  <c r="BH268" i="6" s="1"/>
  <c r="AR307" i="9"/>
  <c r="BC305" i="6" s="1"/>
  <c r="BG305" i="6" s="1"/>
  <c r="AS332" i="9"/>
  <c r="BD330" i="6" s="1"/>
  <c r="BH330" i="6" s="1"/>
  <c r="AS276" i="9"/>
  <c r="BD274" i="6" s="1"/>
  <c r="BH274" i="6" s="1"/>
  <c r="AQ353" i="9"/>
  <c r="BB351" i="6" s="1"/>
  <c r="BF351" i="6" s="1"/>
  <c r="AQ12" i="9"/>
  <c r="BB10" i="6" s="1"/>
  <c r="BF10" i="6" s="1"/>
  <c r="AR60" i="9"/>
  <c r="BC58" i="6" s="1"/>
  <c r="BG58" i="6" s="1"/>
  <c r="AQ91" i="9"/>
  <c r="BB89" i="6" s="1"/>
  <c r="BF89" i="6" s="1"/>
  <c r="AS309" i="9"/>
  <c r="BD307" i="6" s="1"/>
  <c r="BH307" i="6" s="1"/>
  <c r="AR186" i="9"/>
  <c r="BC184" i="6" s="1"/>
  <c r="BG184" i="6" s="1"/>
  <c r="AS238" i="9"/>
  <c r="BD236" i="6" s="1"/>
  <c r="BH236" i="6" s="1"/>
  <c r="AR263" i="9"/>
  <c r="BC261" i="6" s="1"/>
  <c r="BG261" i="6" s="1"/>
  <c r="AR264" i="9"/>
  <c r="BC262" i="6" s="1"/>
  <c r="BG262" i="6" s="1"/>
  <c r="AQ171" i="9"/>
  <c r="BB169" i="6" s="1"/>
  <c r="BF169" i="6" s="1"/>
  <c r="AS203" i="9"/>
  <c r="BD201" i="6" s="1"/>
  <c r="BH201" i="6" s="1"/>
  <c r="BC233" i="6"/>
  <c r="BG233" i="6" s="1"/>
  <c r="AR235" i="9"/>
  <c r="AS211" i="9"/>
  <c r="BD209" i="6" s="1"/>
  <c r="BH209" i="6" s="1"/>
  <c r="AQ257" i="9"/>
  <c r="BB255" i="6" s="1"/>
  <c r="BF255" i="6" s="1"/>
  <c r="AR67" i="9"/>
  <c r="BC65" i="6" s="1"/>
  <c r="BG65" i="6" s="1"/>
  <c r="AQ306" i="9"/>
  <c r="BB304" i="6" s="1"/>
  <c r="AR219" i="9"/>
  <c r="BC217" i="6" s="1"/>
  <c r="AR311" i="9"/>
  <c r="BC309" i="6" s="1"/>
  <c r="BG309" i="6" s="1"/>
  <c r="AS41" i="9"/>
  <c r="BD39" i="6" s="1"/>
  <c r="BH39" i="6" s="1"/>
  <c r="AQ261" i="9"/>
  <c r="BB259" i="6" s="1"/>
  <c r="BF259" i="6" s="1"/>
  <c r="AS279" i="9"/>
  <c r="BD277" i="6" s="1"/>
  <c r="BH277" i="6" s="1"/>
  <c r="AR276" i="9"/>
  <c r="BC274" i="6" s="1"/>
  <c r="BG274" i="6" s="1"/>
  <c r="AR223" i="9"/>
  <c r="BC221" i="6" s="1"/>
  <c r="AQ17" i="9"/>
  <c r="BB15" i="6" s="1"/>
  <c r="BF15" i="6" s="1"/>
  <c r="AQ293" i="9"/>
  <c r="BB291" i="6" s="1"/>
  <c r="BF291" i="6" s="1"/>
  <c r="AS300" i="9"/>
  <c r="BD298" i="6" s="1"/>
  <c r="BH298" i="6" s="1"/>
  <c r="AX71" i="6"/>
  <c r="AS311" i="9"/>
  <c r="BD309" i="6" s="1"/>
  <c r="BH309" i="6" s="1"/>
  <c r="AQ114" i="9"/>
  <c r="BB112" i="6" s="1"/>
  <c r="AQ40" i="9"/>
  <c r="BB38" i="6" s="1"/>
  <c r="BF38" i="6" s="1"/>
  <c r="AS254" i="9"/>
  <c r="BD252" i="6" s="1"/>
  <c r="AR277" i="9"/>
  <c r="BC275" i="6" s="1"/>
  <c r="AS42" i="9"/>
  <c r="BD40" i="6" s="1"/>
  <c r="AS56" i="9"/>
  <c r="BD54" i="6" s="1"/>
  <c r="BH54" i="6" s="1"/>
  <c r="AS260" i="9"/>
  <c r="BD258" i="6" s="1"/>
  <c r="AR300" i="9"/>
  <c r="BC298" i="6" s="1"/>
  <c r="AQ186" i="9"/>
  <c r="BB184" i="6" s="1"/>
  <c r="AQ263" i="9"/>
  <c r="BB261" i="6" s="1"/>
  <c r="AS24" i="9"/>
  <c r="BD22" i="6" s="1"/>
  <c r="AQ126" i="9"/>
  <c r="BB124" i="6" s="1"/>
  <c r="BF124" i="6" s="1"/>
  <c r="AQ203" i="9"/>
  <c r="BB201" i="6" s="1"/>
  <c r="AR211" i="9"/>
  <c r="BC209" i="6" s="1"/>
  <c r="BG209" i="6" s="1"/>
  <c r="AR296" i="9"/>
  <c r="BC294" i="6" s="1"/>
  <c r="AS60" i="9"/>
  <c r="BD58" i="6" s="1"/>
  <c r="AQ286" i="9"/>
  <c r="BB284" i="6" s="1"/>
  <c r="BF284" i="6" s="1"/>
  <c r="AS45" i="9"/>
  <c r="BD43" i="6" s="1"/>
  <c r="BH43" i="6" s="1"/>
  <c r="AR299" i="9"/>
  <c r="BC297" i="6" s="1"/>
  <c r="AS261" i="9"/>
  <c r="BD259" i="6" s="1"/>
  <c r="BH259" i="6" s="1"/>
  <c r="AQ167" i="9"/>
  <c r="BB165" i="6" s="1"/>
  <c r="AS72" i="9"/>
  <c r="BD70" i="6" s="1"/>
  <c r="AR278" i="9"/>
  <c r="BC276" i="6" s="1"/>
  <c r="BG276" i="6" s="1"/>
  <c r="AS17" i="9"/>
  <c r="BD15" i="6" s="1"/>
  <c r="BH15" i="6" s="1"/>
  <c r="AR142" i="9"/>
  <c r="BC140" i="6" s="1"/>
  <c r="AR56" i="9"/>
  <c r="BC54" i="6" s="1"/>
  <c r="BG54" i="6" s="1"/>
  <c r="AR100" i="9"/>
  <c r="BC98" i="6" s="1"/>
  <c r="AS267" i="9"/>
  <c r="BD265" i="6" s="1"/>
  <c r="AS346" i="9"/>
  <c r="BD344" i="6" s="1"/>
  <c r="AS132" i="9"/>
  <c r="BD130" i="6" s="1"/>
  <c r="BH130" i="6" s="1"/>
  <c r="AS21" i="9"/>
  <c r="BD19" i="6" s="1"/>
  <c r="AR308" i="9"/>
  <c r="BC306" i="6" s="1"/>
  <c r="AR42" i="9"/>
  <c r="BC40" i="6" s="1"/>
  <c r="BG40" i="6" s="1"/>
  <c r="AR180" i="9"/>
  <c r="BC178" i="6" s="1"/>
  <c r="AR260" i="9"/>
  <c r="BC258" i="6" s="1"/>
  <c r="BG258" i="6" s="1"/>
  <c r="AS5" i="9"/>
  <c r="BD3" i="6" s="1"/>
  <c r="BH3" i="6" s="1"/>
  <c r="AQ122" i="9"/>
  <c r="BB120" i="6" s="1"/>
  <c r="AS13" i="9"/>
  <c r="BD11" i="6" s="1"/>
  <c r="BH11" i="6" s="1"/>
  <c r="AS164" i="9"/>
  <c r="BD162" i="6" s="1"/>
  <c r="AS135" i="9"/>
  <c r="BD133" i="6" s="1"/>
  <c r="AR359" i="9"/>
  <c r="BC357" i="6" s="1"/>
  <c r="AR216" i="9"/>
  <c r="BC214" i="6" s="1"/>
  <c r="BG214" i="6" s="1"/>
  <c r="AR256" i="9"/>
  <c r="BC254" i="6" s="1"/>
  <c r="AQ207" i="9"/>
  <c r="BB205" i="6" s="1"/>
  <c r="BF205" i="6" s="1"/>
  <c r="AR165" i="9"/>
  <c r="BC163" i="6" s="1"/>
  <c r="AQ80" i="9"/>
  <c r="BB78" i="6" s="1"/>
  <c r="AS28" i="9"/>
  <c r="BD26" i="6" s="1"/>
  <c r="AR36" i="9"/>
  <c r="BC34" i="6" s="1"/>
  <c r="BG34" i="6" s="1"/>
  <c r="AS225" i="9"/>
  <c r="BD223" i="6" s="1"/>
  <c r="BH223" i="6" s="1"/>
  <c r="AR168" i="9"/>
  <c r="BC166" i="6" s="1"/>
  <c r="BG166" i="6" s="1"/>
  <c r="AR6" i="9"/>
  <c r="BC4" i="6" s="1"/>
  <c r="AV174" i="9"/>
  <c r="AQ174" i="9" s="1"/>
  <c r="AS112" i="9"/>
  <c r="BD110" i="6" s="1"/>
  <c r="BH110" i="6" s="1"/>
  <c r="AR302" i="9"/>
  <c r="BC300" i="6" s="1"/>
  <c r="BG300" i="6" s="1"/>
  <c r="AR33" i="9"/>
  <c r="BC31" i="6" s="1"/>
  <c r="AS365" i="9"/>
  <c r="AR262" i="9"/>
  <c r="BC260" i="6" s="1"/>
  <c r="BG260" i="6" s="1"/>
  <c r="AR96" i="9"/>
  <c r="AR284" i="9"/>
  <c r="BC282" i="6" s="1"/>
  <c r="BG282" i="6" s="1"/>
  <c r="AS171" i="9"/>
  <c r="BD169" i="6" s="1"/>
  <c r="BH169" i="6" s="1"/>
  <c r="AS285" i="9"/>
  <c r="BD283" i="6" s="1"/>
  <c r="AR362" i="9"/>
  <c r="BC360" i="6" s="1"/>
  <c r="BG360" i="6" s="1"/>
  <c r="AR44" i="9"/>
  <c r="BC42" i="6" s="1"/>
  <c r="BG42" i="6" s="1"/>
  <c r="AR123" i="9"/>
  <c r="BC121" i="6" s="1"/>
  <c r="BG121" i="6" s="1"/>
  <c r="AS360" i="9"/>
  <c r="BD358" i="6" s="1"/>
  <c r="BH358" i="6" s="1"/>
  <c r="AQ214" i="9"/>
  <c r="BB212" i="6" s="1"/>
  <c r="BF212" i="6" s="1"/>
  <c r="AR325" i="9"/>
  <c r="BC323" i="6" s="1"/>
  <c r="AQ148" i="9"/>
  <c r="AQ362" i="9"/>
  <c r="BB360" i="6" s="1"/>
  <c r="BF360" i="6" s="1"/>
  <c r="AR12" i="9"/>
  <c r="AS303" i="9"/>
  <c r="BD301" i="6" s="1"/>
  <c r="BH301" i="6" s="1"/>
  <c r="AS94" i="9"/>
  <c r="BD92" i="6" s="1"/>
  <c r="BH92" i="6" s="1"/>
  <c r="AS150" i="9"/>
  <c r="BD148" i="6" s="1"/>
  <c r="AR291" i="9"/>
  <c r="BC289" i="6" s="1"/>
  <c r="BG289" i="6" s="1"/>
  <c r="AR203" i="9"/>
  <c r="BC201" i="6" s="1"/>
  <c r="BG201" i="6" s="1"/>
  <c r="AR21" i="9"/>
  <c r="BC19" i="6" s="1"/>
  <c r="BG19" i="6" s="1"/>
  <c r="AS344" i="9"/>
  <c r="BD342" i="6" s="1"/>
  <c r="BH342" i="6" s="1"/>
  <c r="AQ294" i="9"/>
  <c r="BB292" i="6" s="1"/>
  <c r="BF292" i="6" s="1"/>
  <c r="AR70" i="9"/>
  <c r="BC68" i="6" s="1"/>
  <c r="BG68" i="6" s="1"/>
  <c r="AS162" i="9"/>
  <c r="BD160" i="6" s="1"/>
  <c r="BH160" i="6" s="1"/>
  <c r="AS126" i="9"/>
  <c r="BD124" i="6" s="1"/>
  <c r="BH124" i="6" s="1"/>
  <c r="AS231" i="9"/>
  <c r="BD229" i="6" s="1"/>
  <c r="BH229" i="6" s="1"/>
  <c r="AQ93" i="9"/>
  <c r="BB91" i="6" s="1"/>
  <c r="BF91" i="6" s="1"/>
  <c r="AR187" i="9"/>
  <c r="BC185" i="6" s="1"/>
  <c r="BG185" i="6" s="1"/>
  <c r="AQ296" i="9"/>
  <c r="BB294" i="6" s="1"/>
  <c r="BF294" i="6" s="1"/>
  <c r="AQ60" i="9"/>
  <c r="BB58" i="6" s="1"/>
  <c r="BF58" i="6" s="1"/>
  <c r="AR347" i="9"/>
  <c r="BC345" i="6" s="1"/>
  <c r="BG345" i="6" s="1"/>
  <c r="AQ59" i="9"/>
  <c r="BB57" i="6" s="1"/>
  <c r="BF57" i="6" s="1"/>
  <c r="AS177" i="9"/>
  <c r="BD175" i="6" s="1"/>
  <c r="AS206" i="9"/>
  <c r="BD204" i="6" s="1"/>
  <c r="BH204" i="6" s="1"/>
  <c r="AR97" i="9"/>
  <c r="BC95" i="6" s="1"/>
  <c r="BG95" i="6" s="1"/>
  <c r="AQ72" i="9"/>
  <c r="BB70" i="6" s="1"/>
  <c r="BF70" i="6" s="1"/>
  <c r="AS278" i="9"/>
  <c r="BD276" i="6" s="1"/>
  <c r="BH276" i="6" s="1"/>
  <c r="AR17" i="9"/>
  <c r="BC15" i="6" s="1"/>
  <c r="BG15" i="6" s="1"/>
  <c r="AQ173" i="9"/>
  <c r="BB171" i="6" s="1"/>
  <c r="AR47" i="9"/>
  <c r="BC45" i="6" s="1"/>
  <c r="AS75" i="9"/>
  <c r="BD73" i="6" s="1"/>
  <c r="BH73" i="6" s="1"/>
  <c r="BD29" i="6"/>
  <c r="AS31" i="9"/>
  <c r="AR197" i="9"/>
  <c r="BC195" i="6" s="1"/>
  <c r="BG195" i="6" s="1"/>
  <c r="AR265" i="9"/>
  <c r="BC263" i="6" s="1"/>
  <c r="BG263" i="6" s="1"/>
  <c r="AR40" i="9"/>
  <c r="BC38" i="6" s="1"/>
  <c r="BG38" i="6" s="1"/>
  <c r="AS44" i="9"/>
  <c r="BD42" i="6" s="1"/>
  <c r="AS308" i="9"/>
  <c r="BD306" i="6" s="1"/>
  <c r="AQ151" i="9"/>
  <c r="BB149" i="6" s="1"/>
  <c r="BF149" i="6" s="1"/>
  <c r="AQ260" i="9"/>
  <c r="BB258" i="6" s="1"/>
  <c r="BF258" i="6" s="1"/>
  <c r="AS167" i="9"/>
  <c r="AR258" i="9"/>
  <c r="BC256" i="6" s="1"/>
  <c r="AQ336" i="9"/>
  <c r="BB334" i="6" s="1"/>
  <c r="AR109" i="9"/>
  <c r="BC107" i="6" s="1"/>
  <c r="BG107" i="6" s="1"/>
  <c r="AR320" i="9"/>
  <c r="BC318" i="6" s="1"/>
  <c r="BG318" i="6" s="1"/>
  <c r="AS156" i="9"/>
  <c r="BD154" i="6" s="1"/>
  <c r="BH154" i="6" s="1"/>
  <c r="AS197" i="9"/>
  <c r="BD195" i="6" s="1"/>
  <c r="BH195" i="6" s="1"/>
  <c r="AS364" i="9"/>
  <c r="BD362" i="6" s="1"/>
  <c r="BH362" i="6" s="1"/>
  <c r="AQ320" i="9"/>
  <c r="BB318" i="6" s="1"/>
  <c r="AR18" i="9"/>
  <c r="BC16" i="6" s="1"/>
  <c r="AR275" i="9"/>
  <c r="BC273" i="6" s="1"/>
  <c r="BG273" i="6" s="1"/>
  <c r="AR269" i="9"/>
  <c r="BC267" i="6" s="1"/>
  <c r="BG267" i="6" s="1"/>
  <c r="BD159" i="6"/>
  <c r="AS161" i="9"/>
  <c r="AS253" i="9"/>
  <c r="BD251" i="6" s="1"/>
  <c r="BH251" i="6" s="1"/>
  <c r="AS53" i="9"/>
  <c r="BD51" i="6" s="1"/>
  <c r="BH51" i="6" s="1"/>
  <c r="AR321" i="9"/>
  <c r="BC319" i="6" s="1"/>
  <c r="AR322" i="9"/>
  <c r="BC320" i="6" s="1"/>
  <c r="BG320" i="6" s="1"/>
  <c r="AS217" i="9"/>
  <c r="BD215" i="6" s="1"/>
  <c r="BH215" i="6" s="1"/>
  <c r="AS189" i="9"/>
  <c r="AS268" i="9"/>
  <c r="BD266" i="6" s="1"/>
  <c r="AS172" i="9"/>
  <c r="BD170" i="6" s="1"/>
  <c r="AR162" i="9"/>
  <c r="BC160" i="6" s="1"/>
  <c r="AQ318" i="9"/>
  <c r="BB316" i="6" s="1"/>
  <c r="BF316" i="6" s="1"/>
  <c r="AQ342" i="9"/>
  <c r="BB340" i="6" s="1"/>
  <c r="BF340" i="6" s="1"/>
  <c r="AS219" i="9"/>
  <c r="BD217" i="6" s="1"/>
  <c r="BH217" i="6" s="1"/>
  <c r="AQ157" i="9"/>
  <c r="BB155" i="6" s="1"/>
  <c r="AS152" i="9"/>
  <c r="BD150" i="6" s="1"/>
  <c r="AR357" i="9"/>
  <c r="BC355" i="6" s="1"/>
  <c r="AS335" i="9"/>
  <c r="BD333" i="6" s="1"/>
  <c r="BH333" i="6" s="1"/>
  <c r="AQ355" i="9"/>
  <c r="BB353" i="6" s="1"/>
  <c r="BF353" i="6" s="1"/>
  <c r="AS96" i="9"/>
  <c r="BD94" i="6" s="1"/>
  <c r="BH94" i="6" s="1"/>
  <c r="AR342" i="9"/>
  <c r="BC340" i="6" s="1"/>
  <c r="BG340" i="6" s="1"/>
  <c r="AS194" i="9"/>
  <c r="BD192" i="6" s="1"/>
  <c r="BH192" i="6" s="1"/>
  <c r="AS145" i="9"/>
  <c r="BD143" i="6" s="1"/>
  <c r="BH143" i="6" s="1"/>
  <c r="AS134" i="9"/>
  <c r="BD132" i="6" s="1"/>
  <c r="BH132" i="6" s="1"/>
  <c r="AS119" i="9"/>
  <c r="BD117" i="6" s="1"/>
  <c r="BH117" i="6" s="1"/>
  <c r="AQ307" i="9"/>
  <c r="BB305" i="6" s="1"/>
  <c r="BF305" i="6" s="1"/>
  <c r="AR332" i="9"/>
  <c r="BC330" i="6" s="1"/>
  <c r="AS262" i="9"/>
  <c r="BD260" i="6" s="1"/>
  <c r="AS353" i="9"/>
  <c r="BD351" i="6" s="1"/>
  <c r="AS291" i="9"/>
  <c r="BD289" i="6" s="1"/>
  <c r="BH289" i="6" s="1"/>
  <c r="AS213" i="9"/>
  <c r="BD211" i="6" s="1"/>
  <c r="BH211" i="6" s="1"/>
  <c r="AR192" i="9"/>
  <c r="BC190" i="6" s="1"/>
  <c r="AR69" i="9"/>
  <c r="BC67" i="6" s="1"/>
  <c r="BG67" i="6" s="1"/>
  <c r="AR230" i="9"/>
  <c r="BC228" i="6" s="1"/>
  <c r="BG228" i="6" s="1"/>
  <c r="AS36" i="9"/>
  <c r="BD34" i="6" s="1"/>
  <c r="AS54" i="9"/>
  <c r="AR158" i="9"/>
  <c r="BC156" i="6" s="1"/>
  <c r="AR175" i="9"/>
  <c r="BC173" i="6" s="1"/>
  <c r="AS319" i="9"/>
  <c r="BD317" i="6" s="1"/>
  <c r="AR117" i="9"/>
  <c r="BC115" i="6" s="1"/>
  <c r="AQ183" i="9"/>
  <c r="BB181" i="6" s="1"/>
  <c r="AR355" i="9"/>
  <c r="BC353" i="6" s="1"/>
  <c r="BG353" i="6" s="1"/>
  <c r="AR148" i="9"/>
  <c r="BC146" i="6" s="1"/>
  <c r="BG146" i="6" s="1"/>
  <c r="AQ160" i="9"/>
  <c r="BB158" i="6" s="1"/>
  <c r="AS327" i="9"/>
  <c r="BD325" i="6" s="1"/>
  <c r="BH325" i="6" s="1"/>
  <c r="AS61" i="9"/>
  <c r="BD59" i="6" s="1"/>
  <c r="BH59" i="6" s="1"/>
  <c r="AR232" i="9"/>
  <c r="BC230" i="6" s="1"/>
  <c r="BG230" i="6" s="1"/>
  <c r="AS92" i="9"/>
  <c r="BD90" i="6" s="1"/>
  <c r="BH90" i="6" s="1"/>
  <c r="AS266" i="9"/>
  <c r="BD264" i="6" s="1"/>
  <c r="AS154" i="9"/>
  <c r="BD152" i="6" s="1"/>
  <c r="AR267" i="9"/>
  <c r="BC265" i="6" s="1"/>
  <c r="AR61" i="9"/>
  <c r="BC59" i="6" s="1"/>
  <c r="AS16" i="9"/>
  <c r="BD14" i="6" s="1"/>
  <c r="AQ274" i="9"/>
  <c r="BB272" i="6" s="1"/>
  <c r="BF272" i="6" s="1"/>
  <c r="AS71" i="9"/>
  <c r="BD69" i="6" s="1"/>
  <c r="BH69" i="6" s="1"/>
  <c r="AR178" i="9"/>
  <c r="BC176" i="6" s="1"/>
  <c r="BG176" i="6" s="1"/>
  <c r="AS326" i="9"/>
  <c r="BD324" i="6" s="1"/>
  <c r="BH324" i="6" s="1"/>
  <c r="AQ248" i="9"/>
  <c r="BB246" i="6" s="1"/>
  <c r="AS273" i="9"/>
  <c r="BD271" i="6" s="1"/>
  <c r="AS128" i="9"/>
  <c r="BD126" i="6" s="1"/>
  <c r="BH126" i="6" s="1"/>
  <c r="AR125" i="9"/>
  <c r="BC123" i="6" s="1"/>
  <c r="AQ354" i="9"/>
  <c r="BB352" i="6" s="1"/>
  <c r="AS324" i="9"/>
  <c r="BD322" i="6" s="1"/>
  <c r="AQ101" i="9"/>
  <c r="BB99" i="6" s="1"/>
  <c r="AQ181" i="9"/>
  <c r="BB179" i="6" s="1"/>
  <c r="AR110" i="9"/>
  <c r="BC108" i="6" s="1"/>
  <c r="BG108" i="6" s="1"/>
  <c r="AQ192" i="9"/>
  <c r="BB190" i="6" s="1"/>
  <c r="BF190" i="6" s="1"/>
  <c r="AR11" i="9"/>
  <c r="BC9" i="6" s="1"/>
  <c r="BG9" i="6" s="1"/>
  <c r="AR331" i="9"/>
  <c r="BC329" i="6" s="1"/>
  <c r="BG329" i="6" s="1"/>
  <c r="AS123" i="9"/>
  <c r="BD121" i="6" s="1"/>
  <c r="AQ58" i="9"/>
  <c r="BB56" i="6" s="1"/>
  <c r="AS292" i="9"/>
  <c r="BD290" i="6" s="1"/>
  <c r="AQ298" i="9"/>
  <c r="BB296" i="6" s="1"/>
  <c r="AR316" i="9"/>
  <c r="BC314" i="6" s="1"/>
  <c r="AS362" i="9"/>
  <c r="BD360" i="6" s="1"/>
  <c r="AS313" i="9"/>
  <c r="BD311" i="6" s="1"/>
  <c r="AR346" i="9"/>
  <c r="BC344" i="6" s="1"/>
  <c r="AR94" i="9"/>
  <c r="BC92" i="6" s="1"/>
  <c r="BG92" i="6" s="1"/>
  <c r="AS166" i="9"/>
  <c r="BD164" i="6" s="1"/>
  <c r="BH164" i="6" s="1"/>
  <c r="AS163" i="9"/>
  <c r="BD161" i="6" s="1"/>
  <c r="BH161" i="6" s="1"/>
  <c r="AQ291" i="9"/>
  <c r="BB289" i="6" s="1"/>
  <c r="BF289" i="6" s="1"/>
  <c r="AS286" i="9"/>
  <c r="BD284" i="6" s="1"/>
  <c r="AS115" i="9"/>
  <c r="BD113" i="6" s="1"/>
  <c r="AQ198" i="9"/>
  <c r="BB196" i="6" s="1"/>
  <c r="BF196" i="6" s="1"/>
  <c r="AR294" i="9"/>
  <c r="BC292" i="6" s="1"/>
  <c r="AQ70" i="9"/>
  <c r="BB68" i="6" s="1"/>
  <c r="AR102" i="9"/>
  <c r="BC100" i="6" s="1"/>
  <c r="AR126" i="9"/>
  <c r="BC124" i="6" s="1"/>
  <c r="AR231" i="9"/>
  <c r="BC229" i="6" s="1"/>
  <c r="AS38" i="9"/>
  <c r="BD36" i="6" s="1"/>
  <c r="BH36" i="6" s="1"/>
  <c r="AQ187" i="9"/>
  <c r="BB185" i="6" s="1"/>
  <c r="BF185" i="6" s="1"/>
  <c r="AS296" i="9"/>
  <c r="BD294" i="6" s="1"/>
  <c r="BH294" i="6" s="1"/>
  <c r="AS12" i="9"/>
  <c r="BD10" i="6" s="1"/>
  <c r="BH10" i="6" s="1"/>
  <c r="AQ276" i="9"/>
  <c r="BB274" i="6" s="1"/>
  <c r="AQ200" i="9"/>
  <c r="BB198" i="6" s="1"/>
  <c r="AR34" i="9"/>
  <c r="BC32" i="6" s="1"/>
  <c r="BG32" i="6" s="1"/>
  <c r="AS59" i="9"/>
  <c r="BD57" i="6" s="1"/>
  <c r="AS243" i="9"/>
  <c r="BD241" i="6" s="1"/>
  <c r="AQ264" i="9"/>
  <c r="BB262" i="6" s="1"/>
  <c r="BF262" i="6" s="1"/>
  <c r="AR149" i="9"/>
  <c r="BC147" i="6" s="1"/>
  <c r="AS26" i="9"/>
  <c r="BD24" i="6" s="1"/>
  <c r="AR305" i="9"/>
  <c r="BC303" i="6" s="1"/>
  <c r="BG303" i="6" s="1"/>
  <c r="AQ20" i="9"/>
  <c r="BB18" i="6" s="1"/>
  <c r="BF18" i="6" s="1"/>
  <c r="AS290" i="9"/>
  <c r="BD288" i="6" s="1"/>
  <c r="BH288" i="6" s="1"/>
  <c r="AR88" i="9"/>
  <c r="BC86" i="6" s="1"/>
  <c r="BG86" i="6" s="1"/>
  <c r="AR106" i="9"/>
  <c r="BC104" i="6" s="1"/>
  <c r="AS86" i="9"/>
  <c r="BD84" i="6" s="1"/>
  <c r="AR132" i="9"/>
  <c r="BC130" i="6" s="1"/>
  <c r="AR279" i="9"/>
  <c r="BC277" i="6" s="1"/>
  <c r="AR101" i="9"/>
  <c r="BC99" i="6" s="1"/>
  <c r="AS78" i="9"/>
  <c r="BD76" i="6" s="1"/>
  <c r="AS151" i="9"/>
  <c r="BD149" i="6" s="1"/>
  <c r="AQ251" i="9"/>
  <c r="BB249" i="6" s="1"/>
  <c r="AR368" i="9"/>
  <c r="BC366" i="6" s="1"/>
  <c r="BG366" i="6" s="1"/>
  <c r="AR146" i="9"/>
  <c r="BC144" i="6" s="1"/>
  <c r="BG144" i="6" s="1"/>
  <c r="AR318" i="9"/>
  <c r="BC316" i="6" s="1"/>
  <c r="BG316" i="6" s="1"/>
  <c r="AR213" i="9"/>
  <c r="BC211" i="6" s="1"/>
  <c r="AR184" i="9"/>
  <c r="BC182" i="6" s="1"/>
  <c r="AS52" i="9"/>
  <c r="BD50" i="6" s="1"/>
  <c r="AS33" i="9"/>
  <c r="BD31" i="6" s="1"/>
  <c r="BH31" i="6" s="1"/>
  <c r="AR201" i="9"/>
  <c r="BC199" i="6" s="1"/>
  <c r="AR95" i="9"/>
  <c r="BC93" i="6" s="1"/>
  <c r="AQ282" i="9"/>
  <c r="BB280" i="6" s="1"/>
  <c r="BF280" i="6" s="1"/>
  <c r="AQ25" i="9"/>
  <c r="BB23" i="6" s="1"/>
  <c r="BF23" i="6" s="1"/>
  <c r="AR206" i="9"/>
  <c r="BC204" i="6" s="1"/>
  <c r="AR193" i="9"/>
  <c r="BC191" i="6" s="1"/>
  <c r="BG191" i="6" s="1"/>
  <c r="AQ158" i="9"/>
  <c r="BB156" i="6" s="1"/>
  <c r="BF156" i="6" s="1"/>
  <c r="AR257" i="9"/>
  <c r="BC255" i="6" s="1"/>
  <c r="BG255" i="6" s="1"/>
  <c r="AS334" i="9"/>
  <c r="BD332" i="6" s="1"/>
  <c r="AR324" i="9"/>
  <c r="BC322" i="6" s="1"/>
  <c r="AQ190" i="9"/>
  <c r="BB188" i="6" s="1"/>
  <c r="AS192" i="9"/>
  <c r="BD190" i="6" s="1"/>
  <c r="AQ315" i="9"/>
  <c r="BB313" i="6" s="1"/>
  <c r="AS27" i="9"/>
  <c r="BD25" i="6" s="1"/>
  <c r="AQ258" i="9"/>
  <c r="BB256" i="6" s="1"/>
  <c r="BF256" i="6" s="1"/>
  <c r="AS247" i="9"/>
  <c r="BD245" i="6" s="1"/>
  <c r="BH245" i="6" s="1"/>
  <c r="AR350" i="9"/>
  <c r="BC348" i="6" s="1"/>
  <c r="AQ193" i="9"/>
  <c r="AT193" i="9" s="1"/>
  <c r="AR292" i="9"/>
  <c r="BC290" i="6" s="1"/>
  <c r="BG290" i="6" s="1"/>
  <c r="AR208" i="9"/>
  <c r="BC206" i="6" s="1"/>
  <c r="BG206" i="6" s="1"/>
  <c r="AS355" i="9"/>
  <c r="BD353" i="6" s="1"/>
  <c r="AR124" i="9"/>
  <c r="BC122" i="6" s="1"/>
  <c r="AS168" i="9"/>
  <c r="BD166" i="6" s="1"/>
  <c r="AS106" i="9"/>
  <c r="BD104" i="6" s="1"/>
  <c r="AS181" i="9"/>
  <c r="BD179" i="6" s="1"/>
  <c r="AR182" i="9"/>
  <c r="BC180" i="6" s="1"/>
  <c r="AS95" i="9"/>
  <c r="BD93" i="6" s="1"/>
  <c r="BH93" i="6" s="1"/>
  <c r="AR306" i="9"/>
  <c r="BC304" i="6" s="1"/>
  <c r="AR136" i="9"/>
  <c r="BC134" i="6" s="1"/>
  <c r="BG134" i="6" s="1"/>
  <c r="AR179" i="9"/>
  <c r="BC177" i="6" s="1"/>
  <c r="BG177" i="6" s="1"/>
  <c r="AS76" i="9"/>
  <c r="BD74" i="6" s="1"/>
  <c r="BH74" i="6" s="1"/>
  <c r="AS249" i="9"/>
  <c r="BD247" i="6" s="1"/>
  <c r="BH247" i="6" s="1"/>
  <c r="AS316" i="9"/>
  <c r="BD314" i="6" s="1"/>
  <c r="AR22" i="9"/>
  <c r="BC20" i="6" s="1"/>
  <c r="AS233" i="9"/>
  <c r="BD231" i="6" s="1"/>
  <c r="AX131" i="9"/>
  <c r="AS131" i="9" s="1"/>
  <c r="BD129" i="6" s="1"/>
  <c r="BH129" i="6" s="1"/>
  <c r="AQ335" i="9"/>
  <c r="BB333" i="6" s="1"/>
  <c r="AQ22" i="9"/>
  <c r="BB20" i="6" s="1"/>
  <c r="BF20" i="6" s="1"/>
  <c r="AS277" i="9"/>
  <c r="BD275" i="6" s="1"/>
  <c r="AS224" i="9"/>
  <c r="BD222" i="6" s="1"/>
  <c r="AS25" i="9"/>
  <c r="BD23" i="6" s="1"/>
  <c r="BH23" i="6" s="1"/>
  <c r="AR115" i="9"/>
  <c r="BC113" i="6" s="1"/>
  <c r="BG113" i="6" s="1"/>
  <c r="AQ305" i="9"/>
  <c r="BB303" i="6" s="1"/>
  <c r="BF303" i="6" s="1"/>
  <c r="AS294" i="9"/>
  <c r="BD292" i="6" s="1"/>
  <c r="BH292" i="6" s="1"/>
  <c r="AR32" i="9"/>
  <c r="BC30" i="6" s="1"/>
  <c r="AS239" i="9"/>
  <c r="BD237" i="6" s="1"/>
  <c r="AQ303" i="9"/>
  <c r="BB301" i="6" s="1"/>
  <c r="AQ137" i="9"/>
  <c r="BB135" i="6" s="1"/>
  <c r="AQ241" i="9"/>
  <c r="BB239" i="6" s="1"/>
  <c r="AS93" i="9"/>
  <c r="BD91" i="6" s="1"/>
  <c r="BH91" i="6" s="1"/>
  <c r="AS200" i="9"/>
  <c r="BD198" i="6" s="1"/>
  <c r="AQ34" i="9"/>
  <c r="BB32" i="6" s="1"/>
  <c r="AR59" i="9"/>
  <c r="BC57" i="6" s="1"/>
  <c r="BG57" i="6" s="1"/>
  <c r="AR224" i="9"/>
  <c r="BC222" i="6" s="1"/>
  <c r="BG222" i="6" s="1"/>
  <c r="AS264" i="9"/>
  <c r="BD262" i="6" s="1"/>
  <c r="BH262" i="6" s="1"/>
  <c r="AQ304" i="9"/>
  <c r="BB302" i="6" s="1"/>
  <c r="BF302" i="6" s="1"/>
  <c r="AR26" i="9"/>
  <c r="BC24" i="6" s="1"/>
  <c r="AR259" i="9"/>
  <c r="BC257" i="6" s="1"/>
  <c r="AS89" i="9"/>
  <c r="BD87" i="6" s="1"/>
  <c r="AS88" i="9"/>
  <c r="BD86" i="6" s="1"/>
  <c r="BH86" i="6" s="1"/>
  <c r="AQ243" i="9"/>
  <c r="BB241" i="6" s="1"/>
  <c r="AR86" i="9"/>
  <c r="BC84" i="6" s="1"/>
  <c r="BG84" i="6" s="1"/>
  <c r="AS97" i="9"/>
  <c r="BD95" i="6" s="1"/>
  <c r="AQ279" i="9"/>
  <c r="BB277" i="6" s="1"/>
  <c r="AR65" i="9"/>
  <c r="BC63" i="6" s="1"/>
  <c r="BG63" i="6" s="1"/>
  <c r="AQ189" i="9"/>
  <c r="BB187" i="6" s="1"/>
  <c r="BF187" i="6" s="1"/>
  <c r="AR249" i="9"/>
  <c r="BC247" i="6" s="1"/>
  <c r="BG247" i="6" s="1"/>
  <c r="AS22" i="9"/>
  <c r="BD20" i="6" s="1"/>
  <c r="BH20" i="6" s="1"/>
  <c r="AR151" i="9"/>
  <c r="BC149" i="6" s="1"/>
  <c r="AS251" i="9"/>
  <c r="BD249" i="6" s="1"/>
  <c r="AR99" i="9"/>
  <c r="BC97" i="6" s="1"/>
  <c r="AS185" i="9"/>
  <c r="AS82" i="9"/>
  <c r="BD80" i="6" s="1"/>
  <c r="AR202" i="9"/>
  <c r="BC200" i="6" s="1"/>
  <c r="AR49" i="9"/>
  <c r="BC47" i="6" s="1"/>
  <c r="AS348" i="9"/>
  <c r="BD346" i="6" s="1"/>
  <c r="AS193" i="9"/>
  <c r="BD191" i="6" s="1"/>
  <c r="AS84" i="9"/>
  <c r="BD82" i="6" s="1"/>
  <c r="BH82" i="6" s="1"/>
  <c r="AR335" i="9"/>
  <c r="BC333" i="6" s="1"/>
  <c r="AQ327" i="9"/>
  <c r="BB325" i="6" s="1"/>
  <c r="BF325" i="6" s="1"/>
  <c r="AR105" i="9"/>
  <c r="BC103" i="6" s="1"/>
  <c r="AR270" i="9"/>
  <c r="BC268" i="6" s="1"/>
  <c r="AR353" i="9"/>
  <c r="BC351" i="6" s="1"/>
  <c r="AQ349" i="9"/>
  <c r="BB347" i="6" s="1"/>
  <c r="BF347" i="6" s="1"/>
  <c r="AS67" i="9"/>
  <c r="BD65" i="6" s="1"/>
  <c r="AS117" i="9"/>
  <c r="BD115" i="6" s="1"/>
  <c r="AS338" i="9"/>
  <c r="BD336" i="6" s="1"/>
  <c r="AS230" i="9"/>
  <c r="BD228" i="6" s="1"/>
  <c r="AR181" i="9"/>
  <c r="BC179" i="6" s="1"/>
  <c r="BG179" i="6" s="1"/>
  <c r="AR319" i="9"/>
  <c r="BC317" i="6" s="1"/>
  <c r="BG317" i="6" s="1"/>
  <c r="AS182" i="9"/>
  <c r="BD180" i="6" s="1"/>
  <c r="BH180" i="6" s="1"/>
  <c r="AS109" i="9"/>
  <c r="BD107" i="6" s="1"/>
  <c r="BH107" i="6" s="1"/>
  <c r="AQ366" i="9"/>
  <c r="BB364" i="6" s="1"/>
  <c r="AQ188" i="9"/>
  <c r="BB186" i="6" s="1"/>
  <c r="AR272" i="9"/>
  <c r="BC270" i="6" s="1"/>
  <c r="AS305" i="9"/>
  <c r="AR317" i="9"/>
  <c r="BC315" i="6" s="1"/>
  <c r="AS113" i="9"/>
  <c r="BD111" i="6" s="1"/>
  <c r="AR243" i="9"/>
  <c r="BC241" i="6" s="1"/>
  <c r="AR212" i="9"/>
  <c r="BC210" i="6" s="1"/>
  <c r="AS297" i="9"/>
  <c r="BD295" i="6" s="1"/>
  <c r="BH295" i="6" s="1"/>
  <c r="AR90" i="9"/>
  <c r="BC88" i="6" s="1"/>
  <c r="BG88" i="6" s="1"/>
  <c r="AR50" i="9"/>
  <c r="BC48" i="6" s="1"/>
  <c r="BG48" i="6" s="1"/>
  <c r="AQ364" i="9"/>
  <c r="BB362" i="6" s="1"/>
  <c r="BF362" i="6" s="1"/>
  <c r="AQ195" i="9"/>
  <c r="BB193" i="6" s="1"/>
  <c r="AQ272" i="9"/>
  <c r="BB270" i="6" s="1"/>
  <c r="AS43" i="9"/>
  <c r="BD41" i="6" s="1"/>
  <c r="BH41" i="6" s="1"/>
  <c r="AS155" i="9"/>
  <c r="BD153" i="6" s="1"/>
  <c r="BH153" i="6" s="1"/>
  <c r="AR239" i="9"/>
  <c r="BC237" i="6" s="1"/>
  <c r="AS50" i="9"/>
  <c r="BD48" i="6" s="1"/>
  <c r="AQ153" i="9"/>
  <c r="BB151" i="6" s="1"/>
  <c r="BF151" i="6" s="1"/>
  <c r="AS241" i="9"/>
  <c r="BD239" i="6" s="1"/>
  <c r="AQ66" i="9"/>
  <c r="BB64" i="6" s="1"/>
  <c r="BF64" i="6" s="1"/>
  <c r="AS195" i="9"/>
  <c r="BD193" i="6" s="1"/>
  <c r="BH193" i="6" s="1"/>
  <c r="AR200" i="9"/>
  <c r="BC198" i="6" s="1"/>
  <c r="AR14" i="9"/>
  <c r="BC12" i="6" s="1"/>
  <c r="BG12" i="6" s="1"/>
  <c r="AR77" i="9"/>
  <c r="BC75" i="6" s="1"/>
  <c r="BG75" i="6" s="1"/>
  <c r="AR254" i="9"/>
  <c r="BC252" i="6" s="1"/>
  <c r="BG252" i="6" s="1"/>
  <c r="AS293" i="9"/>
  <c r="BD291" i="6" s="1"/>
  <c r="AQ185" i="9"/>
  <c r="BB183" i="6" s="1"/>
  <c r="BF183" i="6" s="1"/>
  <c r="AQ259" i="9"/>
  <c r="BB257" i="6" s="1"/>
  <c r="AR89" i="9"/>
  <c r="BC87" i="6" s="1"/>
  <c r="AS245" i="9"/>
  <c r="BD243" i="6" s="1"/>
  <c r="AS29" i="9"/>
  <c r="BD27" i="6" s="1"/>
  <c r="BH27" i="6" s="1"/>
  <c r="AS138" i="9"/>
  <c r="BD136" i="6" s="1"/>
  <c r="BH136" i="6" s="1"/>
  <c r="AS37" i="9"/>
  <c r="BD35" i="6" s="1"/>
  <c r="BH35" i="6" s="1"/>
  <c r="AS352" i="9"/>
  <c r="BD350" i="6" s="1"/>
  <c r="BH350" i="6" s="1"/>
  <c r="AR225" i="9"/>
  <c r="BC223" i="6" s="1"/>
  <c r="BG223" i="6" s="1"/>
  <c r="AQ65" i="9"/>
  <c r="BB63" i="6" s="1"/>
  <c r="BF63" i="6" s="1"/>
  <c r="AQ180" i="9"/>
  <c r="BB178" i="6" s="1"/>
  <c r="AS222" i="9"/>
  <c r="BD220" i="6" s="1"/>
  <c r="AR58" i="9"/>
  <c r="BC56" i="6" s="1"/>
  <c r="BG56" i="6" s="1"/>
  <c r="AQ147" i="9"/>
  <c r="BB145" i="6" s="1"/>
  <c r="AR251" i="9"/>
  <c r="BC249" i="6" s="1"/>
  <c r="AS226" i="9"/>
  <c r="BD224" i="6" s="1"/>
  <c r="AQ246" i="9"/>
  <c r="BB244" i="6" s="1"/>
  <c r="BF244" i="6" s="1"/>
  <c r="AS8" i="9"/>
  <c r="BD6" i="6" s="1"/>
  <c r="BH6" i="6" s="1"/>
  <c r="AR19" i="9"/>
  <c r="BC17" i="6" s="1"/>
  <c r="BG17" i="6" s="1"/>
  <c r="AS173" i="9"/>
  <c r="BD171" i="6" s="1"/>
  <c r="BH171" i="6" s="1"/>
  <c r="AR134" i="9"/>
  <c r="BC132" i="6" s="1"/>
  <c r="BG132" i="6" s="1"/>
  <c r="AS140" i="9"/>
  <c r="BD138" i="6" s="1"/>
  <c r="AS62" i="9"/>
  <c r="BD60" i="6" s="1"/>
  <c r="AR358" i="9"/>
  <c r="BC356" i="6" s="1"/>
  <c r="AQ281" i="9"/>
  <c r="BB279" i="6" s="1"/>
  <c r="BF279" i="6" s="1"/>
  <c r="AR73" i="9"/>
  <c r="BC71" i="6" s="1"/>
  <c r="AQ344" i="9"/>
  <c r="BB342" i="6" s="1"/>
  <c r="AQ268" i="9"/>
  <c r="BB266" i="6" s="1"/>
  <c r="BF266" i="6" s="1"/>
  <c r="AR354" i="9"/>
  <c r="AR54" i="9"/>
  <c r="BC52" i="6" s="1"/>
  <c r="AS186" i="9"/>
  <c r="BD184" i="6" s="1"/>
  <c r="BH184" i="6" s="1"/>
  <c r="AR209" i="9"/>
  <c r="BC207" i="6" s="1"/>
  <c r="AQ120" i="9"/>
  <c r="BB118" i="6" s="1"/>
  <c r="AS148" i="9"/>
  <c r="BD146" i="6" s="1"/>
  <c r="AQ77" i="9"/>
  <c r="BB75" i="6" s="1"/>
  <c r="AQ326" i="9"/>
  <c r="BB324" i="6" s="1"/>
  <c r="AQ232" i="9"/>
  <c r="BB230" i="6" s="1"/>
  <c r="BF230" i="6" s="1"/>
  <c r="AR242" i="9"/>
  <c r="BC240" i="6" s="1"/>
  <c r="AR38" i="9"/>
  <c r="BC36" i="6" s="1"/>
  <c r="AR167" i="9"/>
  <c r="BC165" i="6" s="1"/>
  <c r="AR261" i="9"/>
  <c r="BC259" i="6" s="1"/>
  <c r="BG259" i="6" s="1"/>
  <c r="AR169" i="9"/>
  <c r="BC167" i="6" s="1"/>
  <c r="BG167" i="6" s="1"/>
  <c r="AS10" i="9"/>
  <c r="BD8" i="6" s="1"/>
  <c r="BH8" i="6" s="1"/>
  <c r="AR111" i="9"/>
  <c r="BC109" i="6" s="1"/>
  <c r="BG109" i="6" s="1"/>
  <c r="AS48" i="9"/>
  <c r="BD46" i="6" s="1"/>
  <c r="AS108" i="9"/>
  <c r="BD106" i="6" s="1"/>
  <c r="AS272" i="9"/>
  <c r="BD270" i="6" s="1"/>
  <c r="AS32" i="9"/>
  <c r="BD30" i="6" s="1"/>
  <c r="AR171" i="9"/>
  <c r="BC169" i="6" s="1"/>
  <c r="BG169" i="6" s="1"/>
  <c r="AS234" i="9"/>
  <c r="BD232" i="6" s="1"/>
  <c r="AS240" i="9"/>
  <c r="BD238" i="6" s="1"/>
  <c r="AR153" i="9"/>
  <c r="BC151" i="6" s="1"/>
  <c r="AR241" i="9"/>
  <c r="BC239" i="6" s="1"/>
  <c r="BG239" i="6" s="1"/>
  <c r="AS66" i="9"/>
  <c r="BD64" i="6" s="1"/>
  <c r="BH64" i="6" s="1"/>
  <c r="AR237" i="9"/>
  <c r="BC235" i="6" s="1"/>
  <c r="BG235" i="6" s="1"/>
  <c r="AR280" i="9"/>
  <c r="BC278" i="6" s="1"/>
  <c r="BG278" i="6" s="1"/>
  <c r="AR43" i="9"/>
  <c r="BC41" i="6" s="1"/>
  <c r="AS77" i="9"/>
  <c r="BD75" i="6" s="1"/>
  <c r="BH75" i="6" s="1"/>
  <c r="AS39" i="9"/>
  <c r="BD37" i="6" s="1"/>
  <c r="BH37" i="6" s="1"/>
  <c r="AR210" i="9"/>
  <c r="BC208" i="6" s="1"/>
  <c r="AS111" i="9"/>
  <c r="BD109" i="6" s="1"/>
  <c r="BH109" i="6" s="1"/>
  <c r="AQ18" i="9"/>
  <c r="BB16" i="6" s="1"/>
  <c r="AQ89" i="9"/>
  <c r="BB87" i="6" s="1"/>
  <c r="BF87" i="6" s="1"/>
  <c r="AR271" i="9"/>
  <c r="BC269" i="6" s="1"/>
  <c r="BG269" i="6" s="1"/>
  <c r="AQ23" i="9"/>
  <c r="BB21" i="6" s="1"/>
  <c r="AR144" i="9"/>
  <c r="BC142" i="6" s="1"/>
  <c r="BG142" i="6" s="1"/>
  <c r="AQ37" i="9"/>
  <c r="BB35" i="6" s="1"/>
  <c r="BF35" i="6" s="1"/>
  <c r="AQ48" i="9"/>
  <c r="BB46" i="6" s="1"/>
  <c r="BF46" i="6" s="1"/>
  <c r="AS295" i="9"/>
  <c r="BD293" i="6" s="1"/>
  <c r="AR9" i="9"/>
  <c r="BC7" i="6" s="1"/>
  <c r="AS47" i="9"/>
  <c r="BD45" i="6" s="1"/>
  <c r="AS310" i="9"/>
  <c r="BD308" i="6" s="1"/>
  <c r="AS366" i="9"/>
  <c r="BD364" i="6" s="1"/>
  <c r="BH364" i="6" s="1"/>
  <c r="AR199" i="9"/>
  <c r="BC197" i="6" s="1"/>
  <c r="BG197" i="6" s="1"/>
  <c r="AR80" i="9"/>
  <c r="BC78" i="6" s="1"/>
  <c r="BG78" i="6" s="1"/>
  <c r="AQ5" i="9"/>
  <c r="BB3" i="6" s="1"/>
  <c r="BF3" i="6" s="1"/>
  <c r="AR226" i="9"/>
  <c r="BC224" i="6" s="1"/>
  <c r="AS176" i="9"/>
  <c r="BD174" i="6" s="1"/>
  <c r="BH174" i="6" s="1"/>
  <c r="AS298" i="9"/>
  <c r="BD296" i="6" s="1"/>
  <c r="BH296" i="6" s="1"/>
  <c r="AS370" i="9"/>
  <c r="BD368" i="6" s="1"/>
  <c r="BH368" i="6" s="1"/>
  <c r="AR150" i="9"/>
  <c r="BC148" i="6" s="1"/>
  <c r="AR247" i="9"/>
  <c r="BC245" i="6" s="1"/>
  <c r="AQ88" i="9"/>
  <c r="BB86" i="6" s="1"/>
  <c r="AQ370" i="9"/>
  <c r="BB368" i="6" s="1"/>
  <c r="AS301" i="9"/>
  <c r="BD299" i="6" s="1"/>
  <c r="AQ30" i="9"/>
  <c r="BB28" i="6" s="1"/>
  <c r="BF28" i="6" s="1"/>
  <c r="AS359" i="9"/>
  <c r="BD357" i="6" s="1"/>
  <c r="BH357" i="6" s="1"/>
  <c r="AS288" i="9"/>
  <c r="BD286" i="6" s="1"/>
  <c r="BH286" i="6" s="1"/>
  <c r="AS114" i="9"/>
  <c r="BD112" i="6" s="1"/>
  <c r="BH112" i="6" s="1"/>
  <c r="AR161" i="9"/>
  <c r="BC159" i="6" s="1"/>
  <c r="BG159" i="6" s="1"/>
  <c r="AS236" i="9"/>
  <c r="BD234" i="6" s="1"/>
  <c r="BH234" i="6" s="1"/>
  <c r="AS20" i="9"/>
  <c r="BD18" i="6" s="1"/>
  <c r="BH18" i="6" s="1"/>
  <c r="AS356" i="9"/>
  <c r="BD354" i="6" s="1"/>
  <c r="AS122" i="9"/>
  <c r="BD120" i="6" s="1"/>
  <c r="AS304" i="9"/>
  <c r="BD302" i="6" s="1"/>
  <c r="AS184" i="9"/>
  <c r="BD182" i="6" s="1"/>
  <c r="AS263" i="9"/>
  <c r="BD261" i="6" s="1"/>
  <c r="BH261" i="6" s="1"/>
  <c r="AQ154" i="9"/>
  <c r="BB152" i="6" s="1"/>
  <c r="AR328" i="9"/>
  <c r="BC326" i="6" s="1"/>
  <c r="BG326" i="6" s="1"/>
  <c r="AS35" i="9"/>
  <c r="BD33" i="6" s="1"/>
  <c r="BH33" i="6" s="1"/>
  <c r="AR204" i="9"/>
  <c r="BC202" i="6" s="1"/>
  <c r="AS216" i="9"/>
  <c r="BD214" i="6" s="1"/>
  <c r="BH214" i="6" s="1"/>
  <c r="AS256" i="9"/>
  <c r="BD254" i="6" s="1"/>
  <c r="BH254" i="6" s="1"/>
  <c r="AR141" i="9"/>
  <c r="BC139" i="6" s="1"/>
  <c r="BG139" i="6" s="1"/>
  <c r="AQ219" i="9"/>
  <c r="BB217" i="6" s="1"/>
  <c r="AR92" i="9"/>
  <c r="BC90" i="6" s="1"/>
  <c r="AS255" i="9"/>
  <c r="BD253" i="6" s="1"/>
  <c r="AS336" i="9"/>
  <c r="BD334" i="6" s="1"/>
  <c r="AQ105" i="9"/>
  <c r="BB103" i="6" s="1"/>
  <c r="BF103" i="6" s="1"/>
  <c r="AR246" i="9"/>
  <c r="BC244" i="6" s="1"/>
  <c r="AS136" i="9"/>
  <c r="BD134" i="6" s="1"/>
  <c r="BH134" i="6" s="1"/>
  <c r="AR147" i="9"/>
  <c r="BC145" i="6" s="1"/>
  <c r="BG145" i="6" s="1"/>
  <c r="AS125" i="9"/>
  <c r="BD123" i="6" s="1"/>
  <c r="AQ284" i="9"/>
  <c r="BB282" i="6" s="1"/>
  <c r="AR367" i="9"/>
  <c r="BC365" i="6" s="1"/>
  <c r="BG365" i="6" s="1"/>
  <c r="AR205" i="9"/>
  <c r="BC203" i="6" s="1"/>
  <c r="BG203" i="6" s="1"/>
  <c r="AS339" i="9"/>
  <c r="BD337" i="6" s="1"/>
  <c r="AS73" i="9"/>
  <c r="BD71" i="6" s="1"/>
  <c r="AS51" i="9"/>
  <c r="BD49" i="6" s="1"/>
  <c r="AS210" i="9"/>
  <c r="BD208" i="6" s="1"/>
  <c r="BH208" i="6" s="1"/>
  <c r="AR214" i="9"/>
  <c r="BC212" i="6" s="1"/>
  <c r="BG212" i="6" s="1"/>
  <c r="AQ358" i="9"/>
  <c r="BB356" i="6" s="1"/>
  <c r="AS143" i="9"/>
  <c r="BD141" i="6" s="1"/>
  <c r="BH141" i="6" s="1"/>
  <c r="AS6" i="9"/>
  <c r="BD4" i="6" s="1"/>
  <c r="BH4" i="6" s="1"/>
  <c r="AR27" i="9"/>
  <c r="BC25" i="6" s="1"/>
  <c r="AR156" i="9"/>
  <c r="BC154" i="6" s="1"/>
  <c r="AS315" i="9"/>
  <c r="BD313" i="6" s="1"/>
  <c r="BH313" i="6" s="1"/>
  <c r="AS68" i="9"/>
  <c r="BD66" i="6" s="1"/>
  <c r="AQ76" i="9"/>
  <c r="BB74" i="6" s="1"/>
  <c r="BF74" i="6" s="1"/>
  <c r="AS314" i="9"/>
  <c r="BD312" i="6" s="1"/>
  <c r="AS120" i="9"/>
  <c r="BD118" i="6" s="1"/>
  <c r="AQ255" i="9"/>
  <c r="AT255" i="9" s="1"/>
  <c r="AQ361" i="9"/>
  <c r="BB359" i="6" s="1"/>
  <c r="AR229" i="9"/>
  <c r="BC227" i="6" s="1"/>
  <c r="BG227" i="6" s="1"/>
  <c r="AS158" i="9"/>
  <c r="BD156" i="6" s="1"/>
  <c r="BH156" i="6" s="1"/>
  <c r="AQ319" i="9"/>
  <c r="BB317" i="6" s="1"/>
  <c r="AS146" i="9"/>
  <c r="BD144" i="6" s="1"/>
  <c r="BH144" i="6" s="1"/>
  <c r="AR366" i="9"/>
  <c r="AS341" i="9"/>
  <c r="BD339" i="6" s="1"/>
  <c r="BH339" i="6" s="1"/>
  <c r="AQ230" i="9"/>
  <c r="BB228" i="6" s="1"/>
  <c r="AS129" i="9"/>
  <c r="BD127" i="6" s="1"/>
  <c r="BH127" i="6" s="1"/>
  <c r="AS183" i="9"/>
  <c r="BD181" i="6" s="1"/>
  <c r="AQ54" i="9"/>
  <c r="BB52" i="6" s="1"/>
  <c r="AR166" i="9"/>
  <c r="BC164" i="6" s="1"/>
  <c r="BG164" i="6" s="1"/>
  <c r="AQ369" i="9"/>
  <c r="BB367" i="6" s="1"/>
  <c r="BF367" i="6" s="1"/>
  <c r="AS141" i="9"/>
  <c r="BD139" i="6" s="1"/>
  <c r="BH139" i="6" s="1"/>
  <c r="AR298" i="9"/>
  <c r="BC296" i="6" s="1"/>
  <c r="AS14" i="9"/>
  <c r="BD12" i="6" s="1"/>
  <c r="AS321" i="9"/>
  <c r="BD319" i="6" s="1"/>
  <c r="AR104" i="9"/>
  <c r="BC102" i="6" s="1"/>
  <c r="BG102" i="6" s="1"/>
  <c r="AS90" i="9"/>
  <c r="BD88" i="6" s="1"/>
  <c r="BH88" i="6" s="1"/>
  <c r="AS104" i="9"/>
  <c r="BD102" i="6" s="1"/>
  <c r="AR266" i="9"/>
  <c r="BC264" i="6" s="1"/>
  <c r="AS283" i="9"/>
  <c r="BD281" i="6" s="1"/>
  <c r="AQ92" i="9"/>
  <c r="BB90" i="6" s="1"/>
  <c r="AR337" i="9"/>
  <c r="BC335" i="6" s="1"/>
  <c r="AR361" i="9"/>
  <c r="BC359" i="6" s="1"/>
  <c r="BG359" i="6" s="1"/>
  <c r="AR107" i="9"/>
  <c r="BC105" i="6" s="1"/>
  <c r="BG105" i="6" s="1"/>
  <c r="AS329" i="9"/>
  <c r="BD327" i="6" s="1"/>
  <c r="AQ16" i="9"/>
  <c r="BB14" i="6" s="1"/>
  <c r="AR370" i="9"/>
  <c r="BC368" i="6" s="1"/>
  <c r="AW133" i="9"/>
  <c r="AR133" i="9" s="1"/>
  <c r="BC131" i="6" s="1"/>
  <c r="BG131" i="6" s="1"/>
  <c r="AR312" i="9"/>
  <c r="BC310" i="6" s="1"/>
  <c r="BG310" i="6" s="1"/>
  <c r="AS208" i="9"/>
  <c r="BD206" i="6" s="1"/>
  <c r="BH206" i="6" s="1"/>
  <c r="AS235" i="9"/>
  <c r="BD233" i="6" s="1"/>
  <c r="BH233" i="6" s="1"/>
  <c r="AR360" i="9"/>
  <c r="BC358" i="6" s="1"/>
  <c r="BG358" i="6" s="1"/>
  <c r="AS187" i="9"/>
  <c r="AS63" i="9"/>
  <c r="BD61" i="6" s="1"/>
  <c r="AS7" i="9"/>
  <c r="BD5" i="6" s="1"/>
  <c r="BH5" i="6" s="1"/>
  <c r="AS116" i="9"/>
  <c r="BD114" i="6" s="1"/>
  <c r="BH114" i="6" s="1"/>
  <c r="AR293" i="9"/>
  <c r="BC291" i="6" s="1"/>
  <c r="BG291" i="6" s="1"/>
  <c r="AR330" i="9"/>
  <c r="BC328" i="6" s="1"/>
  <c r="BG328" i="6" s="1"/>
  <c r="AR352" i="9"/>
  <c r="BC350" i="6" s="1"/>
  <c r="BG350" i="6" s="1"/>
  <c r="AR10" i="9"/>
  <c r="BC8" i="6" s="1"/>
  <c r="BG8" i="6" s="1"/>
  <c r="AR75" i="9"/>
  <c r="BC73" i="6" s="1"/>
  <c r="BG73" i="6" s="1"/>
  <c r="AQ109" i="9"/>
  <c r="BB107" i="6" s="1"/>
  <c r="BF107" i="6" s="1"/>
  <c r="AS202" i="9"/>
  <c r="BD200" i="6" s="1"/>
  <c r="BH200" i="6" s="1"/>
  <c r="AR215" i="9"/>
  <c r="BC213" i="6" s="1"/>
  <c r="BG213" i="6" s="1"/>
  <c r="AQ64" i="9"/>
  <c r="BB62" i="6" s="1"/>
  <c r="BF62" i="6" s="1"/>
  <c r="AQ172" i="9"/>
  <c r="BB170" i="6" s="1"/>
  <c r="BF170" i="6" s="1"/>
  <c r="AR234" i="9"/>
  <c r="BC232" i="6" s="1"/>
  <c r="BG232" i="6" s="1"/>
  <c r="AQ217" i="9"/>
  <c r="AQ312" i="9"/>
  <c r="BB310" i="6" s="1"/>
  <c r="BF310" i="6" s="1"/>
  <c r="AS153" i="9"/>
  <c r="BD151" i="6" s="1"/>
  <c r="BH151" i="6" s="1"/>
  <c r="AR287" i="9"/>
  <c r="BC285" i="6" s="1"/>
  <c r="BG285" i="6" s="1"/>
  <c r="AR66" i="9"/>
  <c r="BC64" i="6" s="1"/>
  <c r="AS237" i="9"/>
  <c r="BD235" i="6" s="1"/>
  <c r="BH235" i="6" s="1"/>
  <c r="AQ280" i="9"/>
  <c r="BB278" i="6" s="1"/>
  <c r="BF278" i="6" s="1"/>
  <c r="AS55" i="9"/>
  <c r="BD53" i="6" s="1"/>
  <c r="BH53" i="6" s="1"/>
  <c r="AS179" i="9"/>
  <c r="BD177" i="6" s="1"/>
  <c r="BH177" i="6" s="1"/>
  <c r="AQ85" i="9"/>
  <c r="BB83" i="6" s="1"/>
  <c r="BF83" i="6" s="1"/>
  <c r="AR39" i="9"/>
  <c r="BC37" i="6" s="1"/>
  <c r="BG37" i="6" s="1"/>
  <c r="AQ210" i="9"/>
  <c r="BB208" i="6" s="1"/>
  <c r="AQ31" i="9"/>
  <c r="BB29" i="6" s="1"/>
  <c r="AS18" i="9"/>
  <c r="BD16" i="6" s="1"/>
  <c r="BH16" i="6" s="1"/>
  <c r="AS101" i="9"/>
  <c r="AT101" i="9" s="1"/>
  <c r="AQ297" i="9"/>
  <c r="BB295" i="6" s="1"/>
  <c r="BF295" i="6" s="1"/>
  <c r="AS64" i="9"/>
  <c r="BD62" i="6" s="1"/>
  <c r="BH62" i="6" s="1"/>
  <c r="AQ144" i="9"/>
  <c r="BB142" i="6" s="1"/>
  <c r="BF142" i="6" s="1"/>
  <c r="AR37" i="9"/>
  <c r="BC35" i="6" s="1"/>
  <c r="AR79" i="9"/>
  <c r="BC77" i="6" s="1"/>
  <c r="BG77" i="6" s="1"/>
  <c r="AR220" i="9"/>
  <c r="BC218" i="6" s="1"/>
  <c r="BG218" i="6" s="1"/>
  <c r="AQ244" i="9"/>
  <c r="AT244" i="9" s="1"/>
  <c r="AS205" i="9"/>
  <c r="BD203" i="6" s="1"/>
  <c r="AS289" i="9"/>
  <c r="BD287" i="6" s="1"/>
  <c r="BH287" i="6" s="1"/>
  <c r="AQ74" i="9"/>
  <c r="BB72" i="6" s="1"/>
  <c r="BF72" i="6" s="1"/>
  <c r="AS79" i="9"/>
  <c r="BD316" i="6"/>
  <c r="AS318" i="9"/>
  <c r="AQ208" i="9"/>
  <c r="BB206" i="6" s="1"/>
  <c r="BF206" i="6" s="1"/>
  <c r="AS299" i="9"/>
  <c r="BD297" i="6" s="1"/>
  <c r="BH297" i="6" s="1"/>
  <c r="AQ267" i="9"/>
  <c r="BB265" i="6" s="1"/>
  <c r="BF265" i="6" s="1"/>
  <c r="AR130" i="9"/>
  <c r="BC128" i="6" s="1"/>
  <c r="BG128" i="6" s="1"/>
  <c r="BC91" i="6"/>
  <c r="BG91" i="6" s="1"/>
  <c r="AR93" i="9"/>
  <c r="AS350" i="9"/>
  <c r="BD348" i="6" s="1"/>
  <c r="BH348" i="6" s="1"/>
  <c r="AQ149" i="9"/>
  <c r="BB147" i="6" s="1"/>
  <c r="BF147" i="6" s="1"/>
  <c r="AR116" i="9"/>
  <c r="BC114" i="6" s="1"/>
  <c r="AR227" i="9"/>
  <c r="BC225" i="6" s="1"/>
  <c r="BG225" i="6" s="1"/>
  <c r="AQ107" i="9"/>
  <c r="BB105" i="6" s="1"/>
  <c r="AR310" i="9"/>
  <c r="BC308" i="6" s="1"/>
  <c r="BG308" i="6" s="1"/>
  <c r="AR334" i="9"/>
  <c r="BC332" i="6" s="1"/>
  <c r="BG332" i="6" s="1"/>
  <c r="AR13" i="9"/>
  <c r="BC11" i="6" s="1"/>
  <c r="BG11" i="6" s="1"/>
  <c r="AQ345" i="9"/>
  <c r="BB343" i="6" s="1"/>
  <c r="BF343" i="6" s="1"/>
  <c r="AS274" i="9"/>
  <c r="AT274" i="9" s="1"/>
  <c r="AQ350" i="9"/>
  <c r="BB348" i="6" s="1"/>
  <c r="BF348" i="6" s="1"/>
  <c r="AQ367" i="9"/>
  <c r="BB365" i="6" s="1"/>
  <c r="BF365" i="6" s="1"/>
  <c r="AR345" i="9"/>
  <c r="BC343" i="6" s="1"/>
  <c r="BG343" i="6" s="1"/>
  <c r="BB33" i="6"/>
  <c r="BF33" i="6" s="1"/>
  <c r="AQ35" i="9"/>
  <c r="AS242" i="9"/>
  <c r="BD240" i="6" s="1"/>
  <c r="AS246" i="9"/>
  <c r="BD244" i="6" s="1"/>
  <c r="BH244" i="6" s="1"/>
  <c r="AR248" i="9"/>
  <c r="BC246" i="6" s="1"/>
  <c r="BG246" i="6" s="1"/>
  <c r="AS69" i="9"/>
  <c r="BD67" i="6" s="1"/>
  <c r="BH67" i="6" s="1"/>
  <c r="AS98" i="9"/>
  <c r="BD96" i="6" s="1"/>
  <c r="BH96" i="6" s="1"/>
  <c r="AQ98" i="9"/>
  <c r="BB96" i="6" s="1"/>
  <c r="BF96" i="6" s="1"/>
  <c r="AQ302" i="9"/>
  <c r="AQ196" i="9"/>
  <c r="BB194" i="6" s="1"/>
  <c r="BF194" i="6" s="1"/>
  <c r="AS284" i="9"/>
  <c r="BD282" i="6" s="1"/>
  <c r="BH282" i="6" s="1"/>
  <c r="AQ339" i="9"/>
  <c r="BB337" i="6" s="1"/>
  <c r="BF337" i="6" s="1"/>
  <c r="AR72" i="9"/>
  <c r="BC70" i="6" s="1"/>
  <c r="BG70" i="6" s="1"/>
  <c r="AS209" i="9"/>
  <c r="BD207" i="6" s="1"/>
  <c r="BH207" i="6" s="1"/>
  <c r="AS190" i="9"/>
  <c r="AQ338" i="9"/>
  <c r="BB336" i="6" s="1"/>
  <c r="BF336" i="6" s="1"/>
  <c r="AQ266" i="9"/>
  <c r="BB264" i="6" s="1"/>
  <c r="AS70" i="9"/>
  <c r="AR51" i="9"/>
  <c r="BC49" i="6" s="1"/>
  <c r="BG49" i="6" s="1"/>
  <c r="AS228" i="9"/>
  <c r="BD226" i="6" s="1"/>
  <c r="BH226" i="6" s="1"/>
  <c r="AR35" i="9"/>
  <c r="BC33" i="6" s="1"/>
  <c r="AS204" i="9"/>
  <c r="BD202" i="6" s="1"/>
  <c r="BH202" i="6" s="1"/>
  <c r="AR341" i="9"/>
  <c r="BC339" i="6" s="1"/>
  <c r="AQ299" i="9"/>
  <c r="AR121" i="9"/>
  <c r="BC119" i="6" s="1"/>
  <c r="BG119" i="6" s="1"/>
  <c r="AS11" i="9"/>
  <c r="BD9" i="6" s="1"/>
  <c r="BH9" i="6" s="1"/>
  <c r="AS121" i="9"/>
  <c r="BD119" i="6" s="1"/>
  <c r="BH119" i="6" s="1"/>
  <c r="AR194" i="9"/>
  <c r="BC192" i="6" s="1"/>
  <c r="BG192" i="6" s="1"/>
  <c r="AQ125" i="9"/>
  <c r="AR120" i="9"/>
  <c r="BC118" i="6" s="1"/>
  <c r="BG118" i="6" s="1"/>
  <c r="AS333" i="9"/>
  <c r="BD331" i="6" s="1"/>
  <c r="BH331" i="6" s="1"/>
  <c r="AS191" i="9"/>
  <c r="BD189" i="6" s="1"/>
  <c r="BH189" i="6" s="1"/>
  <c r="AR177" i="9"/>
  <c r="BC175" i="6" s="1"/>
  <c r="AQ104" i="9"/>
  <c r="BB102" i="6" s="1"/>
  <c r="BF102" i="6" s="1"/>
  <c r="AS337" i="9"/>
  <c r="BD335" i="6" s="1"/>
  <c r="BH335" i="6" s="1"/>
  <c r="AR170" i="9"/>
  <c r="BC168" i="6" s="1"/>
  <c r="BG168" i="6" s="1"/>
  <c r="AQ360" i="9"/>
  <c r="BB358" i="6" s="1"/>
  <c r="BF358" i="6" s="1"/>
  <c r="AS306" i="9"/>
  <c r="BD304" i="6" s="1"/>
  <c r="BH304" i="6" s="1"/>
  <c r="AS147" i="9"/>
  <c r="BD145" i="6" s="1"/>
  <c r="AQ209" i="9"/>
  <c r="BB207" i="6" s="1"/>
  <c r="AS19" i="9"/>
  <c r="BD17" i="6" s="1"/>
  <c r="AR195" i="9"/>
  <c r="AQ314" i="9"/>
  <c r="BB312" i="6" s="1"/>
  <c r="BF312" i="6" s="1"/>
  <c r="AS259" i="9"/>
  <c r="BD257" i="6" s="1"/>
  <c r="BH257" i="6" s="1"/>
  <c r="AQ357" i="9"/>
  <c r="BB355" i="6" s="1"/>
  <c r="AS347" i="9"/>
  <c r="BD345" i="6" s="1"/>
  <c r="BH345" i="6" s="1"/>
  <c r="AQ10" i="9"/>
  <c r="BB8" i="6" s="1"/>
  <c r="BF8" i="6" s="1"/>
  <c r="AS103" i="9"/>
  <c r="BD101" i="6" s="1"/>
  <c r="BH101" i="6" s="1"/>
  <c r="AS124" i="9"/>
  <c r="BD122" i="6" s="1"/>
  <c r="BH122" i="6" s="1"/>
  <c r="AS49" i="9"/>
  <c r="BD47" i="6" s="1"/>
  <c r="BH47" i="6" s="1"/>
  <c r="AS215" i="9"/>
  <c r="BD213" i="6" s="1"/>
  <c r="BH213" i="6" s="1"/>
  <c r="AR297" i="9"/>
  <c r="BC295" i="6" s="1"/>
  <c r="BG295" i="6" s="1"/>
  <c r="AS175" i="9"/>
  <c r="BD173" i="6" s="1"/>
  <c r="BH173" i="6" s="1"/>
  <c r="AQ275" i="9"/>
  <c r="BB273" i="6" s="1"/>
  <c r="BF273" i="6" s="1"/>
  <c r="AS368" i="9"/>
  <c r="BD366" i="6" s="1"/>
  <c r="BH366" i="6" s="1"/>
  <c r="AS207" i="9"/>
  <c r="BD205" i="6" s="1"/>
  <c r="BH205" i="6" s="1"/>
  <c r="AS287" i="9"/>
  <c r="BD285" i="6" s="1"/>
  <c r="AR46" i="9"/>
  <c r="AQ176" i="9"/>
  <c r="BB174" i="6" s="1"/>
  <c r="AR228" i="9"/>
  <c r="BC226" i="6" s="1"/>
  <c r="BG226" i="6" s="1"/>
  <c r="AR55" i="9"/>
  <c r="BC53" i="6" s="1"/>
  <c r="BG53" i="6" s="1"/>
  <c r="AS57" i="9"/>
  <c r="BD55" i="6" s="1"/>
  <c r="BH55" i="6" s="1"/>
  <c r="AS85" i="9"/>
  <c r="BD83" i="6" s="1"/>
  <c r="AR164" i="9"/>
  <c r="BC162" i="6" s="1"/>
  <c r="BG162" i="6" s="1"/>
  <c r="AR273" i="9"/>
  <c r="BC271" i="6" s="1"/>
  <c r="BG271" i="6" s="1"/>
  <c r="AQ135" i="9"/>
  <c r="AR285" i="9"/>
  <c r="BC283" i="6" s="1"/>
  <c r="BG283" i="6" s="1"/>
  <c r="AR113" i="9"/>
  <c r="BC111" i="6" s="1"/>
  <c r="BG111" i="6" s="1"/>
  <c r="AS250" i="9"/>
  <c r="BD248" i="6" s="1"/>
  <c r="AR64" i="9"/>
  <c r="BC62" i="6" s="1"/>
  <c r="AS144" i="9"/>
  <c r="AR313" i="9"/>
  <c r="BC311" i="6" s="1"/>
  <c r="BG311" i="6" s="1"/>
  <c r="AQ79" i="9"/>
  <c r="BB77" i="6" s="1"/>
  <c r="BF77" i="6" s="1"/>
  <c r="AQ220" i="9"/>
  <c r="AQ61" i="9"/>
  <c r="AS169" i="9"/>
  <c r="BD167" i="6" s="1"/>
  <c r="BH167" i="6" s="1"/>
  <c r="AS212" i="9"/>
  <c r="BD210" i="6" s="1"/>
  <c r="BH210" i="6" s="1"/>
  <c r="AQ63" i="9"/>
  <c r="BB61" i="6" s="1"/>
  <c r="BF61" i="6" s="1"/>
  <c r="AR303" i="9"/>
  <c r="AT303" i="9" s="1"/>
  <c r="AS74" i="9"/>
  <c r="BD72" i="6" s="1"/>
  <c r="BH72" i="6" s="1"/>
  <c r="AT428" i="9"/>
  <c r="BB426" i="6"/>
  <c r="BF426" i="6" s="1"/>
  <c r="BJ426" i="6" s="1"/>
  <c r="AQ365" i="9"/>
  <c r="BB363" i="6" s="1"/>
  <c r="BF363" i="6" s="1"/>
  <c r="AR349" i="9"/>
  <c r="BC347" i="6" s="1"/>
  <c r="BG347" i="6" s="1"/>
  <c r="AR152" i="9"/>
  <c r="BC150" i="6" s="1"/>
  <c r="BG150" i="6" s="1"/>
  <c r="AS46" i="9"/>
  <c r="BD44" i="6" s="1"/>
  <c r="BH44" i="6" s="1"/>
  <c r="AS15" i="9"/>
  <c r="BD13" i="6" s="1"/>
  <c r="BH13" i="6" s="1"/>
  <c r="AQ83" i="9"/>
  <c r="BB81" i="6" s="1"/>
  <c r="BF81" i="6" s="1"/>
  <c r="AR289" i="9"/>
  <c r="BC287" i="6" s="1"/>
  <c r="BG287" i="6" s="1"/>
  <c r="AQ81" i="9"/>
  <c r="BB79" i="6" s="1"/>
  <c r="BF79" i="6" s="1"/>
  <c r="AR240" i="9"/>
  <c r="BC238" i="6" s="1"/>
  <c r="BG238" i="6" s="1"/>
  <c r="BC137" i="6"/>
  <c r="BG137" i="6" s="1"/>
  <c r="AR139" i="9"/>
  <c r="AR323" i="9"/>
  <c r="BC321" i="6" s="1"/>
  <c r="BG321" i="6" s="1"/>
  <c r="AR159" i="9"/>
  <c r="BC157" i="6" s="1"/>
  <c r="BG157" i="6" s="1"/>
  <c r="AS102" i="9"/>
  <c r="BD100" i="6" s="1"/>
  <c r="BH100" i="6" s="1"/>
  <c r="AW131" i="9"/>
  <c r="AR131" i="9" s="1"/>
  <c r="AS258" i="9"/>
  <c r="AQ50" i="9"/>
  <c r="BB48" i="6" s="1"/>
  <c r="BF48" i="6" s="1"/>
  <c r="AS180" i="9"/>
  <c r="BD178" i="6" s="1"/>
  <c r="AR301" i="9"/>
  <c r="BC299" i="6" s="1"/>
  <c r="AR309" i="9"/>
  <c r="BC307" i="6" s="1"/>
  <c r="BG307" i="6" s="1"/>
  <c r="AS357" i="9"/>
  <c r="BD355" i="6" s="1"/>
  <c r="BH355" i="6" s="1"/>
  <c r="AR122" i="9"/>
  <c r="BC120" i="6" s="1"/>
  <c r="BG120" i="6" s="1"/>
  <c r="AS105" i="9"/>
  <c r="BD103" i="6" s="1"/>
  <c r="BH103" i="6" s="1"/>
  <c r="AS323" i="9"/>
  <c r="BD321" i="6" s="1"/>
  <c r="BH321" i="6" s="1"/>
  <c r="AR118" i="9"/>
  <c r="BC116" i="6" s="1"/>
  <c r="BG116" i="6" s="1"/>
  <c r="AS229" i="9"/>
  <c r="BD227" i="6" s="1"/>
  <c r="AQ226" i="9"/>
  <c r="AT226" i="9" s="1"/>
  <c r="AR351" i="9"/>
  <c r="BC349" i="6" s="1"/>
  <c r="BG349" i="6" s="1"/>
  <c r="AQ68" i="9"/>
  <c r="BB66" i="6" s="1"/>
  <c r="BF66" i="6" s="1"/>
  <c r="AR87" i="9"/>
  <c r="BC85" i="6" s="1"/>
  <c r="AS87" i="9"/>
  <c r="BD85" i="6" s="1"/>
  <c r="BH85" i="6" s="1"/>
  <c r="AS248" i="9"/>
  <c r="BD246" i="6" s="1"/>
  <c r="BH246" i="6" s="1"/>
  <c r="AQ51" i="9"/>
  <c r="AT51" i="9" s="1"/>
  <c r="AQ36" i="9"/>
  <c r="BB34" i="6" s="1"/>
  <c r="BF34" i="6" s="1"/>
  <c r="AQ110" i="9"/>
  <c r="AT110" i="9" s="1"/>
  <c r="AR98" i="9"/>
  <c r="BC96" i="6" s="1"/>
  <c r="BG96" i="6" s="1"/>
  <c r="AS232" i="9"/>
  <c r="BD230" i="6" s="1"/>
  <c r="BH230" i="6" s="1"/>
  <c r="AS214" i="9"/>
  <c r="BD212" i="6" s="1"/>
  <c r="BH212" i="6" s="1"/>
  <c r="AS351" i="9"/>
  <c r="BD349" i="6" s="1"/>
  <c r="BH349" i="6" s="1"/>
  <c r="AS130" i="9"/>
  <c r="BD128" i="6" s="1"/>
  <c r="BH128" i="6" s="1"/>
  <c r="AS361" i="9"/>
  <c r="BD359" i="6" s="1"/>
  <c r="BH359" i="6" s="1"/>
  <c r="AS322" i="9"/>
  <c r="BD320" i="6" s="1"/>
  <c r="AQ175" i="9"/>
  <c r="BB173" i="6" s="1"/>
  <c r="BF173" i="6" s="1"/>
  <c r="AR137" i="9"/>
  <c r="AS349" i="9"/>
  <c r="BD347" i="6" s="1"/>
  <c r="BH347" i="6" s="1"/>
  <c r="AR333" i="9"/>
  <c r="BC331" i="6" s="1"/>
  <c r="BG331" i="6" s="1"/>
  <c r="AR191" i="9"/>
  <c r="BC189" i="6" s="1"/>
  <c r="BG189" i="6" s="1"/>
  <c r="AR198" i="9"/>
  <c r="BC196" i="6" s="1"/>
  <c r="BG196" i="6" s="1"/>
  <c r="AR338" i="9"/>
  <c r="BC336" i="6" s="1"/>
  <c r="BG336" i="6" s="1"/>
  <c r="AS34" i="9"/>
  <c r="BD32" i="6" s="1"/>
  <c r="BH32" i="6" s="1"/>
  <c r="AR127" i="9"/>
  <c r="BC125" i="6" s="1"/>
  <c r="BG125" i="6" s="1"/>
  <c r="AS159" i="9"/>
  <c r="BD157" i="6" s="1"/>
  <c r="BH157" i="6" s="1"/>
  <c r="AS312" i="9"/>
  <c r="BD310" i="6" s="1"/>
  <c r="BH310" i="6" s="1"/>
  <c r="AQ164" i="9"/>
  <c r="BB162" i="6" s="1"/>
  <c r="AS320" i="9"/>
  <c r="BD318" i="6" s="1"/>
  <c r="BH318" i="6" s="1"/>
  <c r="AS118" i="9"/>
  <c r="BD116" i="6" s="1"/>
  <c r="BH116" i="6" s="1"/>
  <c r="AS80" i="9"/>
  <c r="AR108" i="9"/>
  <c r="BC106" i="6" s="1"/>
  <c r="BG106" i="6" s="1"/>
  <c r="AR31" i="9"/>
  <c r="BC29" i="6" s="1"/>
  <c r="BG29" i="6" s="1"/>
  <c r="AQ100" i="9"/>
  <c r="BB98" i="6" s="1"/>
  <c r="AR286" i="9"/>
  <c r="BC284" i="6" s="1"/>
  <c r="BG284" i="6" s="1"/>
  <c r="AR339" i="9"/>
  <c r="BC337" i="6" s="1"/>
  <c r="BG337" i="6" s="1"/>
  <c r="AS367" i="9"/>
  <c r="AR103" i="9"/>
  <c r="BC101" i="6" s="1"/>
  <c r="BG101" i="6" s="1"/>
  <c r="AQ124" i="9"/>
  <c r="AR163" i="9"/>
  <c r="BC161" i="6" s="1"/>
  <c r="BG161" i="6" s="1"/>
  <c r="AR233" i="9"/>
  <c r="BC231" i="6" s="1"/>
  <c r="BG231" i="6" s="1"/>
  <c r="AS325" i="9"/>
  <c r="BD323" i="6" s="1"/>
  <c r="BH323" i="6" s="1"/>
  <c r="AR135" i="9"/>
  <c r="BC133" i="6" s="1"/>
  <c r="BG133" i="6" s="1"/>
  <c r="AQ221" i="9"/>
  <c r="BB219" i="6" s="1"/>
  <c r="BF219" i="6" s="1"/>
  <c r="AS275" i="9"/>
  <c r="BD273" i="6" s="1"/>
  <c r="BH273" i="6" s="1"/>
  <c r="AR238" i="9"/>
  <c r="BC236" i="6" s="1"/>
  <c r="BG236" i="6" s="1"/>
  <c r="AR207" i="9"/>
  <c r="BC205" i="6" s="1"/>
  <c r="BG205" i="6" s="1"/>
  <c r="AR24" i="9"/>
  <c r="BC22" i="6" s="1"/>
  <c r="BG22" i="6" s="1"/>
  <c r="AR176" i="9"/>
  <c r="BC174" i="6" s="1"/>
  <c r="BG174" i="6" s="1"/>
  <c r="AS269" i="9"/>
  <c r="BD267" i="6" s="1"/>
  <c r="BH267" i="6" s="1"/>
  <c r="AR344" i="9"/>
  <c r="BC342" i="6" s="1"/>
  <c r="BG342" i="6" s="1"/>
  <c r="AR85" i="9"/>
  <c r="BC83" i="6" s="1"/>
  <c r="BG83" i="6" s="1"/>
  <c r="AS142" i="9"/>
  <c r="BD140" i="6" s="1"/>
  <c r="BH140" i="6" s="1"/>
  <c r="AS139" i="9"/>
  <c r="BD137" i="6" s="1"/>
  <c r="BH137" i="6" s="1"/>
  <c r="AR81" i="9"/>
  <c r="BC79" i="6" s="1"/>
  <c r="BG79" i="6" s="1"/>
  <c r="AQ253" i="9"/>
  <c r="BB251" i="6" s="1"/>
  <c r="BF251" i="6" s="1"/>
  <c r="AV133" i="9"/>
  <c r="AQ133" i="9" s="1"/>
  <c r="BB131" i="6" s="1"/>
  <c r="BF131" i="6" s="1"/>
  <c r="AS220" i="9"/>
  <c r="BD218" i="6" s="1"/>
  <c r="BH218" i="6" s="1"/>
  <c r="AR63" i="9"/>
  <c r="AS218" i="9"/>
  <c r="BD216" i="6" s="1"/>
  <c r="BH216" i="6" s="1"/>
  <c r="AR48" i="9"/>
  <c r="AQ113" i="9"/>
  <c r="AR282" i="9"/>
  <c r="AT282" i="9" s="1"/>
  <c r="BC72" i="6"/>
  <c r="BG72" i="6" s="1"/>
  <c r="AR74" i="9"/>
  <c r="AV274" i="6"/>
  <c r="AW274" i="6" s="1"/>
  <c r="AV225" i="6"/>
  <c r="AV79" i="6"/>
  <c r="AV125" i="6"/>
  <c r="AV269" i="6"/>
  <c r="AV23" i="6"/>
  <c r="B235" i="7"/>
  <c r="AW236" i="6"/>
  <c r="B175" i="7"/>
  <c r="AW176" i="6"/>
  <c r="B283" i="7"/>
  <c r="AW284" i="6"/>
  <c r="B70" i="7"/>
  <c r="AW71" i="6"/>
  <c r="B312" i="7"/>
  <c r="AW313" i="6"/>
  <c r="AW316" i="6"/>
  <c r="B315" i="7"/>
  <c r="B113" i="7"/>
  <c r="AW114" i="6"/>
  <c r="B291" i="7"/>
  <c r="AW292" i="6"/>
  <c r="B223" i="7"/>
  <c r="AW224" i="6"/>
  <c r="B295" i="7"/>
  <c r="AW296" i="6"/>
  <c r="B62" i="7"/>
  <c r="AW63" i="6"/>
  <c r="AV55" i="6"/>
  <c r="AV51" i="6"/>
  <c r="AV127" i="6"/>
  <c r="AV141" i="6"/>
  <c r="AV200" i="6"/>
  <c r="AV39" i="6"/>
  <c r="AV148" i="6"/>
  <c r="AV136" i="6"/>
  <c r="AV248" i="6"/>
  <c r="AV100" i="6"/>
  <c r="AV110" i="6"/>
  <c r="AV347" i="6"/>
  <c r="AV350" i="6"/>
  <c r="AV179" i="6"/>
  <c r="AV211" i="6"/>
  <c r="AV64" i="6"/>
  <c r="AV24" i="6"/>
  <c r="AV86" i="6"/>
  <c r="AV178" i="6"/>
  <c r="AV143" i="6"/>
  <c r="AV299" i="6"/>
  <c r="AV163" i="6"/>
  <c r="AV195" i="6"/>
  <c r="AV298" i="6"/>
  <c r="AV48" i="6"/>
  <c r="AV16" i="6"/>
  <c r="AV221" i="6"/>
  <c r="AV112" i="6"/>
  <c r="AV228" i="6"/>
  <c r="AV301" i="6"/>
  <c r="AV164" i="6"/>
  <c r="AV273" i="6"/>
  <c r="AV144" i="6"/>
  <c r="AV140" i="6"/>
  <c r="AV168" i="6"/>
  <c r="AV312" i="6"/>
  <c r="AV311" i="6"/>
  <c r="AV222" i="6"/>
  <c r="AV218" i="6"/>
  <c r="AV70" i="6"/>
  <c r="AV72" i="6"/>
  <c r="AV142" i="6"/>
  <c r="AV14" i="6"/>
  <c r="AV226" i="6"/>
  <c r="AV283" i="6"/>
  <c r="AV351" i="6"/>
  <c r="AV253" i="6"/>
  <c r="AV145" i="6"/>
  <c r="AV83" i="6"/>
  <c r="AV276" i="6"/>
  <c r="AV241" i="6"/>
  <c r="AV87" i="6"/>
  <c r="AV19" i="6"/>
  <c r="AV325" i="6"/>
  <c r="AV213" i="6"/>
  <c r="AV133" i="6"/>
  <c r="AV261" i="6"/>
  <c r="AV88" i="6"/>
  <c r="AV59" i="6"/>
  <c r="AV192" i="6"/>
  <c r="AV205" i="6"/>
  <c r="AV275" i="6"/>
  <c r="AV280" i="6"/>
  <c r="AV329" i="6"/>
  <c r="AV105" i="6"/>
  <c r="AV172" i="6"/>
  <c r="AV67" i="6"/>
  <c r="AV319" i="6"/>
  <c r="AV166" i="6"/>
  <c r="AV287" i="6"/>
  <c r="AV159" i="6"/>
  <c r="AV214" i="6"/>
  <c r="AV4" i="6"/>
  <c r="AV327" i="6"/>
  <c r="AV238" i="6"/>
  <c r="AV17" i="6"/>
  <c r="AV5" i="6"/>
  <c r="AV341" i="6"/>
  <c r="AV281" i="6"/>
  <c r="AV308" i="6"/>
  <c r="AV320" i="6"/>
  <c r="AV117" i="6"/>
  <c r="AV293" i="6"/>
  <c r="AV137" i="6"/>
  <c r="AV324" i="6"/>
  <c r="AV132" i="6"/>
  <c r="AV288" i="6"/>
  <c r="AV216" i="6"/>
  <c r="AV321" i="6"/>
  <c r="AV300" i="6"/>
  <c r="AV204" i="6"/>
  <c r="AV157" i="6"/>
  <c r="AV31" i="6"/>
  <c r="AV332" i="6"/>
  <c r="AV108" i="6"/>
  <c r="AV188" i="6"/>
  <c r="AV220" i="6"/>
  <c r="AV47" i="6"/>
  <c r="AV120" i="6"/>
  <c r="AV11" i="6"/>
  <c r="AV153" i="6"/>
  <c r="AV160" i="6"/>
  <c r="AV260" i="6"/>
  <c r="AV129" i="6"/>
  <c r="AV181" i="6"/>
  <c r="AV272" i="6"/>
  <c r="AV27" i="6"/>
  <c r="AV234" i="6"/>
  <c r="AV186" i="6"/>
  <c r="AV367" i="6"/>
  <c r="AV171" i="6"/>
  <c r="AV183" i="6"/>
  <c r="AV18" i="6"/>
  <c r="AV155" i="6"/>
  <c r="AV242" i="6"/>
  <c r="AV255" i="6"/>
  <c r="AV215" i="6"/>
  <c r="AV80" i="6"/>
  <c r="AV158" i="6"/>
  <c r="AV194" i="6"/>
  <c r="AV187" i="6"/>
  <c r="AV279" i="6"/>
  <c r="AV354" i="6"/>
  <c r="AV138" i="6"/>
  <c r="AV266" i="6"/>
  <c r="AV81" i="6"/>
  <c r="AV170" i="6"/>
  <c r="AV60" i="6"/>
  <c r="AV250" i="6"/>
  <c r="AV346" i="6"/>
  <c r="AV363" i="6"/>
  <c r="AV191" i="6"/>
  <c r="AV28" i="6"/>
  <c r="AV326" i="6"/>
  <c r="AV21" i="6"/>
  <c r="AV219" i="6"/>
  <c r="AV82" i="6"/>
  <c r="AV338" i="6"/>
  <c r="AV90" i="6"/>
  <c r="AV44" i="6"/>
  <c r="AV243" i="6"/>
  <c r="AV286" i="6"/>
  <c r="AV76" i="6"/>
  <c r="AV362" i="6"/>
  <c r="AV202" i="6"/>
  <c r="AV12" i="6"/>
  <c r="AV199" i="6"/>
  <c r="AV73" i="6"/>
  <c r="AV57" i="6"/>
  <c r="AV161" i="6"/>
  <c r="AV340" i="6"/>
  <c r="AV165" i="6"/>
  <c r="AV264" i="6"/>
  <c r="AV217" i="6"/>
  <c r="AV104" i="6"/>
  <c r="AV265" i="6"/>
  <c r="AV305" i="6"/>
  <c r="AV357" i="6"/>
  <c r="AV345" i="6"/>
  <c r="AV177" i="6"/>
  <c r="AV277" i="6"/>
  <c r="AV364" i="6"/>
  <c r="AV156" i="6"/>
  <c r="AV289" i="6"/>
  <c r="AV184" i="6"/>
  <c r="AV333" i="6"/>
  <c r="AV208" i="6"/>
  <c r="AV356" i="6"/>
  <c r="AV229" i="6"/>
  <c r="AV116" i="6"/>
  <c r="AV368" i="6"/>
  <c r="AV244" i="6"/>
  <c r="AV35" i="6"/>
  <c r="AV75" i="6"/>
  <c r="AV237" i="6"/>
  <c r="AV353" i="6"/>
  <c r="AV128" i="6"/>
  <c r="AV169" i="6"/>
  <c r="AV285" i="6"/>
  <c r="AV92" i="6"/>
  <c r="AV297" i="6"/>
  <c r="AV339" i="6"/>
  <c r="AV134" i="6"/>
  <c r="AV36" i="6"/>
  <c r="AV45" i="6"/>
  <c r="AV175" i="6"/>
  <c r="AV65" i="6"/>
  <c r="AV52" i="6"/>
  <c r="AV111" i="6"/>
  <c r="AV102" i="6"/>
  <c r="AV41" i="6"/>
  <c r="AV167" i="6"/>
  <c r="AV270" i="6"/>
  <c r="AV40" i="6"/>
  <c r="AV322" i="6"/>
  <c r="AV207" i="6"/>
  <c r="AV291" i="6"/>
  <c r="AV294" i="6"/>
  <c r="AV8" i="6"/>
  <c r="AV278" i="6"/>
  <c r="AV20" i="6"/>
  <c r="AV271" i="6"/>
  <c r="AV53" i="6"/>
  <c r="AV366" i="6"/>
  <c r="AV223" i="6"/>
  <c r="AV150" i="6"/>
  <c r="AV174" i="6"/>
  <c r="AV314" i="6"/>
  <c r="AV210" i="6"/>
  <c r="AV247" i="6"/>
  <c r="AV25" i="6"/>
  <c r="AV131" i="6"/>
  <c r="AV147" i="6"/>
  <c r="AV29" i="6"/>
  <c r="AV307" i="6"/>
  <c r="AV85" i="6"/>
  <c r="AV50" i="6"/>
  <c r="AV209" i="6"/>
  <c r="AV257" i="6"/>
  <c r="AV309" i="6"/>
  <c r="AV317" i="6"/>
  <c r="AV109" i="6"/>
  <c r="AV185" i="6"/>
  <c r="AV232" i="6"/>
  <c r="AV99" i="6"/>
  <c r="AV89" i="6"/>
  <c r="AV3" i="6"/>
  <c r="AV124" i="6"/>
  <c r="AV93" i="6"/>
  <c r="AV328" i="6"/>
  <c r="AV152" i="6"/>
  <c r="AV245" i="6"/>
  <c r="AV240" i="6"/>
  <c r="AV352" i="6"/>
  <c r="AV349" i="6"/>
  <c r="AV360" i="6"/>
  <c r="AV96" i="6"/>
  <c r="AV249" i="6"/>
  <c r="AV268" i="6"/>
  <c r="AV149" i="6"/>
  <c r="AV310" i="6"/>
  <c r="AV49" i="6"/>
  <c r="AV34" i="6"/>
  <c r="AV119" i="6"/>
  <c r="AV267" i="6"/>
  <c r="AV230" i="6"/>
  <c r="AV10" i="6"/>
  <c r="AV323" i="6"/>
  <c r="AV91" i="6"/>
  <c r="AV334" i="6"/>
  <c r="AV151" i="6"/>
  <c r="AV190" i="6"/>
  <c r="AV78" i="6"/>
  <c r="AV103" i="6"/>
  <c r="AV135" i="6"/>
  <c r="AV303" i="6"/>
  <c r="AV306" i="6"/>
  <c r="AV37" i="6"/>
  <c r="AV56" i="6"/>
  <c r="AV32" i="6"/>
  <c r="AV123" i="6"/>
  <c r="AV251" i="6"/>
  <c r="AV30" i="6"/>
  <c r="AV22" i="6"/>
  <c r="AV302" i="6"/>
  <c r="AV295" i="6"/>
  <c r="AV262" i="6"/>
  <c r="AV95" i="6"/>
  <c r="AV355" i="6"/>
  <c r="AV198" i="6"/>
  <c r="AV336" i="6"/>
  <c r="AV173" i="6"/>
  <c r="AV43" i="6"/>
  <c r="AV212" i="6"/>
  <c r="AV233" i="6"/>
  <c r="AV196" i="6"/>
  <c r="AV7" i="6"/>
  <c r="AV101" i="6"/>
  <c r="AV115" i="6"/>
  <c r="AV315" i="6"/>
  <c r="AV106" i="6"/>
  <c r="AV77" i="6"/>
  <c r="AV54" i="6"/>
  <c r="AV203" i="6"/>
  <c r="AV26" i="6"/>
  <c r="AV74" i="6"/>
  <c r="AV42" i="6"/>
  <c r="AV343" i="6"/>
  <c r="AV107" i="6"/>
  <c r="AV359" i="6"/>
  <c r="AV154" i="6"/>
  <c r="AV146" i="6"/>
  <c r="AV235" i="6"/>
  <c r="AV13" i="6"/>
  <c r="AV337" i="6"/>
  <c r="AV113" i="6"/>
  <c r="AV252" i="6"/>
  <c r="AV304" i="6"/>
  <c r="AV201" i="6"/>
  <c r="AV121" i="6"/>
  <c r="AV344" i="6"/>
  <c r="AV348" i="6"/>
  <c r="AV66" i="6"/>
  <c r="AV361" i="6"/>
  <c r="AV118" i="6"/>
  <c r="AV189" i="6"/>
  <c r="AV197" i="6"/>
  <c r="AV256" i="6"/>
  <c r="AV193" i="6"/>
  <c r="AV15" i="6"/>
  <c r="AV365" i="6"/>
  <c r="AV180" i="6"/>
  <c r="AV6" i="6"/>
  <c r="AV97" i="6"/>
  <c r="AV331" i="6"/>
  <c r="AV126" i="6"/>
  <c r="AV246" i="6"/>
  <c r="AV258" i="6"/>
  <c r="AV69" i="6"/>
  <c r="AV330" i="6"/>
  <c r="AV227" i="6"/>
  <c r="AV239" i="6"/>
  <c r="AV206" i="6"/>
  <c r="AV130" i="6"/>
  <c r="AV254" i="6"/>
  <c r="AV282" i="6"/>
  <c r="AV335" i="6"/>
  <c r="AV94" i="6"/>
  <c r="AV68" i="6"/>
  <c r="AV259" i="6"/>
  <c r="AV162" i="6"/>
  <c r="AV139" i="6"/>
  <c r="AV231" i="6"/>
  <c r="AV62" i="6"/>
  <c r="AV122" i="6"/>
  <c r="AV182" i="6"/>
  <c r="AV290" i="6"/>
  <c r="AV38" i="6"/>
  <c r="AV58" i="6"/>
  <c r="AV318" i="6"/>
  <c r="AV358" i="6"/>
  <c r="AV98" i="6"/>
  <c r="AV263" i="6"/>
  <c r="AV342" i="6"/>
  <c r="AV84" i="6"/>
  <c r="AV61" i="6"/>
  <c r="AV46" i="6"/>
  <c r="AV33" i="6"/>
  <c r="BG319" i="6"/>
  <c r="BG4" i="6"/>
  <c r="BG97" i="6"/>
  <c r="BF166" i="6"/>
  <c r="BF159" i="6"/>
  <c r="BH280" i="6"/>
  <c r="BF214" i="6"/>
  <c r="BH225" i="6"/>
  <c r="BF4" i="6"/>
  <c r="BH97" i="6"/>
  <c r="BH125" i="6"/>
  <c r="BH338" i="6"/>
  <c r="BH243" i="6"/>
  <c r="BG71" i="6"/>
  <c r="BG338" i="6"/>
  <c r="BG90" i="6"/>
  <c r="BG243" i="6"/>
  <c r="BF313" i="6"/>
  <c r="BG202" i="6"/>
  <c r="BF296" i="6"/>
  <c r="BF90" i="6"/>
  <c r="BF44" i="6"/>
  <c r="BH176" i="6"/>
  <c r="BH284" i="6"/>
  <c r="BH71" i="6"/>
  <c r="BH316" i="6"/>
  <c r="BG114" i="6"/>
  <c r="BH179" i="6"/>
  <c r="BG257" i="6"/>
  <c r="BF257" i="6"/>
  <c r="BG211" i="6"/>
  <c r="BG64" i="6"/>
  <c r="BG24" i="6"/>
  <c r="BF317" i="6"/>
  <c r="BG178" i="6"/>
  <c r="BG143" i="6"/>
  <c r="BG299" i="6"/>
  <c r="BG163" i="6"/>
  <c r="BF179" i="6"/>
  <c r="BH106" i="6"/>
  <c r="BH203" i="6"/>
  <c r="BH26" i="6"/>
  <c r="BG173" i="6"/>
  <c r="BH42" i="6"/>
  <c r="BG315" i="6"/>
  <c r="BG26" i="6"/>
  <c r="BG74" i="6"/>
  <c r="BH336" i="6"/>
  <c r="BF106" i="6"/>
  <c r="BH319" i="6"/>
  <c r="BH166" i="6"/>
  <c r="BH159" i="6"/>
  <c r="BH327" i="6"/>
  <c r="BF105" i="6"/>
  <c r="BG127" i="6"/>
  <c r="BF67" i="6"/>
  <c r="BG293" i="6"/>
  <c r="BH242" i="6"/>
  <c r="BH255" i="6"/>
  <c r="BH80" i="6"/>
  <c r="BG288" i="6"/>
  <c r="BG216" i="6"/>
  <c r="BH194" i="6"/>
  <c r="BG204" i="6"/>
  <c r="BH354" i="6"/>
  <c r="BH138" i="6"/>
  <c r="BH266" i="6"/>
  <c r="BG200" i="6"/>
  <c r="BG31" i="6"/>
  <c r="BH108" i="6"/>
  <c r="BH81" i="6"/>
  <c r="BH170" i="6"/>
  <c r="BG220" i="6"/>
  <c r="BG47" i="6"/>
  <c r="BG39" i="6"/>
  <c r="BH60" i="6"/>
  <c r="BH120" i="6"/>
  <c r="BG148" i="6"/>
  <c r="BH250" i="6"/>
  <c r="BH346" i="6"/>
  <c r="BG153" i="6"/>
  <c r="BG160" i="6"/>
  <c r="BH191" i="6"/>
  <c r="BH326" i="6"/>
  <c r="BG181" i="6"/>
  <c r="BH219" i="6"/>
  <c r="BG272" i="6"/>
  <c r="BH105" i="6"/>
  <c r="AX5" i="6"/>
  <c r="BG18" i="6"/>
  <c r="BF324" i="6"/>
  <c r="BF141" i="6"/>
  <c r="BF188" i="6"/>
  <c r="BF120" i="6"/>
  <c r="BG250" i="6"/>
  <c r="BG21" i="6"/>
  <c r="BF181" i="6"/>
  <c r="BH76" i="6"/>
  <c r="BH12" i="6"/>
  <c r="BG292" i="6"/>
  <c r="BG224" i="6"/>
  <c r="BG296" i="6"/>
  <c r="BH199" i="6"/>
  <c r="BH57" i="6"/>
  <c r="BF234" i="6"/>
  <c r="BF186" i="6"/>
  <c r="BH281" i="6"/>
  <c r="BH308" i="6"/>
  <c r="BH320" i="6"/>
  <c r="BF171" i="6"/>
  <c r="BH293" i="6"/>
  <c r="BF155" i="6"/>
  <c r="BF80" i="6"/>
  <c r="BF158" i="6"/>
  <c r="BH300" i="6"/>
  <c r="BF138" i="6"/>
  <c r="BH332" i="6"/>
  <c r="BH220" i="6"/>
  <c r="BH148" i="6"/>
  <c r="BH248" i="6"/>
  <c r="BG100" i="6"/>
  <c r="BH260" i="6"/>
  <c r="BF21" i="6"/>
  <c r="BH181" i="6"/>
  <c r="BG199" i="6"/>
  <c r="BH45" i="6"/>
  <c r="BG165" i="6"/>
  <c r="BG264" i="6"/>
  <c r="BG217" i="6"/>
  <c r="BH175" i="6"/>
  <c r="BH65" i="6"/>
  <c r="BH111" i="6"/>
  <c r="BH102" i="6"/>
  <c r="BH104" i="6"/>
  <c r="BG265" i="6"/>
  <c r="BG357" i="6"/>
  <c r="BG277" i="6"/>
  <c r="BH270" i="6"/>
  <c r="BH40" i="6"/>
  <c r="BH322" i="6"/>
  <c r="BG156" i="6"/>
  <c r="BG333" i="6"/>
  <c r="BG208" i="6"/>
  <c r="BG356" i="6"/>
  <c r="BH291" i="6"/>
  <c r="BG229" i="6"/>
  <c r="BG368" i="6"/>
  <c r="BH271" i="6"/>
  <c r="BG244" i="6"/>
  <c r="BG35" i="6"/>
  <c r="BG237" i="6"/>
  <c r="BH150" i="6"/>
  <c r="BH314" i="6"/>
  <c r="BH25" i="6"/>
  <c r="BH29" i="6"/>
  <c r="BG297" i="6"/>
  <c r="BH50" i="6"/>
  <c r="BH224" i="6"/>
  <c r="BG339" i="6"/>
  <c r="BG36" i="6"/>
  <c r="BG45" i="6"/>
  <c r="BF165" i="6"/>
  <c r="BF264" i="6"/>
  <c r="BF217" i="6"/>
  <c r="BG175" i="6"/>
  <c r="BG52" i="6"/>
  <c r="BG41" i="6"/>
  <c r="BF277" i="6"/>
  <c r="BG270" i="6"/>
  <c r="BG322" i="6"/>
  <c r="BF364" i="6"/>
  <c r="BF184" i="6"/>
  <c r="BF333" i="6"/>
  <c r="BF208" i="6"/>
  <c r="BF356" i="6"/>
  <c r="BG207" i="6"/>
  <c r="BG294" i="6"/>
  <c r="BF368" i="6"/>
  <c r="BG20" i="6"/>
  <c r="BF75" i="6"/>
  <c r="BH63" i="6"/>
  <c r="BG314" i="6"/>
  <c r="BG210" i="6"/>
  <c r="BG25" i="6"/>
  <c r="BG147" i="6"/>
  <c r="BG85" i="6"/>
  <c r="BH24" i="6"/>
  <c r="BH178" i="6"/>
  <c r="BH299" i="6"/>
  <c r="BH48" i="6"/>
  <c r="BH264" i="6"/>
  <c r="BF52" i="6"/>
  <c r="BG104" i="6"/>
  <c r="BH265" i="6"/>
  <c r="BF270" i="6"/>
  <c r="BH356" i="6"/>
  <c r="BF207" i="6"/>
  <c r="BH237" i="6"/>
  <c r="BF174" i="6"/>
  <c r="BH353" i="6"/>
  <c r="BH285" i="6"/>
  <c r="BF29" i="6"/>
  <c r="BG298" i="6"/>
  <c r="BG16" i="6"/>
  <c r="BH311" i="6"/>
  <c r="BG152" i="6"/>
  <c r="BG221" i="6"/>
  <c r="BF99" i="6"/>
  <c r="BH222" i="6"/>
  <c r="BH70" i="6"/>
  <c r="BG245" i="6"/>
  <c r="BG240" i="6"/>
  <c r="BH14" i="6"/>
  <c r="BH49" i="6"/>
  <c r="BH34" i="6"/>
  <c r="BH334" i="6"/>
  <c r="BH190" i="6"/>
  <c r="BG249" i="6"/>
  <c r="BH306" i="6"/>
  <c r="BH123" i="6"/>
  <c r="BH30" i="6"/>
  <c r="BH283" i="6"/>
  <c r="BH22" i="6"/>
  <c r="BH351" i="6"/>
  <c r="BG140" i="6"/>
  <c r="BH302" i="6"/>
  <c r="BG312" i="6"/>
  <c r="BH95" i="6"/>
  <c r="BH198" i="6"/>
  <c r="BG268" i="6"/>
  <c r="BG149" i="6"/>
  <c r="BF86" i="6"/>
  <c r="BH317" i="6"/>
  <c r="BF178" i="6"/>
  <c r="BF195" i="6"/>
  <c r="BH232" i="6"/>
  <c r="BF16" i="6"/>
  <c r="BF152" i="6"/>
  <c r="BF352" i="6"/>
  <c r="BG89" i="6"/>
  <c r="BG323" i="6"/>
  <c r="BF112" i="6"/>
  <c r="BF228" i="6"/>
  <c r="BG93" i="6"/>
  <c r="BF301" i="6"/>
  <c r="BG151" i="6"/>
  <c r="BG190" i="6"/>
  <c r="BF249" i="6"/>
  <c r="BG103" i="6"/>
  <c r="BG306" i="6"/>
  <c r="BG123" i="6"/>
  <c r="BG251" i="6"/>
  <c r="BG30" i="6"/>
  <c r="BG351" i="6"/>
  <c r="BG302" i="6"/>
  <c r="BG355" i="6"/>
  <c r="BG198" i="6"/>
  <c r="BF268" i="6"/>
  <c r="BH146" i="6"/>
  <c r="BG7" i="6"/>
  <c r="BH152" i="6"/>
  <c r="BH221" i="6"/>
  <c r="BG99" i="6"/>
  <c r="BH240" i="6"/>
  <c r="BF14" i="6"/>
  <c r="BH360" i="6"/>
  <c r="BG112" i="6"/>
  <c r="BH228" i="6"/>
  <c r="BF334" i="6"/>
  <c r="BG124" i="6"/>
  <c r="BH249" i="6"/>
  <c r="BF78" i="6"/>
  <c r="BF135" i="6"/>
  <c r="BF56" i="6"/>
  <c r="BF32" i="6"/>
  <c r="BH312" i="6"/>
  <c r="BF355" i="6"/>
  <c r="BF198" i="6"/>
  <c r="BH149" i="6"/>
  <c r="BF274" i="6"/>
  <c r="BG154" i="6"/>
  <c r="BG304" i="6"/>
  <c r="BG253" i="6"/>
  <c r="BG344" i="6"/>
  <c r="BG348" i="6"/>
  <c r="BG241" i="6"/>
  <c r="BH258" i="6"/>
  <c r="BG87" i="6"/>
  <c r="BG66" i="6"/>
  <c r="BH227" i="6"/>
  <c r="BH239" i="6"/>
  <c r="BH118" i="6"/>
  <c r="BH162" i="6"/>
  <c r="BH231" i="6"/>
  <c r="BG59" i="6"/>
  <c r="BH182" i="6"/>
  <c r="BH290" i="6"/>
  <c r="BH58" i="6"/>
  <c r="BH98" i="6"/>
  <c r="BH263" i="6"/>
  <c r="BG256" i="6"/>
  <c r="BH275" i="6"/>
  <c r="BH84" i="6"/>
  <c r="BG180" i="6"/>
  <c r="BH61" i="6"/>
  <c r="BH46" i="6"/>
  <c r="BF359" i="6"/>
  <c r="BF304" i="6"/>
  <c r="BF201" i="6"/>
  <c r="BG126" i="6"/>
  <c r="BF145" i="6"/>
  <c r="BF241" i="6"/>
  <c r="BG69" i="6"/>
  <c r="BG330" i="6"/>
  <c r="BH115" i="6"/>
  <c r="BG130" i="6"/>
  <c r="BG254" i="6"/>
  <c r="BG335" i="6"/>
  <c r="BF118" i="6"/>
  <c r="BF261" i="6"/>
  <c r="BG62" i="6"/>
  <c r="BG122" i="6"/>
  <c r="BG182" i="6"/>
  <c r="BF192" i="6"/>
  <c r="BG98" i="6"/>
  <c r="BF193" i="6"/>
  <c r="BG275" i="6"/>
  <c r="BG33" i="6"/>
  <c r="BH238" i="6"/>
  <c r="BH17" i="6"/>
  <c r="BH337" i="6"/>
  <c r="BH113" i="6"/>
  <c r="BH252" i="6"/>
  <c r="BH121" i="6"/>
  <c r="BH253" i="6"/>
  <c r="BH145" i="6"/>
  <c r="BH83" i="6"/>
  <c r="BH344" i="6"/>
  <c r="BF246" i="6"/>
  <c r="BH241" i="6"/>
  <c r="BH87" i="6"/>
  <c r="BG115" i="6"/>
  <c r="BH66" i="6"/>
  <c r="BF239" i="6"/>
  <c r="BH19" i="6"/>
  <c r="BH361" i="6"/>
  <c r="BF282" i="6"/>
  <c r="BF94" i="6"/>
  <c r="BF68" i="6"/>
  <c r="BF162" i="6"/>
  <c r="BH133" i="6"/>
  <c r="BF182" i="6"/>
  <c r="BF318" i="6"/>
  <c r="BF98" i="6"/>
  <c r="BF342" i="6"/>
  <c r="AX189" i="6"/>
  <c r="AQ191" i="9" s="1"/>
  <c r="AT119" i="9"/>
  <c r="AX24" i="6"/>
  <c r="AQ26" i="9" s="1"/>
  <c r="AX221" i="6"/>
  <c r="AQ223" i="9" s="1"/>
  <c r="AX45" i="6"/>
  <c r="AQ47" i="9" s="1"/>
  <c r="AX139" i="6"/>
  <c r="AQ141" i="9" s="1"/>
  <c r="AX180" i="6"/>
  <c r="AQ182" i="9" s="1"/>
  <c r="AX136" i="6"/>
  <c r="AQ138" i="9" s="1"/>
  <c r="AT279" i="9"/>
  <c r="AX245" i="6"/>
  <c r="AQ247" i="9" s="1"/>
  <c r="AX175" i="6"/>
  <c r="AQ177" i="9" s="1"/>
  <c r="AT77" i="9"/>
  <c r="AT270" i="9"/>
  <c r="AT41" i="9"/>
  <c r="AX116" i="6"/>
  <c r="AQ118" i="9" s="1"/>
  <c r="AT92" i="9"/>
  <c r="AX354" i="6"/>
  <c r="AQ356" i="9" s="1"/>
  <c r="AX345" i="6"/>
  <c r="AQ347" i="9" s="1"/>
  <c r="AT108" i="9"/>
  <c r="AY341" i="6"/>
  <c r="AR343" i="9" s="1"/>
  <c r="AT183" i="9"/>
  <c r="AX160" i="6"/>
  <c r="AQ162" i="9" s="1"/>
  <c r="AT334" i="9"/>
  <c r="AT295" i="9"/>
  <c r="AT251" i="9"/>
  <c r="AT355" i="9"/>
  <c r="AT203" i="9"/>
  <c r="AT267" i="9"/>
  <c r="AT353" i="9"/>
  <c r="AT31" i="9"/>
  <c r="AT222" i="9"/>
  <c r="AT259" i="9"/>
  <c r="AT154" i="9"/>
  <c r="AX144" i="6"/>
  <c r="AQ146" i="9" s="1"/>
  <c r="AT194" i="9"/>
  <c r="AX213" i="6"/>
  <c r="AQ215" i="9" s="1"/>
  <c r="AX229" i="6"/>
  <c r="AQ231" i="9" s="1"/>
  <c r="AT184" i="9"/>
  <c r="AX285" i="6"/>
  <c r="AQ287" i="9" s="1"/>
  <c r="AT200" i="9"/>
  <c r="AX250" i="6"/>
  <c r="AQ252" i="9" s="1"/>
  <c r="AT243" i="9"/>
  <c r="AT336" i="9"/>
  <c r="AX115" i="6"/>
  <c r="AQ117" i="9" s="1"/>
  <c r="AX203" i="6"/>
  <c r="AQ205" i="9" s="1"/>
  <c r="AT59" i="9"/>
  <c r="AT89" i="9"/>
  <c r="AT114" i="9"/>
  <c r="AT338" i="9"/>
  <c r="AT358" i="9"/>
  <c r="AT160" i="9"/>
  <c r="AX254" i="6"/>
  <c r="AQ256" i="9" s="1"/>
  <c r="AT64" i="9"/>
  <c r="AX84" i="6"/>
  <c r="AQ86" i="9" s="1"/>
  <c r="AT151" i="9"/>
  <c r="AT266" i="9"/>
  <c r="AX177" i="6"/>
  <c r="AQ179" i="9" s="1"/>
  <c r="AX311" i="6"/>
  <c r="AQ313" i="9" s="1"/>
  <c r="AX299" i="6"/>
  <c r="AQ301" i="9" s="1"/>
  <c r="AX237" i="6"/>
  <c r="AQ239" i="9" s="1"/>
  <c r="AT236" i="9" l="1"/>
  <c r="AT180" i="9"/>
  <c r="AT37" i="9"/>
  <c r="AT276" i="9"/>
  <c r="AT113" i="9"/>
  <c r="AT298" i="9"/>
  <c r="AT335" i="9"/>
  <c r="AT63" i="9"/>
  <c r="AT240" i="9"/>
  <c r="AT345" i="9"/>
  <c r="AT76" i="9"/>
  <c r="AT79" i="9"/>
  <c r="AT357" i="9"/>
  <c r="AT366" i="9"/>
  <c r="AT258" i="9"/>
  <c r="AT167" i="9"/>
  <c r="AT268" i="9"/>
  <c r="AT264" i="9"/>
  <c r="BC280" i="6"/>
  <c r="BG280" i="6" s="1"/>
  <c r="AT124" i="9"/>
  <c r="BB49" i="6"/>
  <c r="BF49" i="6" s="1"/>
  <c r="BD77" i="6"/>
  <c r="BH77" i="6" s="1"/>
  <c r="BD99" i="6"/>
  <c r="BH99" i="6" s="1"/>
  <c r="BC364" i="6"/>
  <c r="BG364" i="6" s="1"/>
  <c r="BJ364" i="6" s="1"/>
  <c r="C363" i="7" s="1"/>
  <c r="BD165" i="6"/>
  <c r="BH165" i="6" s="1"/>
  <c r="AT192" i="9"/>
  <c r="AT19" i="9"/>
  <c r="AT294" i="9"/>
  <c r="AT83" i="9"/>
  <c r="AT48" i="9"/>
  <c r="BC301" i="6"/>
  <c r="BG301" i="6" s="1"/>
  <c r="AT85" i="9"/>
  <c r="AT68" i="9"/>
  <c r="AT122" i="9"/>
  <c r="AT20" i="9"/>
  <c r="AT88" i="9"/>
  <c r="AT96" i="9"/>
  <c r="AT140" i="9"/>
  <c r="AT134" i="9"/>
  <c r="AT187" i="9"/>
  <c r="AT148" i="9"/>
  <c r="AT157" i="9"/>
  <c r="AT304" i="9"/>
  <c r="AT364" i="9"/>
  <c r="AT60" i="9"/>
  <c r="AT312" i="9"/>
  <c r="AT171" i="9"/>
  <c r="AT293" i="9"/>
  <c r="AT131" i="9"/>
  <c r="AT290" i="9"/>
  <c r="AT220" i="9"/>
  <c r="AT69" i="9"/>
  <c r="AT257" i="9"/>
  <c r="AT168" i="9"/>
  <c r="AT72" i="9"/>
  <c r="AT161" i="9"/>
  <c r="AT216" i="9"/>
  <c r="AT284" i="9"/>
  <c r="AT172" i="9"/>
  <c r="BB108" i="6"/>
  <c r="BF108" i="6" s="1"/>
  <c r="BJ108" i="6" s="1"/>
  <c r="C107" i="7" s="1"/>
  <c r="AT370" i="9"/>
  <c r="AT17" i="9"/>
  <c r="AT204" i="9"/>
  <c r="AT352" i="9"/>
  <c r="AT195" i="9"/>
  <c r="BB146" i="6"/>
  <c r="BF146" i="6" s="1"/>
  <c r="BJ146" i="6" s="1"/>
  <c r="C145" i="7" s="1"/>
  <c r="AT206" i="9"/>
  <c r="AT261" i="9"/>
  <c r="AT281" i="9"/>
  <c r="AT230" i="9"/>
  <c r="AT283" i="9"/>
  <c r="AT320" i="9"/>
  <c r="AT365" i="9"/>
  <c r="BB218" i="6"/>
  <c r="BF218" i="6" s="1"/>
  <c r="BJ218" i="6" s="1"/>
  <c r="C217" i="7" s="1"/>
  <c r="AT91" i="9"/>
  <c r="AT18" i="9"/>
  <c r="AT34" i="9"/>
  <c r="AT246" i="9"/>
  <c r="AT188" i="9"/>
  <c r="AT339" i="9"/>
  <c r="AT342" i="9"/>
  <c r="AT175" i="9"/>
  <c r="BC61" i="6"/>
  <c r="BG61" i="6" s="1"/>
  <c r="BJ61" i="6" s="1"/>
  <c r="C60" i="7" s="1"/>
  <c r="AT367" i="9"/>
  <c r="AT70" i="9"/>
  <c r="BB191" i="6"/>
  <c r="BF191" i="6" s="1"/>
  <c r="BJ191" i="6" s="1"/>
  <c r="C190" i="7" s="1"/>
  <c r="AT291" i="9"/>
  <c r="BC94" i="6"/>
  <c r="BG94" i="6" s="1"/>
  <c r="AT319" i="9"/>
  <c r="AT233" i="9"/>
  <c r="AT314" i="9"/>
  <c r="AT185" i="9"/>
  <c r="AT126" i="9"/>
  <c r="AT181" i="9"/>
  <c r="AT189" i="9"/>
  <c r="AT178" i="9"/>
  <c r="AT35" i="9"/>
  <c r="AT158" i="9"/>
  <c r="AT315" i="9"/>
  <c r="AT362" i="9"/>
  <c r="AT318" i="9"/>
  <c r="AT82" i="9"/>
  <c r="AT297" i="9"/>
  <c r="AT350" i="9"/>
  <c r="AT329" i="9"/>
  <c r="AT262" i="9"/>
  <c r="AT197" i="9"/>
  <c r="AT250" i="9"/>
  <c r="AT241" i="9"/>
  <c r="AT260" i="9"/>
  <c r="AT299" i="9"/>
  <c r="AT54" i="9"/>
  <c r="AT219" i="9"/>
  <c r="AT147" i="9"/>
  <c r="AT107" i="9"/>
  <c r="AT6" i="9"/>
  <c r="AT74" i="9"/>
  <c r="AT360" i="9"/>
  <c r="AT153" i="9"/>
  <c r="AT80" i="9"/>
  <c r="AT12" i="9"/>
  <c r="BB172" i="6"/>
  <c r="BF172" i="6" s="1"/>
  <c r="BJ172" i="6" s="1"/>
  <c r="C171" i="7" s="1"/>
  <c r="AT174" i="9"/>
  <c r="AT56" i="9"/>
  <c r="AT50" i="9"/>
  <c r="AT10" i="9"/>
  <c r="BI47" i="9" s="1"/>
  <c r="AT25" i="9"/>
  <c r="AT361" i="9"/>
  <c r="BB122" i="6"/>
  <c r="BF122" i="6" s="1"/>
  <c r="BB224" i="6"/>
  <c r="BF224" i="6" s="1"/>
  <c r="BB297" i="6"/>
  <c r="BF297" i="6" s="1"/>
  <c r="BB242" i="6"/>
  <c r="BF242" i="6" s="1"/>
  <c r="BJ242" i="6" s="1"/>
  <c r="C241" i="7" s="1"/>
  <c r="BD185" i="6"/>
  <c r="BH185" i="6" s="1"/>
  <c r="BJ185" i="6" s="1"/>
  <c r="C184" i="7" s="1"/>
  <c r="BD183" i="6"/>
  <c r="BH183" i="6" s="1"/>
  <c r="BD52" i="6"/>
  <c r="BH52" i="6" s="1"/>
  <c r="BD187" i="6"/>
  <c r="BH187" i="6" s="1"/>
  <c r="BC10" i="6"/>
  <c r="BG10" i="6" s="1"/>
  <c r="BD363" i="6"/>
  <c r="BH363" i="6" s="1"/>
  <c r="BJ363" i="6" s="1"/>
  <c r="C362" i="7" s="1"/>
  <c r="BB260" i="6"/>
  <c r="BF260" i="6" s="1"/>
  <c r="BC138" i="6"/>
  <c r="BG138" i="6" s="1"/>
  <c r="BJ138" i="6" s="1"/>
  <c r="C137" i="7" s="1"/>
  <c r="AT209" i="9"/>
  <c r="AT275" i="9"/>
  <c r="AT65" i="9"/>
  <c r="AT210" i="9"/>
  <c r="AT120" i="9"/>
  <c r="AT109" i="9"/>
  <c r="AT248" i="9"/>
  <c r="AT133" i="9"/>
  <c r="AT307" i="9"/>
  <c r="AT22" i="9"/>
  <c r="BJ34" i="6"/>
  <c r="C33" i="7" s="1"/>
  <c r="BJ251" i="6"/>
  <c r="C250" i="7" s="1"/>
  <c r="AT66" i="9"/>
  <c r="B273" i="7"/>
  <c r="AT58" i="9"/>
  <c r="BJ77" i="6"/>
  <c r="C76" i="7" s="1"/>
  <c r="AT93" i="9"/>
  <c r="AT326" i="9"/>
  <c r="BC46" i="6"/>
  <c r="BG46" i="6" s="1"/>
  <c r="AT135" i="9"/>
  <c r="AT173" i="9"/>
  <c r="AT105" i="9"/>
  <c r="AT98" i="9"/>
  <c r="AT186" i="9"/>
  <c r="AT306" i="9"/>
  <c r="AT129" i="9"/>
  <c r="AT208" i="9"/>
  <c r="BJ32" i="6"/>
  <c r="C31" i="7" s="1"/>
  <c r="BJ54" i="6"/>
  <c r="C53" i="7" s="1"/>
  <c r="AT159" i="9"/>
  <c r="AT30" i="9"/>
  <c r="BJ49" i="6"/>
  <c r="C48" i="7" s="1"/>
  <c r="AT143" i="9"/>
  <c r="AT296" i="9"/>
  <c r="AT263" i="9"/>
  <c r="AT369" i="9"/>
  <c r="AT164" i="9"/>
  <c r="AT272" i="9"/>
  <c r="AT349" i="9"/>
  <c r="AT344" i="9"/>
  <c r="AT280" i="9"/>
  <c r="BD78" i="6"/>
  <c r="BH78" i="6" s="1"/>
  <c r="BB253" i="6"/>
  <c r="BF253" i="6" s="1"/>
  <c r="AT176" i="9"/>
  <c r="AT218" i="9"/>
  <c r="AT214" i="9"/>
  <c r="BD256" i="6"/>
  <c r="BH256" i="6" s="1"/>
  <c r="BB133" i="6"/>
  <c r="BF133" i="6" s="1"/>
  <c r="BC193" i="6"/>
  <c r="BG193" i="6" s="1"/>
  <c r="BD68" i="6"/>
  <c r="BH68" i="6" s="1"/>
  <c r="BJ68" i="6" s="1"/>
  <c r="C67" i="7" s="1"/>
  <c r="BB300" i="6"/>
  <c r="BF300" i="6" s="1"/>
  <c r="BJ300" i="6" s="1"/>
  <c r="C299" i="7" s="1"/>
  <c r="AT302" i="9"/>
  <c r="AT305" i="9"/>
  <c r="BD303" i="6"/>
  <c r="BH303" i="6" s="1"/>
  <c r="BD365" i="6"/>
  <c r="BH365" i="6" s="1"/>
  <c r="BC129" i="6"/>
  <c r="BG129" i="6" s="1"/>
  <c r="AT207" i="9"/>
  <c r="AT232" i="9"/>
  <c r="AT286" i="9"/>
  <c r="AT100" i="9"/>
  <c r="BD188" i="6"/>
  <c r="BH188" i="6" s="1"/>
  <c r="AT190" i="9"/>
  <c r="AT144" i="9"/>
  <c r="BD142" i="6"/>
  <c r="BH142" i="6" s="1"/>
  <c r="BJ142" i="6" s="1"/>
  <c r="C141" i="7" s="1"/>
  <c r="BC352" i="6"/>
  <c r="BG352" i="6" s="1"/>
  <c r="AT354" i="9"/>
  <c r="AT253" i="9"/>
  <c r="C425" i="7"/>
  <c r="BK426" i="6"/>
  <c r="AT198" i="9"/>
  <c r="AT104" i="9"/>
  <c r="AT36" i="9"/>
  <c r="AT136" i="9"/>
  <c r="AT137" i="9"/>
  <c r="BC135" i="6"/>
  <c r="BG135" i="6" s="1"/>
  <c r="BJ135" i="6" s="1"/>
  <c r="C134" i="7" s="1"/>
  <c r="AQ7" i="9"/>
  <c r="BB5" i="6" s="1"/>
  <c r="BF5" i="6" s="1"/>
  <c r="BB123" i="6"/>
  <c r="BF123" i="6" s="1"/>
  <c r="AT125" i="9"/>
  <c r="BB111" i="6"/>
  <c r="BF111" i="6" s="1"/>
  <c r="AT217" i="9"/>
  <c r="BB215" i="6"/>
  <c r="BF215" i="6" s="1"/>
  <c r="AT46" i="9"/>
  <c r="BC44" i="6"/>
  <c r="BG44" i="6" s="1"/>
  <c r="BB59" i="6"/>
  <c r="BF59" i="6" s="1"/>
  <c r="AT61" i="9"/>
  <c r="AT81" i="9"/>
  <c r="BJ106" i="6"/>
  <c r="C105" i="7" s="1"/>
  <c r="BJ58" i="6"/>
  <c r="C57" i="7" s="1"/>
  <c r="BJ151" i="6"/>
  <c r="C150" i="7" s="1"/>
  <c r="BJ186" i="6"/>
  <c r="C185" i="7" s="1"/>
  <c r="BD272" i="6"/>
  <c r="BH272" i="6" s="1"/>
  <c r="BJ272" i="6" s="1"/>
  <c r="C271" i="7" s="1"/>
  <c r="AQ73" i="9"/>
  <c r="AT73" i="9" s="1"/>
  <c r="BJ195" i="6"/>
  <c r="C194" i="7" s="1"/>
  <c r="BJ282" i="6"/>
  <c r="C281" i="7" s="1"/>
  <c r="BJ91" i="6"/>
  <c r="C90" i="7" s="1"/>
  <c r="BJ170" i="6"/>
  <c r="C169" i="7" s="1"/>
  <c r="BJ64" i="6"/>
  <c r="C63" i="7" s="1"/>
  <c r="BJ342" i="6"/>
  <c r="C341" i="7" s="1"/>
  <c r="BJ56" i="6"/>
  <c r="C55" i="7" s="1"/>
  <c r="BJ178" i="6"/>
  <c r="C177" i="7" s="1"/>
  <c r="BJ294" i="6"/>
  <c r="C293" i="7" s="1"/>
  <c r="BJ367" i="6"/>
  <c r="C366" i="7" s="1"/>
  <c r="B324" i="7"/>
  <c r="AW325" i="6"/>
  <c r="BJ187" i="6"/>
  <c r="C186" i="7" s="1"/>
  <c r="B262" i="7"/>
  <c r="AW263" i="6"/>
  <c r="B161" i="7"/>
  <c r="AW162" i="6"/>
  <c r="B68" i="7"/>
  <c r="AW69" i="6"/>
  <c r="B196" i="7"/>
  <c r="AW197" i="6"/>
  <c r="B336" i="7"/>
  <c r="AW337" i="6"/>
  <c r="AW54" i="6"/>
  <c r="B53" i="7"/>
  <c r="B335" i="7"/>
  <c r="AW336" i="6"/>
  <c r="B55" i="7"/>
  <c r="AW56" i="6"/>
  <c r="B9" i="7"/>
  <c r="AW10" i="6"/>
  <c r="B348" i="7"/>
  <c r="AW349" i="6"/>
  <c r="B184" i="7"/>
  <c r="AW185" i="6"/>
  <c r="B24" i="7"/>
  <c r="AW25" i="6"/>
  <c r="B7" i="7"/>
  <c r="AW8" i="6"/>
  <c r="B64" i="7"/>
  <c r="AW65" i="6"/>
  <c r="B236" i="7"/>
  <c r="AW237" i="6"/>
  <c r="B155" i="7"/>
  <c r="AW156" i="6"/>
  <c r="B339" i="7"/>
  <c r="AW340" i="6"/>
  <c r="B89" i="7"/>
  <c r="AW90" i="6"/>
  <c r="B169" i="7"/>
  <c r="AW170" i="6"/>
  <c r="B241" i="7"/>
  <c r="AW242" i="6"/>
  <c r="B259" i="7"/>
  <c r="AW260" i="6"/>
  <c r="B203" i="7"/>
  <c r="AW204" i="6"/>
  <c r="B280" i="7"/>
  <c r="AW281" i="6"/>
  <c r="B66" i="7"/>
  <c r="AW67" i="6"/>
  <c r="B212" i="7"/>
  <c r="AW213" i="6"/>
  <c r="B13" i="7"/>
  <c r="AW14" i="6"/>
  <c r="B163" i="7"/>
  <c r="AW164" i="6"/>
  <c r="B177" i="7"/>
  <c r="AW178" i="6"/>
  <c r="B147" i="7"/>
  <c r="AW148" i="6"/>
  <c r="B357" i="7"/>
  <c r="AW358" i="6"/>
  <c r="B67" i="7"/>
  <c r="AW68" i="6"/>
  <c r="AW246" i="6"/>
  <c r="B245" i="7"/>
  <c r="B117" i="7"/>
  <c r="AW118" i="6"/>
  <c r="B234" i="7"/>
  <c r="AW235" i="6"/>
  <c r="B105" i="7"/>
  <c r="AW106" i="6"/>
  <c r="B354" i="7"/>
  <c r="AW355" i="6"/>
  <c r="B305" i="7"/>
  <c r="AW306" i="6"/>
  <c r="B266" i="7"/>
  <c r="AW267" i="6"/>
  <c r="B239" i="7"/>
  <c r="AW240" i="6"/>
  <c r="B316" i="7"/>
  <c r="AW317" i="6"/>
  <c r="B209" i="7"/>
  <c r="AW210" i="6"/>
  <c r="B290" i="7"/>
  <c r="AW291" i="6"/>
  <c r="B44" i="7"/>
  <c r="AW45" i="6"/>
  <c r="B34" i="7"/>
  <c r="AW35" i="6"/>
  <c r="B276" i="7"/>
  <c r="AW277" i="6"/>
  <c r="B56" i="7"/>
  <c r="AW57" i="6"/>
  <c r="B81" i="7"/>
  <c r="AW82" i="6"/>
  <c r="B265" i="7"/>
  <c r="AW266" i="6"/>
  <c r="B17" i="7"/>
  <c r="AW18" i="6"/>
  <c r="B152" i="7"/>
  <c r="AW153" i="6"/>
  <c r="B320" i="7"/>
  <c r="AW321" i="6"/>
  <c r="B4" i="7"/>
  <c r="AW5" i="6"/>
  <c r="B104" i="7"/>
  <c r="AW105" i="6"/>
  <c r="B18" i="7"/>
  <c r="AW19" i="6"/>
  <c r="B71" i="7"/>
  <c r="AW72" i="6"/>
  <c r="B227" i="7"/>
  <c r="AW228" i="6"/>
  <c r="B23" i="7"/>
  <c r="AW24" i="6"/>
  <c r="B199" i="7"/>
  <c r="AW200" i="6"/>
  <c r="AW318" i="6"/>
  <c r="B317" i="7"/>
  <c r="B93" i="7"/>
  <c r="AW94" i="6"/>
  <c r="B125" i="7"/>
  <c r="AW126" i="6"/>
  <c r="B360" i="7"/>
  <c r="AW361" i="6"/>
  <c r="B145" i="7"/>
  <c r="AW146" i="6"/>
  <c r="B314" i="7"/>
  <c r="AW315" i="6"/>
  <c r="B94" i="7"/>
  <c r="AW95" i="6"/>
  <c r="B302" i="7"/>
  <c r="AW303" i="6"/>
  <c r="B118" i="7"/>
  <c r="AW119" i="6"/>
  <c r="B244" i="7"/>
  <c r="AW245" i="6"/>
  <c r="B308" i="7"/>
  <c r="AW309" i="6"/>
  <c r="B313" i="7"/>
  <c r="AW314" i="6"/>
  <c r="B206" i="7"/>
  <c r="AW207" i="6"/>
  <c r="B35" i="7"/>
  <c r="AW36" i="6"/>
  <c r="AW244" i="6"/>
  <c r="B243" i="7"/>
  <c r="B176" i="7"/>
  <c r="AW177" i="6"/>
  <c r="B72" i="7"/>
  <c r="AW73" i="6"/>
  <c r="B218" i="7"/>
  <c r="AW219" i="6"/>
  <c r="B137" i="7"/>
  <c r="AW138" i="6"/>
  <c r="B182" i="7"/>
  <c r="AW183" i="6"/>
  <c r="B10" i="7"/>
  <c r="AW11" i="6"/>
  <c r="B215" i="7"/>
  <c r="AW216" i="6"/>
  <c r="B16" i="7"/>
  <c r="AW17" i="6"/>
  <c r="B328" i="7"/>
  <c r="AW329" i="6"/>
  <c r="B86" i="7"/>
  <c r="AW87" i="6"/>
  <c r="B69" i="7"/>
  <c r="AW70" i="6"/>
  <c r="B111" i="7"/>
  <c r="AW112" i="6"/>
  <c r="B63" i="7"/>
  <c r="AW64" i="6"/>
  <c r="BK64" i="6" s="1"/>
  <c r="B140" i="7"/>
  <c r="AW141" i="6"/>
  <c r="B85" i="7"/>
  <c r="AW86" i="6"/>
  <c r="B57" i="7"/>
  <c r="AW58" i="6"/>
  <c r="B334" i="7"/>
  <c r="AW335" i="6"/>
  <c r="B330" i="7"/>
  <c r="AW331" i="6"/>
  <c r="B65" i="7"/>
  <c r="AW66" i="6"/>
  <c r="B153" i="7"/>
  <c r="AW154" i="6"/>
  <c r="B114" i="7"/>
  <c r="AW115" i="6"/>
  <c r="B261" i="7"/>
  <c r="AW262" i="6"/>
  <c r="B134" i="7"/>
  <c r="AW135" i="6"/>
  <c r="B33" i="7"/>
  <c r="AW34" i="6"/>
  <c r="BK34" i="6" s="1"/>
  <c r="B151" i="7"/>
  <c r="AW152" i="6"/>
  <c r="B256" i="7"/>
  <c r="AW257" i="6"/>
  <c r="B173" i="7"/>
  <c r="AW174" i="6"/>
  <c r="B321" i="7"/>
  <c r="AW322" i="6"/>
  <c r="B133" i="7"/>
  <c r="AW134" i="6"/>
  <c r="B367" i="7"/>
  <c r="AW368" i="6"/>
  <c r="B344" i="7"/>
  <c r="AW345" i="6"/>
  <c r="B198" i="7"/>
  <c r="AW199" i="6"/>
  <c r="B20" i="7"/>
  <c r="AW21" i="6"/>
  <c r="B353" i="7"/>
  <c r="AW354" i="6"/>
  <c r="B170" i="7"/>
  <c r="AW171" i="6"/>
  <c r="B119" i="7"/>
  <c r="AW120" i="6"/>
  <c r="B287" i="7"/>
  <c r="AW288" i="6"/>
  <c r="B237" i="7"/>
  <c r="AW238" i="6"/>
  <c r="AW280" i="6"/>
  <c r="B279" i="7"/>
  <c r="B240" i="7"/>
  <c r="AW241" i="6"/>
  <c r="B217" i="7"/>
  <c r="AW218" i="6"/>
  <c r="B220" i="7"/>
  <c r="AW221" i="6"/>
  <c r="B210" i="7"/>
  <c r="AW211" i="6"/>
  <c r="B126" i="7"/>
  <c r="AW127" i="6"/>
  <c r="B97" i="7"/>
  <c r="AW98" i="6"/>
  <c r="B257" i="7"/>
  <c r="AW258" i="6"/>
  <c r="B76" i="7"/>
  <c r="AW77" i="6"/>
  <c r="AW352" i="6"/>
  <c r="B351" i="7"/>
  <c r="AW247" i="6"/>
  <c r="B246" i="7"/>
  <c r="B74" i="7"/>
  <c r="AW75" i="6"/>
  <c r="B337" i="7"/>
  <c r="AW338" i="6"/>
  <c r="BJ183" i="6"/>
  <c r="C182" i="7" s="1"/>
  <c r="B37" i="7"/>
  <c r="AW38" i="6"/>
  <c r="AW282" i="6"/>
  <c r="BK282" i="6" s="1"/>
  <c r="B281" i="7"/>
  <c r="B96" i="7"/>
  <c r="AW97" i="6"/>
  <c r="B347" i="7"/>
  <c r="AW348" i="6"/>
  <c r="B358" i="7"/>
  <c r="AW359" i="6"/>
  <c r="B100" i="7"/>
  <c r="AW101" i="6"/>
  <c r="B294" i="7"/>
  <c r="AW295" i="6"/>
  <c r="AW103" i="6"/>
  <c r="B102" i="7"/>
  <c r="B48" i="7"/>
  <c r="AW49" i="6"/>
  <c r="B327" i="7"/>
  <c r="AW328" i="6"/>
  <c r="B208" i="7"/>
  <c r="AW209" i="6"/>
  <c r="AW150" i="6"/>
  <c r="B149" i="7"/>
  <c r="B39" i="7"/>
  <c r="AW40" i="6"/>
  <c r="B338" i="7"/>
  <c r="AW339" i="6"/>
  <c r="B115" i="7"/>
  <c r="AW116" i="6"/>
  <c r="B356" i="7"/>
  <c r="AW357" i="6"/>
  <c r="B11" i="7"/>
  <c r="AW12" i="6"/>
  <c r="B325" i="7"/>
  <c r="AW326" i="6"/>
  <c r="B278" i="7"/>
  <c r="AW279" i="6"/>
  <c r="B366" i="7"/>
  <c r="AW367" i="6"/>
  <c r="B46" i="7"/>
  <c r="AW47" i="6"/>
  <c r="B131" i="7"/>
  <c r="AW132" i="6"/>
  <c r="B326" i="7"/>
  <c r="AW327" i="6"/>
  <c r="B274" i="7"/>
  <c r="AW275" i="6"/>
  <c r="B275" i="7"/>
  <c r="AW276" i="6"/>
  <c r="B221" i="7"/>
  <c r="AW222" i="6"/>
  <c r="B15" i="7"/>
  <c r="AW16" i="6"/>
  <c r="B178" i="7"/>
  <c r="AW179" i="6"/>
  <c r="B188" i="7"/>
  <c r="AW189" i="6"/>
  <c r="B38" i="7"/>
  <c r="AW39" i="6"/>
  <c r="BJ266" i="6"/>
  <c r="C265" i="7" s="1"/>
  <c r="B289" i="7"/>
  <c r="AW290" i="6"/>
  <c r="B253" i="7"/>
  <c r="AW254" i="6"/>
  <c r="AW6" i="6"/>
  <c r="B5" i="7"/>
  <c r="B343" i="7"/>
  <c r="AW344" i="6"/>
  <c r="B106" i="7"/>
  <c r="AW107" i="6"/>
  <c r="AW7" i="6"/>
  <c r="B6" i="7"/>
  <c r="B301" i="7"/>
  <c r="AW302" i="6"/>
  <c r="B77" i="7"/>
  <c r="AW78" i="6"/>
  <c r="B309" i="7"/>
  <c r="AW310" i="6"/>
  <c r="B92" i="7"/>
  <c r="AW93" i="6"/>
  <c r="B49" i="7"/>
  <c r="AW50" i="6"/>
  <c r="B222" i="7"/>
  <c r="AW223" i="6"/>
  <c r="B269" i="7"/>
  <c r="AW270" i="6"/>
  <c r="B296" i="7"/>
  <c r="AW297" i="6"/>
  <c r="B228" i="7"/>
  <c r="AW229" i="6"/>
  <c r="B304" i="7"/>
  <c r="AW305" i="6"/>
  <c r="B201" i="7"/>
  <c r="AW202" i="6"/>
  <c r="B27" i="7"/>
  <c r="AW28" i="6"/>
  <c r="B186" i="7"/>
  <c r="AW187" i="6"/>
  <c r="BK187" i="6" s="1"/>
  <c r="B185" i="7"/>
  <c r="AW186" i="6"/>
  <c r="B219" i="7"/>
  <c r="AW220" i="6"/>
  <c r="B323" i="7"/>
  <c r="AW324" i="6"/>
  <c r="B3" i="7"/>
  <c r="AW4" i="6"/>
  <c r="B204" i="7"/>
  <c r="AW205" i="6"/>
  <c r="B82" i="7"/>
  <c r="AW83" i="6"/>
  <c r="B310" i="7"/>
  <c r="AW311" i="6"/>
  <c r="B47" i="7"/>
  <c r="AW48" i="6"/>
  <c r="B349" i="7"/>
  <c r="AW350" i="6"/>
  <c r="B340" i="7"/>
  <c r="AW341" i="6"/>
  <c r="BJ359" i="6"/>
  <c r="C358" i="7" s="1"/>
  <c r="BJ295" i="6"/>
  <c r="C294" i="7" s="1"/>
  <c r="BJ303" i="6"/>
  <c r="C302" i="7" s="1"/>
  <c r="BJ28" i="6"/>
  <c r="C27" i="7" s="1"/>
  <c r="BJ171" i="6"/>
  <c r="C170" i="7" s="1"/>
  <c r="B32" i="7"/>
  <c r="AW33" i="6"/>
  <c r="B181" i="7"/>
  <c r="AW182" i="6"/>
  <c r="B129" i="7"/>
  <c r="AW130" i="6"/>
  <c r="B179" i="7"/>
  <c r="AW180" i="6"/>
  <c r="B120" i="7"/>
  <c r="AW121" i="6"/>
  <c r="B342" i="7"/>
  <c r="AW343" i="6"/>
  <c r="B195" i="7"/>
  <c r="AW196" i="6"/>
  <c r="B21" i="7"/>
  <c r="AW22" i="6"/>
  <c r="B189" i="7"/>
  <c r="AW190" i="6"/>
  <c r="B148" i="7"/>
  <c r="AW149" i="6"/>
  <c r="B123" i="7"/>
  <c r="AW124" i="6"/>
  <c r="B84" i="7"/>
  <c r="AW85" i="6"/>
  <c r="B365" i="7"/>
  <c r="AW366" i="6"/>
  <c r="B166" i="7"/>
  <c r="AW167" i="6"/>
  <c r="B91" i="7"/>
  <c r="AW92" i="6"/>
  <c r="B355" i="7"/>
  <c r="AW356" i="6"/>
  <c r="B264" i="7"/>
  <c r="AW265" i="6"/>
  <c r="B361" i="7"/>
  <c r="AW362" i="6"/>
  <c r="B190" i="7"/>
  <c r="AW191" i="6"/>
  <c r="B193" i="7"/>
  <c r="AW194" i="6"/>
  <c r="B233" i="7"/>
  <c r="AW234" i="6"/>
  <c r="B187" i="7"/>
  <c r="AW188" i="6"/>
  <c r="B136" i="7"/>
  <c r="AW137" i="6"/>
  <c r="B213" i="7"/>
  <c r="AW214" i="6"/>
  <c r="B191" i="7"/>
  <c r="AW192" i="6"/>
  <c r="B144" i="7"/>
  <c r="AW145" i="6"/>
  <c r="B311" i="7"/>
  <c r="AW312" i="6"/>
  <c r="B297" i="7"/>
  <c r="AW298" i="6"/>
  <c r="B346" i="7"/>
  <c r="AW347" i="6"/>
  <c r="B50" i="7"/>
  <c r="AW51" i="6"/>
  <c r="B22" i="7"/>
  <c r="AW23" i="6"/>
  <c r="B258" i="7"/>
  <c r="AW259" i="6"/>
  <c r="B12" i="7"/>
  <c r="AW13" i="6"/>
  <c r="B197" i="7"/>
  <c r="AW198" i="6"/>
  <c r="B108" i="7"/>
  <c r="AW109" i="6"/>
  <c r="B293" i="7"/>
  <c r="AW294" i="6"/>
  <c r="B174" i="7"/>
  <c r="AW175" i="6"/>
  <c r="B363" i="7"/>
  <c r="AW364" i="6"/>
  <c r="B160" i="7"/>
  <c r="AW161" i="6"/>
  <c r="B80" i="7"/>
  <c r="AW81" i="6"/>
  <c r="B154" i="7"/>
  <c r="AW155" i="6"/>
  <c r="B159" i="7"/>
  <c r="AW160" i="6"/>
  <c r="B299" i="7"/>
  <c r="AW300" i="6"/>
  <c r="B141" i="7"/>
  <c r="AW142" i="6"/>
  <c r="BJ302" i="6"/>
  <c r="C301" i="7" s="1"/>
  <c r="BJ174" i="6"/>
  <c r="C173" i="7" s="1"/>
  <c r="B45" i="7"/>
  <c r="AW46" i="6"/>
  <c r="B121" i="7"/>
  <c r="AW122" i="6"/>
  <c r="B205" i="7"/>
  <c r="AW206" i="6"/>
  <c r="B364" i="7"/>
  <c r="AW365" i="6"/>
  <c r="B200" i="7"/>
  <c r="AW201" i="6"/>
  <c r="B41" i="7"/>
  <c r="AW42" i="6"/>
  <c r="B232" i="7"/>
  <c r="AW233" i="6"/>
  <c r="B29" i="7"/>
  <c r="AW30" i="6"/>
  <c r="AW151" i="6"/>
  <c r="B150" i="7"/>
  <c r="B267" i="7"/>
  <c r="AW268" i="6"/>
  <c r="B2" i="7"/>
  <c r="AW3" i="6"/>
  <c r="B306" i="7"/>
  <c r="AW307" i="6"/>
  <c r="B52" i="7"/>
  <c r="AW53" i="6"/>
  <c r="B40" i="7"/>
  <c r="AW41" i="6"/>
  <c r="B284" i="7"/>
  <c r="AW285" i="6"/>
  <c r="AW208" i="6"/>
  <c r="B207" i="7"/>
  <c r="B103" i="7"/>
  <c r="AW104" i="6"/>
  <c r="B75" i="7"/>
  <c r="AW76" i="6"/>
  <c r="B362" i="7"/>
  <c r="AW363" i="6"/>
  <c r="B157" i="7"/>
  <c r="AW158" i="6"/>
  <c r="B26" i="7"/>
  <c r="AW27" i="6"/>
  <c r="B107" i="7"/>
  <c r="AW108" i="6"/>
  <c r="B292" i="7"/>
  <c r="AW293" i="6"/>
  <c r="B158" i="7"/>
  <c r="AW159" i="6"/>
  <c r="B58" i="7"/>
  <c r="AW59" i="6"/>
  <c r="B252" i="7"/>
  <c r="AW253" i="6"/>
  <c r="B167" i="7"/>
  <c r="AW168" i="6"/>
  <c r="B194" i="7"/>
  <c r="AW195" i="6"/>
  <c r="B109" i="7"/>
  <c r="AW110" i="6"/>
  <c r="AW55" i="6"/>
  <c r="B54" i="7"/>
  <c r="B268" i="7"/>
  <c r="AW269" i="6"/>
  <c r="B300" i="7"/>
  <c r="AW301" i="6"/>
  <c r="B60" i="7"/>
  <c r="AW61" i="6"/>
  <c r="B61" i="7"/>
  <c r="AW62" i="6"/>
  <c r="B238" i="7"/>
  <c r="AW239" i="6"/>
  <c r="B14" i="7"/>
  <c r="AW15" i="6"/>
  <c r="B303" i="7"/>
  <c r="AW304" i="6"/>
  <c r="B73" i="7"/>
  <c r="AW74" i="6"/>
  <c r="B211" i="7"/>
  <c r="AW212" i="6"/>
  <c r="B250" i="7"/>
  <c r="AW251" i="6"/>
  <c r="BK251" i="6" s="1"/>
  <c r="B333" i="7"/>
  <c r="AW334" i="6"/>
  <c r="B248" i="7"/>
  <c r="AW249" i="6"/>
  <c r="B88" i="7"/>
  <c r="AW89" i="6"/>
  <c r="B28" i="7"/>
  <c r="AW29" i="6"/>
  <c r="B270" i="7"/>
  <c r="AW271" i="6"/>
  <c r="AW102" i="6"/>
  <c r="B101" i="7"/>
  <c r="B168" i="7"/>
  <c r="AW169" i="6"/>
  <c r="B332" i="7"/>
  <c r="AW333" i="6"/>
  <c r="B216" i="7"/>
  <c r="AW217" i="6"/>
  <c r="B285" i="7"/>
  <c r="AW286" i="6"/>
  <c r="B345" i="7"/>
  <c r="AW346" i="6"/>
  <c r="B79" i="7"/>
  <c r="AW80" i="6"/>
  <c r="B271" i="7"/>
  <c r="AW272" i="6"/>
  <c r="B331" i="7"/>
  <c r="AW332" i="6"/>
  <c r="B116" i="7"/>
  <c r="AW117" i="6"/>
  <c r="B286" i="7"/>
  <c r="AW287" i="6"/>
  <c r="B87" i="7"/>
  <c r="AW88" i="6"/>
  <c r="B350" i="7"/>
  <c r="AW351" i="6"/>
  <c r="B139" i="7"/>
  <c r="AW140" i="6"/>
  <c r="B162" i="7"/>
  <c r="AW163" i="6"/>
  <c r="B99" i="7"/>
  <c r="AW100" i="6"/>
  <c r="B124" i="7"/>
  <c r="AW125" i="6"/>
  <c r="B229" i="7"/>
  <c r="AW230" i="6"/>
  <c r="BJ192" i="6"/>
  <c r="C191" i="7" s="1"/>
  <c r="BJ86" i="6"/>
  <c r="C85" i="7" s="1"/>
  <c r="BJ279" i="6"/>
  <c r="C278" i="7" s="1"/>
  <c r="B83" i="7"/>
  <c r="AW84" i="6"/>
  <c r="B230" i="7"/>
  <c r="AW231" i="6"/>
  <c r="B226" i="7"/>
  <c r="AW227" i="6"/>
  <c r="B192" i="7"/>
  <c r="AW193" i="6"/>
  <c r="B251" i="7"/>
  <c r="AW252" i="6"/>
  <c r="B25" i="7"/>
  <c r="AW26" i="6"/>
  <c r="B42" i="7"/>
  <c r="AW43" i="6"/>
  <c r="B122" i="7"/>
  <c r="AW123" i="6"/>
  <c r="B90" i="7"/>
  <c r="AW91" i="6"/>
  <c r="B95" i="7"/>
  <c r="AW96" i="6"/>
  <c r="B98" i="7"/>
  <c r="AW99" i="6"/>
  <c r="B146" i="7"/>
  <c r="AW147" i="6"/>
  <c r="B19" i="7"/>
  <c r="AW20" i="6"/>
  <c r="B110" i="7"/>
  <c r="AW111" i="6"/>
  <c r="B127" i="7"/>
  <c r="AW128" i="6"/>
  <c r="B183" i="7"/>
  <c r="AW184" i="6"/>
  <c r="B263" i="7"/>
  <c r="AW264" i="6"/>
  <c r="B242" i="7"/>
  <c r="AW243" i="6"/>
  <c r="B249" i="7"/>
  <c r="AW250" i="6"/>
  <c r="B214" i="7"/>
  <c r="AW215" i="6"/>
  <c r="B180" i="7"/>
  <c r="AW181" i="6"/>
  <c r="B30" i="7"/>
  <c r="AW31" i="6"/>
  <c r="B319" i="7"/>
  <c r="AW320" i="6"/>
  <c r="B165" i="7"/>
  <c r="AW166" i="6"/>
  <c r="B260" i="7"/>
  <c r="AW261" i="6"/>
  <c r="AW283" i="6"/>
  <c r="B282" i="7"/>
  <c r="B143" i="7"/>
  <c r="AW144" i="6"/>
  <c r="B298" i="7"/>
  <c r="AW299" i="6"/>
  <c r="B247" i="7"/>
  <c r="AW248" i="6"/>
  <c r="B78" i="7"/>
  <c r="AW79" i="6"/>
  <c r="B36" i="7"/>
  <c r="AW37" i="6"/>
  <c r="B171" i="7"/>
  <c r="AW172" i="6"/>
  <c r="B341" i="7"/>
  <c r="AW342" i="6"/>
  <c r="B138" i="7"/>
  <c r="AW139" i="6"/>
  <c r="B329" i="7"/>
  <c r="AW330" i="6"/>
  <c r="B255" i="7"/>
  <c r="AW256" i="6"/>
  <c r="B112" i="7"/>
  <c r="AW113" i="6"/>
  <c r="B202" i="7"/>
  <c r="AW203" i="6"/>
  <c r="B172" i="7"/>
  <c r="AW173" i="6"/>
  <c r="B31" i="7"/>
  <c r="AW32" i="6"/>
  <c r="B322" i="7"/>
  <c r="AW323" i="6"/>
  <c r="B359" i="7"/>
  <c r="AW360" i="6"/>
  <c r="B231" i="7"/>
  <c r="AW232" i="6"/>
  <c r="B130" i="7"/>
  <c r="AW131" i="6"/>
  <c r="B277" i="7"/>
  <c r="AW278" i="6"/>
  <c r="B51" i="7"/>
  <c r="AW52" i="6"/>
  <c r="B352" i="7"/>
  <c r="AW353" i="6"/>
  <c r="B288" i="7"/>
  <c r="AW289" i="6"/>
  <c r="B164" i="7"/>
  <c r="AW165" i="6"/>
  <c r="B43" i="7"/>
  <c r="AW44" i="6"/>
  <c r="B59" i="7"/>
  <c r="AW60" i="6"/>
  <c r="B254" i="7"/>
  <c r="AW255" i="6"/>
  <c r="B128" i="7"/>
  <c r="AW129" i="6"/>
  <c r="B156" i="7"/>
  <c r="AW157" i="6"/>
  <c r="B307" i="7"/>
  <c r="AW308" i="6"/>
  <c r="B318" i="7"/>
  <c r="AW319" i="6"/>
  <c r="B132" i="7"/>
  <c r="AW133" i="6"/>
  <c r="B225" i="7"/>
  <c r="AW226" i="6"/>
  <c r="B272" i="7"/>
  <c r="AW273" i="6"/>
  <c r="B142" i="7"/>
  <c r="AW143" i="6"/>
  <c r="B135" i="7"/>
  <c r="AW136" i="6"/>
  <c r="B224" i="7"/>
  <c r="AW225" i="6"/>
  <c r="BJ176" i="6"/>
  <c r="C175" i="7" s="1"/>
  <c r="BJ145" i="6"/>
  <c r="C144" i="7" s="1"/>
  <c r="BJ35" i="6"/>
  <c r="C34" i="7" s="1"/>
  <c r="BJ208" i="6"/>
  <c r="C207" i="7" s="1"/>
  <c r="BJ358" i="6"/>
  <c r="C357" i="7" s="1"/>
  <c r="BJ206" i="6"/>
  <c r="C205" i="7" s="1"/>
  <c r="BJ78" i="6"/>
  <c r="C77" i="7" s="1"/>
  <c r="BJ10" i="6"/>
  <c r="C9" i="7" s="1"/>
  <c r="BJ360" i="6"/>
  <c r="C359" i="7" s="1"/>
  <c r="BJ207" i="6"/>
  <c r="C206" i="7" s="1"/>
  <c r="BJ134" i="6"/>
  <c r="C133" i="7" s="1"/>
  <c r="BJ215" i="6"/>
  <c r="C214" i="7" s="1"/>
  <c r="BJ129" i="6"/>
  <c r="C128" i="7" s="1"/>
  <c r="BJ255" i="6"/>
  <c r="C254" i="7" s="1"/>
  <c r="BJ131" i="6"/>
  <c r="C130" i="7" s="1"/>
  <c r="BJ278" i="6"/>
  <c r="C277" i="7" s="1"/>
  <c r="BJ111" i="6"/>
  <c r="C110" i="7" s="1"/>
  <c r="BJ155" i="6"/>
  <c r="C154" i="7" s="1"/>
  <c r="BJ182" i="6"/>
  <c r="C181" i="7" s="1"/>
  <c r="BJ258" i="6"/>
  <c r="C257" i="7" s="1"/>
  <c r="BJ52" i="6"/>
  <c r="C51" i="7" s="1"/>
  <c r="BJ158" i="6"/>
  <c r="C157" i="7" s="1"/>
  <c r="BJ18" i="6"/>
  <c r="C17" i="7" s="1"/>
  <c r="BJ74" i="6"/>
  <c r="C73" i="7" s="1"/>
  <c r="BJ246" i="6"/>
  <c r="C245" i="7" s="1"/>
  <c r="BJ205" i="6"/>
  <c r="C204" i="7" s="1"/>
  <c r="BJ305" i="6"/>
  <c r="C304" i="7" s="1"/>
  <c r="BJ98" i="6"/>
  <c r="C97" i="7" s="1"/>
  <c r="BJ107" i="6"/>
  <c r="C106" i="7" s="1"/>
  <c r="BJ103" i="6"/>
  <c r="C102" i="7" s="1"/>
  <c r="BJ72" i="6"/>
  <c r="C71" i="7" s="1"/>
  <c r="BJ291" i="6"/>
  <c r="C290" i="7" s="1"/>
  <c r="BJ169" i="6"/>
  <c r="C168" i="7" s="1"/>
  <c r="BJ265" i="6"/>
  <c r="C264" i="7" s="1"/>
  <c r="BJ80" i="6"/>
  <c r="C79" i="7" s="1"/>
  <c r="BJ33" i="6"/>
  <c r="C32" i="7" s="1"/>
  <c r="BJ70" i="6"/>
  <c r="C69" i="7" s="1"/>
  <c r="BJ57" i="6"/>
  <c r="C56" i="7" s="1"/>
  <c r="BJ46" i="6"/>
  <c r="C45" i="7" s="1"/>
  <c r="BJ274" i="6"/>
  <c r="C273" i="7" s="1"/>
  <c r="BJ29" i="6"/>
  <c r="C28" i="7" s="1"/>
  <c r="BJ81" i="6"/>
  <c r="C80" i="7" s="1"/>
  <c r="BJ15" i="6"/>
  <c r="C14" i="7" s="1"/>
  <c r="BJ304" i="6"/>
  <c r="C303" i="7" s="1"/>
  <c r="BJ310" i="6"/>
  <c r="C309" i="7" s="1"/>
  <c r="BJ228" i="6"/>
  <c r="C227" i="7" s="1"/>
  <c r="BJ20" i="6"/>
  <c r="C19" i="7" s="1"/>
  <c r="BJ102" i="6"/>
  <c r="C101" i="7" s="1"/>
  <c r="BJ234" i="6"/>
  <c r="C233" i="7" s="1"/>
  <c r="BJ259" i="6"/>
  <c r="C258" i="7" s="1"/>
  <c r="BJ241" i="6"/>
  <c r="C240" i="7" s="1"/>
  <c r="BJ217" i="6"/>
  <c r="C216" i="7" s="1"/>
  <c r="BJ264" i="6"/>
  <c r="C263" i="7" s="1"/>
  <c r="BJ268" i="6"/>
  <c r="C267" i="7" s="1"/>
  <c r="BJ249" i="6"/>
  <c r="C248" i="7" s="1"/>
  <c r="BJ75" i="6"/>
  <c r="C74" i="7" s="1"/>
  <c r="BJ356" i="6"/>
  <c r="C355" i="7" s="1"/>
  <c r="BJ63" i="6"/>
  <c r="C62" i="7" s="1"/>
  <c r="BJ120" i="6"/>
  <c r="C119" i="7" s="1"/>
  <c r="BJ202" i="6"/>
  <c r="C201" i="7" s="1"/>
  <c r="BJ224" i="6"/>
  <c r="C223" i="7" s="1"/>
  <c r="BJ166" i="6"/>
  <c r="C165" i="7" s="1"/>
  <c r="BJ181" i="6"/>
  <c r="C180" i="7" s="1"/>
  <c r="BJ141" i="6"/>
  <c r="C140" i="7" s="1"/>
  <c r="BJ362" i="6"/>
  <c r="C361" i="7" s="1"/>
  <c r="BJ292" i="6"/>
  <c r="C291" i="7" s="1"/>
  <c r="BJ66" i="6"/>
  <c r="C65" i="7" s="1"/>
  <c r="BJ253" i="6"/>
  <c r="C252" i="7" s="1"/>
  <c r="BJ333" i="6"/>
  <c r="C332" i="7" s="1"/>
  <c r="BJ39" i="6"/>
  <c r="C38" i="7" s="1"/>
  <c r="BJ204" i="6"/>
  <c r="C203" i="7" s="1"/>
  <c r="BJ301" i="6"/>
  <c r="C300" i="7" s="1"/>
  <c r="BJ244" i="6"/>
  <c r="C243" i="7" s="1"/>
  <c r="BJ184" i="6"/>
  <c r="C183" i="7" s="1"/>
  <c r="BJ220" i="6"/>
  <c r="C219" i="7" s="1"/>
  <c r="BJ327" i="6"/>
  <c r="C326" i="7" s="1"/>
  <c r="BJ365" i="6"/>
  <c r="C364" i="7" s="1"/>
  <c r="BJ230" i="6"/>
  <c r="C229" i="7" s="1"/>
  <c r="BJ312" i="6"/>
  <c r="C311" i="7" s="1"/>
  <c r="BJ289" i="6"/>
  <c r="C288" i="7" s="1"/>
  <c r="BJ79" i="6"/>
  <c r="C78" i="7" s="1"/>
  <c r="BJ318" i="6"/>
  <c r="C317" i="7" s="1"/>
  <c r="BJ231" i="6"/>
  <c r="C230" i="7" s="1"/>
  <c r="BJ239" i="6"/>
  <c r="C238" i="7" s="1"/>
  <c r="BJ201" i="6"/>
  <c r="C200" i="7" s="1"/>
  <c r="BJ351" i="6"/>
  <c r="C350" i="7" s="1"/>
  <c r="BJ190" i="6"/>
  <c r="C189" i="7" s="1"/>
  <c r="BJ152" i="6"/>
  <c r="C151" i="7" s="1"/>
  <c r="BJ124" i="6"/>
  <c r="C123" i="7" s="1"/>
  <c r="BJ353" i="6"/>
  <c r="C352" i="7" s="1"/>
  <c r="BJ156" i="6"/>
  <c r="C155" i="7" s="1"/>
  <c r="BJ188" i="6"/>
  <c r="C187" i="7" s="1"/>
  <c r="BJ17" i="6"/>
  <c r="C16" i="7" s="1"/>
  <c r="BJ67" i="6"/>
  <c r="C66" i="7" s="1"/>
  <c r="BJ316" i="6"/>
  <c r="C315" i="7" s="1"/>
  <c r="BJ4" i="6"/>
  <c r="C3" i="7" s="1"/>
  <c r="BJ118" i="6"/>
  <c r="C117" i="7" s="1"/>
  <c r="BJ87" i="6"/>
  <c r="C86" i="7" s="1"/>
  <c r="BJ260" i="6"/>
  <c r="C259" i="7" s="1"/>
  <c r="BJ216" i="6"/>
  <c r="C215" i="7" s="1"/>
  <c r="BJ238" i="6"/>
  <c r="C237" i="7" s="1"/>
  <c r="BJ212" i="6"/>
  <c r="C211" i="7" s="1"/>
  <c r="BJ336" i="6"/>
  <c r="C335" i="7" s="1"/>
  <c r="BJ317" i="6"/>
  <c r="C316" i="7" s="1"/>
  <c r="BJ313" i="6"/>
  <c r="C312" i="7" s="1"/>
  <c r="BJ162" i="6"/>
  <c r="C161" i="7" s="1"/>
  <c r="BJ193" i="6"/>
  <c r="C192" i="7" s="1"/>
  <c r="BJ337" i="6"/>
  <c r="C336" i="7" s="1"/>
  <c r="BJ16" i="6"/>
  <c r="C15" i="7" s="1"/>
  <c r="BJ99" i="6"/>
  <c r="C98" i="7" s="1"/>
  <c r="BJ368" i="6"/>
  <c r="C367" i="7" s="1"/>
  <c r="BJ293" i="6"/>
  <c r="C292" i="7" s="1"/>
  <c r="BJ280" i="6"/>
  <c r="C279" i="7" s="1"/>
  <c r="BJ256" i="6"/>
  <c r="C255" i="7" s="1"/>
  <c r="BJ59" i="6"/>
  <c r="C58" i="7" s="1"/>
  <c r="BJ198" i="6"/>
  <c r="C197" i="7" s="1"/>
  <c r="BJ123" i="6"/>
  <c r="C122" i="7" s="1"/>
  <c r="BJ112" i="6"/>
  <c r="C111" i="7" s="1"/>
  <c r="BJ48" i="6"/>
  <c r="C47" i="7" s="1"/>
  <c r="BJ89" i="6"/>
  <c r="C88" i="7" s="1"/>
  <c r="BJ297" i="6"/>
  <c r="C296" i="7" s="1"/>
  <c r="BJ332" i="6"/>
  <c r="C331" i="7" s="1"/>
  <c r="BJ288" i="6"/>
  <c r="C287" i="7" s="1"/>
  <c r="BJ127" i="6"/>
  <c r="C126" i="7" s="1"/>
  <c r="BJ179" i="6"/>
  <c r="C178" i="7" s="1"/>
  <c r="BJ44" i="6"/>
  <c r="C43" i="7" s="1"/>
  <c r="BJ214" i="6"/>
  <c r="C213" i="7" s="1"/>
  <c r="BJ261" i="6"/>
  <c r="C260" i="7" s="1"/>
  <c r="BJ348" i="6"/>
  <c r="C347" i="7" s="1"/>
  <c r="BJ355" i="6"/>
  <c r="C354" i="7" s="1"/>
  <c r="BJ157" i="6"/>
  <c r="C156" i="7" s="1"/>
  <c r="BJ132" i="6"/>
  <c r="C131" i="7" s="1"/>
  <c r="BJ122" i="6"/>
  <c r="C121" i="7" s="1"/>
  <c r="BJ133" i="6"/>
  <c r="C132" i="7" s="1"/>
  <c r="BJ196" i="6"/>
  <c r="C195" i="7" s="1"/>
  <c r="BJ334" i="6"/>
  <c r="C333" i="7" s="1"/>
  <c r="BJ273" i="6"/>
  <c r="C272" i="7" s="1"/>
  <c r="BJ96" i="6"/>
  <c r="C95" i="7" s="1"/>
  <c r="BJ352" i="6"/>
  <c r="C351" i="7" s="1"/>
  <c r="BJ277" i="6"/>
  <c r="C276" i="7" s="1"/>
  <c r="BJ165" i="6"/>
  <c r="C164" i="7" s="1"/>
  <c r="BJ324" i="6"/>
  <c r="C323" i="7" s="1"/>
  <c r="BJ117" i="6"/>
  <c r="C116" i="7" s="1"/>
  <c r="BJ23" i="6"/>
  <c r="C22" i="7" s="1"/>
  <c r="BJ105" i="6"/>
  <c r="C104" i="7" s="1"/>
  <c r="BJ343" i="6"/>
  <c r="C342" i="7" s="1"/>
  <c r="BJ350" i="6"/>
  <c r="C349" i="7" s="1"/>
  <c r="BJ90" i="6"/>
  <c r="C89" i="7" s="1"/>
  <c r="BJ284" i="6"/>
  <c r="C283" i="7" s="1"/>
  <c r="BJ62" i="6"/>
  <c r="C61" i="7" s="1"/>
  <c r="BJ94" i="6"/>
  <c r="C93" i="7" s="1"/>
  <c r="BJ83" i="6"/>
  <c r="C82" i="7" s="1"/>
  <c r="BJ262" i="6"/>
  <c r="C261" i="7" s="1"/>
  <c r="BJ149" i="6"/>
  <c r="C148" i="7" s="1"/>
  <c r="BJ8" i="6"/>
  <c r="C7" i="7" s="1"/>
  <c r="BJ270" i="6"/>
  <c r="C269" i="7" s="1"/>
  <c r="BJ340" i="6"/>
  <c r="C339" i="7" s="1"/>
  <c r="BJ248" i="6"/>
  <c r="C247" i="7" s="1"/>
  <c r="BJ281" i="6"/>
  <c r="C280" i="7" s="1"/>
  <c r="BJ173" i="6"/>
  <c r="C172" i="7" s="1"/>
  <c r="BJ347" i="6"/>
  <c r="C346" i="7" s="1"/>
  <c r="BJ257" i="6"/>
  <c r="C256" i="7" s="1"/>
  <c r="BJ296" i="6"/>
  <c r="C295" i="7" s="1"/>
  <c r="BJ159" i="6"/>
  <c r="C158" i="7" s="1"/>
  <c r="AT359" i="9"/>
  <c r="BB357" i="6"/>
  <c r="BF357" i="6" s="1"/>
  <c r="BJ357" i="6" s="1"/>
  <c r="C356" i="7" s="1"/>
  <c r="AT309" i="9"/>
  <c r="BB307" i="6"/>
  <c r="BF307" i="6" s="1"/>
  <c r="BJ307" i="6" s="1"/>
  <c r="C306" i="7" s="1"/>
  <c r="AT325" i="9"/>
  <c r="BB323" i="6"/>
  <c r="BF323" i="6" s="1"/>
  <c r="BJ323" i="6" s="1"/>
  <c r="C322" i="7" s="1"/>
  <c r="AT237" i="9"/>
  <c r="BB235" i="6"/>
  <c r="BF235" i="6" s="1"/>
  <c r="BJ235" i="6" s="1"/>
  <c r="C234" i="7" s="1"/>
  <c r="AT196" i="9"/>
  <c r="BC194" i="6"/>
  <c r="BG194" i="6" s="1"/>
  <c r="BJ194" i="6" s="1"/>
  <c r="C193" i="7" s="1"/>
  <c r="AT229" i="9"/>
  <c r="BB227" i="6"/>
  <c r="BF227" i="6" s="1"/>
  <c r="BJ227" i="6" s="1"/>
  <c r="C226" i="7" s="1"/>
  <c r="AT316" i="9"/>
  <c r="BB314" i="6"/>
  <c r="BF314" i="6" s="1"/>
  <c r="BJ314" i="6" s="1"/>
  <c r="C313" i="7" s="1"/>
  <c r="AT97" i="9"/>
  <c r="BB95" i="6"/>
  <c r="BF95" i="6" s="1"/>
  <c r="BJ95" i="6" s="1"/>
  <c r="C94" i="7" s="1"/>
  <c r="AT13" i="9"/>
  <c r="BB11" i="6"/>
  <c r="BF11" i="6" s="1"/>
  <c r="BJ11" i="6" s="1"/>
  <c r="C10" i="7" s="1"/>
  <c r="AT289" i="9"/>
  <c r="BB287" i="6"/>
  <c r="BF287" i="6" s="1"/>
  <c r="BJ287" i="6" s="1"/>
  <c r="C286" i="7" s="1"/>
  <c r="AT245" i="9"/>
  <c r="BB243" i="6"/>
  <c r="BF243" i="6" s="1"/>
  <c r="BJ243" i="6" s="1"/>
  <c r="C242" i="7" s="1"/>
  <c r="AT99" i="9"/>
  <c r="BB97" i="6"/>
  <c r="BF97" i="6" s="1"/>
  <c r="BJ97" i="6" s="1"/>
  <c r="C96" i="7" s="1"/>
  <c r="AT321" i="9"/>
  <c r="BB319" i="6"/>
  <c r="BF319" i="6" s="1"/>
  <c r="BJ319" i="6" s="1"/>
  <c r="C318" i="7" s="1"/>
  <c r="AT331" i="9"/>
  <c r="BB329" i="6"/>
  <c r="BF329" i="6" s="1"/>
  <c r="BJ329" i="6" s="1"/>
  <c r="C328" i="7" s="1"/>
  <c r="AT213" i="9"/>
  <c r="BB211" i="6"/>
  <c r="BF211" i="6" s="1"/>
  <c r="BJ211" i="6" s="1"/>
  <c r="C210" i="7" s="1"/>
  <c r="AT156" i="9"/>
  <c r="BB154" i="6"/>
  <c r="BF154" i="6" s="1"/>
  <c r="BJ154" i="6" s="1"/>
  <c r="C153" i="7" s="1"/>
  <c r="AT351" i="9"/>
  <c r="BB349" i="6"/>
  <c r="BF349" i="6" s="1"/>
  <c r="BJ349" i="6" s="1"/>
  <c r="C348" i="7" s="1"/>
  <c r="AT67" i="9"/>
  <c r="BB65" i="6"/>
  <c r="BF65" i="6" s="1"/>
  <c r="BJ65" i="6" s="1"/>
  <c r="C64" i="7" s="1"/>
  <c r="AT163" i="9"/>
  <c r="BB161" i="6"/>
  <c r="BF161" i="6" s="1"/>
  <c r="BJ161" i="6" s="1"/>
  <c r="C160" i="7" s="1"/>
  <c r="AT27" i="9"/>
  <c r="BB25" i="6"/>
  <c r="BF25" i="6" s="1"/>
  <c r="BJ25" i="6" s="1"/>
  <c r="C24" i="7" s="1"/>
  <c r="AT21" i="9"/>
  <c r="BB19" i="6"/>
  <c r="BF19" i="6" s="1"/>
  <c r="BJ19" i="6" s="1"/>
  <c r="C18" i="7" s="1"/>
  <c r="AT38" i="9"/>
  <c r="BB36" i="6"/>
  <c r="BF36" i="6" s="1"/>
  <c r="BJ36" i="6" s="1"/>
  <c r="C35" i="7" s="1"/>
  <c r="AT228" i="9"/>
  <c r="BB226" i="6"/>
  <c r="BF226" i="6" s="1"/>
  <c r="BJ226" i="6" s="1"/>
  <c r="C225" i="7" s="1"/>
  <c r="AT16" i="9"/>
  <c r="BC14" i="6"/>
  <c r="BG14" i="6" s="1"/>
  <c r="BJ14" i="6" s="1"/>
  <c r="C13" i="7" s="1"/>
  <c r="AT132" i="9"/>
  <c r="BB130" i="6"/>
  <c r="BF130" i="6" s="1"/>
  <c r="BJ130" i="6" s="1"/>
  <c r="C129" i="7" s="1"/>
  <c r="AT71" i="9"/>
  <c r="BB69" i="6"/>
  <c r="BF69" i="6" s="1"/>
  <c r="BJ69" i="6" s="1"/>
  <c r="C68" i="7" s="1"/>
  <c r="AT53" i="9"/>
  <c r="BC51" i="6"/>
  <c r="BG51" i="6" s="1"/>
  <c r="BJ51" i="6" s="1"/>
  <c r="C50" i="7" s="1"/>
  <c r="AT169" i="9"/>
  <c r="BB167" i="6"/>
  <c r="BF167" i="6" s="1"/>
  <c r="BJ167" i="6" s="1"/>
  <c r="C166" i="7" s="1"/>
  <c r="AT75" i="9"/>
  <c r="BB73" i="6"/>
  <c r="BF73" i="6" s="1"/>
  <c r="BJ73" i="6" s="1"/>
  <c r="C72" i="7" s="1"/>
  <c r="AT340" i="9"/>
  <c r="BB338" i="6"/>
  <c r="BF338" i="6" s="1"/>
  <c r="BJ338" i="6" s="1"/>
  <c r="C337" i="7" s="1"/>
  <c r="AT224" i="9"/>
  <c r="BB222" i="6"/>
  <c r="BF222" i="6" s="1"/>
  <c r="BJ222" i="6" s="1"/>
  <c r="C221" i="7" s="1"/>
  <c r="AT128" i="9"/>
  <c r="BB126" i="6"/>
  <c r="BF126" i="6" s="1"/>
  <c r="BJ126" i="6" s="1"/>
  <c r="C125" i="7" s="1"/>
  <c r="AT368" i="9"/>
  <c r="BB366" i="6"/>
  <c r="BF366" i="6" s="1"/>
  <c r="BJ366" i="6" s="1"/>
  <c r="C365" i="7" s="1"/>
  <c r="AT14" i="9"/>
  <c r="BB12" i="6"/>
  <c r="BF12" i="6" s="1"/>
  <c r="BJ12" i="6" s="1"/>
  <c r="C11" i="7" s="1"/>
  <c r="AT300" i="9"/>
  <c r="BB298" i="6"/>
  <c r="BF298" i="6" s="1"/>
  <c r="BJ298" i="6" s="1"/>
  <c r="C297" i="7" s="1"/>
  <c r="AT288" i="9"/>
  <c r="BB286" i="6"/>
  <c r="BF286" i="6" s="1"/>
  <c r="BJ286" i="6" s="1"/>
  <c r="C285" i="7" s="1"/>
  <c r="AT337" i="9"/>
  <c r="BB335" i="6"/>
  <c r="BF335" i="6" s="1"/>
  <c r="BJ335" i="6" s="1"/>
  <c r="C334" i="7" s="1"/>
  <c r="AT49" i="9"/>
  <c r="BB47" i="6"/>
  <c r="BF47" i="6" s="1"/>
  <c r="BJ47" i="6" s="1"/>
  <c r="C46" i="7" s="1"/>
  <c r="AT221" i="9"/>
  <c r="BC219" i="6"/>
  <c r="BG219" i="6" s="1"/>
  <c r="BJ219" i="6" s="1"/>
  <c r="C218" i="7" s="1"/>
  <c r="AT328" i="9"/>
  <c r="BB326" i="6"/>
  <c r="BF326" i="6" s="1"/>
  <c r="BJ326" i="6" s="1"/>
  <c r="C325" i="7" s="1"/>
  <c r="AT341" i="9"/>
  <c r="BB339" i="6"/>
  <c r="BF339" i="6" s="1"/>
  <c r="BJ339" i="6" s="1"/>
  <c r="C338" i="7" s="1"/>
  <c r="BC5" i="6"/>
  <c r="BG5" i="6" s="1"/>
  <c r="AT43" i="9"/>
  <c r="BB41" i="6"/>
  <c r="BF41" i="6" s="1"/>
  <c r="BJ41" i="6" s="1"/>
  <c r="C40" i="7" s="1"/>
  <c r="AT234" i="9"/>
  <c r="BB232" i="6"/>
  <c r="BF232" i="6" s="1"/>
  <c r="BJ232" i="6" s="1"/>
  <c r="C231" i="7" s="1"/>
  <c r="AT116" i="9"/>
  <c r="BB114" i="6"/>
  <c r="BF114" i="6" s="1"/>
  <c r="BJ114" i="6" s="1"/>
  <c r="C113" i="7" s="1"/>
  <c r="AT155" i="9"/>
  <c r="BB153" i="6"/>
  <c r="BF153" i="6" s="1"/>
  <c r="BJ153" i="6" s="1"/>
  <c r="C152" i="7" s="1"/>
  <c r="AT150" i="9"/>
  <c r="BB148" i="6"/>
  <c r="BF148" i="6" s="1"/>
  <c r="BJ148" i="6" s="1"/>
  <c r="C147" i="7" s="1"/>
  <c r="AT201" i="9"/>
  <c r="BB199" i="6"/>
  <c r="BF199" i="6" s="1"/>
  <c r="BJ199" i="6" s="1"/>
  <c r="C198" i="7" s="1"/>
  <c r="AT149" i="9"/>
  <c r="BD147" i="6"/>
  <c r="BH147" i="6" s="1"/>
  <c r="BJ147" i="6" s="1"/>
  <c r="C146" i="7" s="1"/>
  <c r="AT40" i="9"/>
  <c r="BD38" i="6"/>
  <c r="BH38" i="6" s="1"/>
  <c r="BJ38" i="6" s="1"/>
  <c r="C37" i="7" s="1"/>
  <c r="AT238" i="9"/>
  <c r="BB236" i="6"/>
  <c r="BF236" i="6" s="1"/>
  <c r="BJ236" i="6" s="1"/>
  <c r="C235" i="7" s="1"/>
  <c r="AT23" i="9"/>
  <c r="BI18" i="9" s="1"/>
  <c r="BD21" i="6"/>
  <c r="BH21" i="6" s="1"/>
  <c r="BJ21" i="6" s="1"/>
  <c r="C20" i="7" s="1"/>
  <c r="AT112" i="9"/>
  <c r="BC110" i="6"/>
  <c r="BG110" i="6" s="1"/>
  <c r="BJ110" i="6" s="1"/>
  <c r="C109" i="7" s="1"/>
  <c r="AT278" i="9"/>
  <c r="BB276" i="6"/>
  <c r="BF276" i="6" s="1"/>
  <c r="BJ276" i="6" s="1"/>
  <c r="C275" i="7" s="1"/>
  <c r="AT152" i="9"/>
  <c r="BB150" i="6"/>
  <c r="BF150" i="6" s="1"/>
  <c r="BJ150" i="6" s="1"/>
  <c r="C149" i="7" s="1"/>
  <c r="AT9" i="9"/>
  <c r="BB7" i="6"/>
  <c r="BF7" i="6" s="1"/>
  <c r="BJ7" i="6" s="1"/>
  <c r="C6" i="7" s="1"/>
  <c r="AT310" i="9"/>
  <c r="BB308" i="6"/>
  <c r="BF308" i="6" s="1"/>
  <c r="BJ308" i="6" s="1"/>
  <c r="C307" i="7" s="1"/>
  <c r="AT273" i="9"/>
  <c r="BB271" i="6"/>
  <c r="BF271" i="6" s="1"/>
  <c r="BJ271" i="6" s="1"/>
  <c r="C270" i="7" s="1"/>
  <c r="AT94" i="9"/>
  <c r="BB92" i="6"/>
  <c r="BF92" i="6" s="1"/>
  <c r="BJ92" i="6" s="1"/>
  <c r="C91" i="7" s="1"/>
  <c r="AT39" i="9"/>
  <c r="BB37" i="6"/>
  <c r="BF37" i="6" s="1"/>
  <c r="BJ37" i="6" s="1"/>
  <c r="C36" i="7" s="1"/>
  <c r="AT225" i="9"/>
  <c r="BB223" i="6"/>
  <c r="BF223" i="6" s="1"/>
  <c r="BJ223" i="6" s="1"/>
  <c r="C222" i="7" s="1"/>
  <c r="AT15" i="9"/>
  <c r="BB13" i="6"/>
  <c r="BF13" i="6" s="1"/>
  <c r="BJ13" i="6" s="1"/>
  <c r="C12" i="7" s="1"/>
  <c r="AT57" i="9"/>
  <c r="BB55" i="6"/>
  <c r="BF55" i="6" s="1"/>
  <c r="BJ55" i="6" s="1"/>
  <c r="C54" i="7" s="1"/>
  <c r="AT332" i="9"/>
  <c r="BB330" i="6"/>
  <c r="BF330" i="6" s="1"/>
  <c r="BJ330" i="6" s="1"/>
  <c r="C329" i="7" s="1"/>
  <c r="AT346" i="9"/>
  <c r="BB344" i="6"/>
  <c r="BF344" i="6" s="1"/>
  <c r="BJ344" i="6" s="1"/>
  <c r="C343" i="7" s="1"/>
  <c r="AT32" i="9"/>
  <c r="BB30" i="6"/>
  <c r="BF30" i="6" s="1"/>
  <c r="BJ30" i="6" s="1"/>
  <c r="C29" i="7" s="1"/>
  <c r="AT84" i="9"/>
  <c r="BB82" i="6"/>
  <c r="BF82" i="6" s="1"/>
  <c r="BJ82" i="6" s="1"/>
  <c r="C81" i="7" s="1"/>
  <c r="AT323" i="9"/>
  <c r="BB321" i="6"/>
  <c r="BF321" i="6" s="1"/>
  <c r="BJ321" i="6" s="1"/>
  <c r="C320" i="7" s="1"/>
  <c r="AT348" i="9"/>
  <c r="BB346" i="6"/>
  <c r="BF346" i="6" s="1"/>
  <c r="BJ346" i="6" s="1"/>
  <c r="C345" i="7" s="1"/>
  <c r="AT29" i="9"/>
  <c r="BC27" i="6"/>
  <c r="BG27" i="6" s="1"/>
  <c r="BJ27" i="6" s="1"/>
  <c r="C26" i="7" s="1"/>
  <c r="AT44" i="9"/>
  <c r="BB42" i="6"/>
  <c r="BF42" i="6" s="1"/>
  <c r="BJ42" i="6" s="1"/>
  <c r="C41" i="7" s="1"/>
  <c r="AT11" i="9"/>
  <c r="BB9" i="6"/>
  <c r="BF9" i="6" s="1"/>
  <c r="BJ9" i="6" s="1"/>
  <c r="AT254" i="9"/>
  <c r="BB252" i="6"/>
  <c r="BF252" i="6" s="1"/>
  <c r="BJ252" i="6" s="1"/>
  <c r="C251" i="7" s="1"/>
  <c r="AT127" i="9"/>
  <c r="BB125" i="6"/>
  <c r="BF125" i="6" s="1"/>
  <c r="BJ125" i="6" s="1"/>
  <c r="C124" i="7" s="1"/>
  <c r="AT8" i="9"/>
  <c r="BB6" i="6"/>
  <c r="BF6" i="6" s="1"/>
  <c r="BJ6" i="6" s="1"/>
  <c r="C5" i="7" s="1"/>
  <c r="AT106" i="9"/>
  <c r="BB104" i="6"/>
  <c r="BF104" i="6" s="1"/>
  <c r="BJ104" i="6" s="1"/>
  <c r="C103" i="7" s="1"/>
  <c r="AT139" i="9"/>
  <c r="BB137" i="6"/>
  <c r="BF137" i="6" s="1"/>
  <c r="BJ137" i="6" s="1"/>
  <c r="C136" i="7" s="1"/>
  <c r="AT269" i="9"/>
  <c r="BB267" i="6"/>
  <c r="BF267" i="6" s="1"/>
  <c r="BJ267" i="6" s="1"/>
  <c r="C266" i="7" s="1"/>
  <c r="AT87" i="9"/>
  <c r="BB85" i="6"/>
  <c r="BF85" i="6" s="1"/>
  <c r="BJ85" i="6" s="1"/>
  <c r="C84" i="7" s="1"/>
  <c r="AT121" i="9"/>
  <c r="BB119" i="6"/>
  <c r="BF119" i="6" s="1"/>
  <c r="BJ119" i="6" s="1"/>
  <c r="C118" i="7" s="1"/>
  <c r="AT111" i="9"/>
  <c r="BB109" i="6"/>
  <c r="BF109" i="6" s="1"/>
  <c r="BJ109" i="6" s="1"/>
  <c r="C108" i="7" s="1"/>
  <c r="AT285" i="9"/>
  <c r="BB283" i="6"/>
  <c r="BF283" i="6" s="1"/>
  <c r="BJ283" i="6" s="1"/>
  <c r="C282" i="7" s="1"/>
  <c r="AT5" i="9"/>
  <c r="BC3" i="6"/>
  <c r="BG3" i="6" s="1"/>
  <c r="BJ3" i="6" s="1"/>
  <c r="C2" i="7" s="1"/>
  <c r="AT52" i="9"/>
  <c r="BB50" i="6"/>
  <c r="BF50" i="6" s="1"/>
  <c r="BJ50" i="6" s="1"/>
  <c r="C49" i="7" s="1"/>
  <c r="AT42" i="9"/>
  <c r="BI56" i="9" s="1"/>
  <c r="BB40" i="6"/>
  <c r="BF40" i="6" s="1"/>
  <c r="BJ40" i="6" s="1"/>
  <c r="C39" i="7" s="1"/>
  <c r="AT199" i="9"/>
  <c r="BB197" i="6"/>
  <c r="BF197" i="6" s="1"/>
  <c r="BJ197" i="6" s="1"/>
  <c r="C196" i="7" s="1"/>
  <c r="AT130" i="9"/>
  <c r="BB128" i="6"/>
  <c r="BF128" i="6" s="1"/>
  <c r="BJ128" i="6" s="1"/>
  <c r="C127" i="7" s="1"/>
  <c r="AT277" i="9"/>
  <c r="BB275" i="6"/>
  <c r="BF275" i="6" s="1"/>
  <c r="BJ275" i="6" s="1"/>
  <c r="C274" i="7" s="1"/>
  <c r="AT33" i="9"/>
  <c r="BB31" i="6"/>
  <c r="BF31" i="6" s="1"/>
  <c r="BJ31" i="6" s="1"/>
  <c r="C30" i="7" s="1"/>
  <c r="AT115" i="9"/>
  <c r="BB113" i="6"/>
  <c r="BF113" i="6" s="1"/>
  <c r="BJ113" i="6" s="1"/>
  <c r="C112" i="7" s="1"/>
  <c r="AT123" i="9"/>
  <c r="BB121" i="6"/>
  <c r="BF121" i="6" s="1"/>
  <c r="BJ121" i="6" s="1"/>
  <c r="C120" i="7" s="1"/>
  <c r="AT212" i="9"/>
  <c r="BB210" i="6"/>
  <c r="BF210" i="6" s="1"/>
  <c r="BJ210" i="6" s="1"/>
  <c r="C209" i="7" s="1"/>
  <c r="AT211" i="9"/>
  <c r="BB209" i="6"/>
  <c r="BF209" i="6" s="1"/>
  <c r="BJ209" i="6" s="1"/>
  <c r="C208" i="7" s="1"/>
  <c r="AT28" i="9"/>
  <c r="BB26" i="6"/>
  <c r="BF26" i="6" s="1"/>
  <c r="BJ26" i="6" s="1"/>
  <c r="C25" i="7" s="1"/>
  <c r="AT142" i="9"/>
  <c r="BB140" i="6"/>
  <c r="BF140" i="6" s="1"/>
  <c r="BJ140" i="6" s="1"/>
  <c r="C139" i="7" s="1"/>
  <c r="AT102" i="9"/>
  <c r="BB100" i="6"/>
  <c r="BF100" i="6" s="1"/>
  <c r="BJ100" i="6" s="1"/>
  <c r="C99" i="7" s="1"/>
  <c r="AT330" i="9"/>
  <c r="BB328" i="6"/>
  <c r="BF328" i="6" s="1"/>
  <c r="BJ328" i="6" s="1"/>
  <c r="C327" i="7" s="1"/>
  <c r="AT249" i="9"/>
  <c r="BB247" i="6"/>
  <c r="BF247" i="6" s="1"/>
  <c r="BJ247" i="6" s="1"/>
  <c r="C246" i="7" s="1"/>
  <c r="AT242" i="9"/>
  <c r="BB240" i="6"/>
  <c r="BF240" i="6" s="1"/>
  <c r="BJ240" i="6" s="1"/>
  <c r="C239" i="7" s="1"/>
  <c r="AT165" i="9"/>
  <c r="BB163" i="6"/>
  <c r="BF163" i="6" s="1"/>
  <c r="BJ163" i="6" s="1"/>
  <c r="C162" i="7" s="1"/>
  <c r="AT166" i="9"/>
  <c r="BB164" i="6"/>
  <c r="BF164" i="6" s="1"/>
  <c r="BJ164" i="6" s="1"/>
  <c r="C163" i="7" s="1"/>
  <c r="AT95" i="9"/>
  <c r="BB93" i="6"/>
  <c r="BF93" i="6" s="1"/>
  <c r="BJ93" i="6" s="1"/>
  <c r="C92" i="7" s="1"/>
  <c r="AT24" i="9"/>
  <c r="BB22" i="6"/>
  <c r="BF22" i="6" s="1"/>
  <c r="BJ22" i="6" s="1"/>
  <c r="C21" i="7" s="1"/>
  <c r="AT292" i="9"/>
  <c r="BB290" i="6"/>
  <c r="BF290" i="6" s="1"/>
  <c r="BJ290" i="6" s="1"/>
  <c r="C289" i="7" s="1"/>
  <c r="AT311" i="9"/>
  <c r="BB309" i="6"/>
  <c r="BF309" i="6" s="1"/>
  <c r="BJ309" i="6" s="1"/>
  <c r="C308" i="7" s="1"/>
  <c r="AT55" i="9"/>
  <c r="BB53" i="6"/>
  <c r="BF53" i="6" s="1"/>
  <c r="BJ53" i="6" s="1"/>
  <c r="C52" i="7" s="1"/>
  <c r="AT235" i="9"/>
  <c r="BB233" i="6"/>
  <c r="BF233" i="6" s="1"/>
  <c r="BJ233" i="6" s="1"/>
  <c r="C232" i="7" s="1"/>
  <c r="AT327" i="9"/>
  <c r="BC325" i="6"/>
  <c r="BG325" i="6" s="1"/>
  <c r="BJ325" i="6" s="1"/>
  <c r="C324" i="7" s="1"/>
  <c r="AT363" i="9"/>
  <c r="BB361" i="6"/>
  <c r="BF361" i="6" s="1"/>
  <c r="BJ361" i="6" s="1"/>
  <c r="C360" i="7" s="1"/>
  <c r="AT62" i="9"/>
  <c r="BB60" i="6"/>
  <c r="BF60" i="6" s="1"/>
  <c r="BJ60" i="6" s="1"/>
  <c r="C59" i="7" s="1"/>
  <c r="AT90" i="9"/>
  <c r="BB88" i="6"/>
  <c r="BF88" i="6" s="1"/>
  <c r="BJ88" i="6" s="1"/>
  <c r="C87" i="7" s="1"/>
  <c r="AT227" i="9"/>
  <c r="BB225" i="6"/>
  <c r="BF225" i="6" s="1"/>
  <c r="BJ225" i="6" s="1"/>
  <c r="C224" i="7" s="1"/>
  <c r="AT317" i="9"/>
  <c r="BB315" i="6"/>
  <c r="BF315" i="6" s="1"/>
  <c r="BJ315" i="6" s="1"/>
  <c r="C314" i="7" s="1"/>
  <c r="AT271" i="9"/>
  <c r="BB269" i="6"/>
  <c r="BF269" i="6" s="1"/>
  <c r="BJ269" i="6" s="1"/>
  <c r="C268" i="7" s="1"/>
  <c r="AT103" i="9"/>
  <c r="BB101" i="6"/>
  <c r="BF101" i="6" s="1"/>
  <c r="BJ101" i="6" s="1"/>
  <c r="C100" i="7" s="1"/>
  <c r="AT202" i="9"/>
  <c r="BB200" i="6"/>
  <c r="BF200" i="6" s="1"/>
  <c r="BJ200" i="6" s="1"/>
  <c r="C199" i="7" s="1"/>
  <c r="AT170" i="9"/>
  <c r="BB168" i="6"/>
  <c r="BF168" i="6" s="1"/>
  <c r="BJ168" i="6" s="1"/>
  <c r="C167" i="7" s="1"/>
  <c r="AT308" i="9"/>
  <c r="BB306" i="6"/>
  <c r="BF306" i="6" s="1"/>
  <c r="BJ306" i="6" s="1"/>
  <c r="C305" i="7" s="1"/>
  <c r="AT324" i="9"/>
  <c r="BB322" i="6"/>
  <c r="BF322" i="6" s="1"/>
  <c r="BJ322" i="6" s="1"/>
  <c r="C321" i="7" s="1"/>
  <c r="AT78" i="9"/>
  <c r="BB76" i="6"/>
  <c r="BF76" i="6" s="1"/>
  <c r="BJ76" i="6" s="1"/>
  <c r="C75" i="7" s="1"/>
  <c r="AT333" i="9"/>
  <c r="BB331" i="6"/>
  <c r="BF331" i="6" s="1"/>
  <c r="BJ331" i="6" s="1"/>
  <c r="C330" i="7" s="1"/>
  <c r="AT45" i="9"/>
  <c r="BB43" i="6"/>
  <c r="BF43" i="6" s="1"/>
  <c r="BJ43" i="6" s="1"/>
  <c r="C42" i="7" s="1"/>
  <c r="AT322" i="9"/>
  <c r="BB320" i="6"/>
  <c r="BF320" i="6" s="1"/>
  <c r="BJ320" i="6" s="1"/>
  <c r="C319" i="7" s="1"/>
  <c r="AT145" i="9"/>
  <c r="BB143" i="6"/>
  <c r="BF143" i="6" s="1"/>
  <c r="BJ143" i="6" s="1"/>
  <c r="C142" i="7" s="1"/>
  <c r="AT265" i="9"/>
  <c r="BB263" i="6"/>
  <c r="BF263" i="6" s="1"/>
  <c r="BJ263" i="6" s="1"/>
  <c r="C262" i="7" s="1"/>
  <c r="BK178" i="6" l="1"/>
  <c r="BK186" i="6"/>
  <c r="BK54" i="6"/>
  <c r="BK58" i="6"/>
  <c r="BK195" i="6"/>
  <c r="BK49" i="6"/>
  <c r="BK138" i="6"/>
  <c r="BK363" i="6"/>
  <c r="AT7" i="9"/>
  <c r="BK32" i="6"/>
  <c r="BK77" i="6"/>
  <c r="BK135" i="6"/>
  <c r="BK342" i="6"/>
  <c r="BK106" i="6"/>
  <c r="BJ5" i="6"/>
  <c r="C4" i="7" s="1"/>
  <c r="BK170" i="6"/>
  <c r="BK151" i="6"/>
  <c r="BB71" i="6"/>
  <c r="BF71" i="6" s="1"/>
  <c r="BJ71" i="6" s="1"/>
  <c r="C70" i="7" s="1"/>
  <c r="BK294" i="6"/>
  <c r="BK367" i="6"/>
  <c r="BK91" i="6"/>
  <c r="BK56" i="6"/>
  <c r="BK360" i="6"/>
  <c r="BK129" i="6"/>
  <c r="BK264" i="6"/>
  <c r="BK99" i="6"/>
  <c r="BK226" i="6"/>
  <c r="BK96" i="6"/>
  <c r="BK74" i="6"/>
  <c r="BK208" i="6"/>
  <c r="BK297" i="6"/>
  <c r="BK78" i="6"/>
  <c r="BK133" i="6"/>
  <c r="BK60" i="6"/>
  <c r="BK278" i="6"/>
  <c r="BK173" i="6"/>
  <c r="BK181" i="6"/>
  <c r="BK128" i="6"/>
  <c r="BK227" i="6"/>
  <c r="BK225" i="6"/>
  <c r="BK20" i="6"/>
  <c r="BK307" i="6"/>
  <c r="BK234" i="6"/>
  <c r="BK359" i="6"/>
  <c r="BK329" i="6"/>
  <c r="BK219" i="6"/>
  <c r="BK314" i="6"/>
  <c r="BK315" i="6"/>
  <c r="BK284" i="6"/>
  <c r="BK272" i="6"/>
  <c r="BK75" i="6"/>
  <c r="BK199" i="6"/>
  <c r="BK257" i="6"/>
  <c r="BK154" i="6"/>
  <c r="BK176" i="6"/>
  <c r="BK157" i="6"/>
  <c r="BK243" i="6"/>
  <c r="BK179" i="6"/>
  <c r="BK132" i="6"/>
  <c r="BK357" i="6"/>
  <c r="BK328" i="6"/>
  <c r="BK348" i="6"/>
  <c r="BK323" i="6"/>
  <c r="BK248" i="6"/>
  <c r="BK313" i="6"/>
  <c r="BK287" i="6"/>
  <c r="BK286" i="6"/>
  <c r="BK29" i="6"/>
  <c r="BK168" i="6"/>
  <c r="BK27" i="6"/>
  <c r="BK206" i="6"/>
  <c r="BK51" i="6"/>
  <c r="BK214" i="6"/>
  <c r="BK362" i="6"/>
  <c r="BK85" i="6"/>
  <c r="BK343" i="6"/>
  <c r="BK292" i="6"/>
  <c r="BK200" i="6"/>
  <c r="BK57" i="6"/>
  <c r="BK317" i="6"/>
  <c r="BK235" i="6"/>
  <c r="BK204" i="6"/>
  <c r="BK156" i="6"/>
  <c r="BK349" i="6"/>
  <c r="BK197" i="6"/>
  <c r="BK319" i="6"/>
  <c r="BK44" i="6"/>
  <c r="BK131" i="6"/>
  <c r="BK172" i="6"/>
  <c r="BK215" i="6"/>
  <c r="BK111" i="6"/>
  <c r="BK123" i="6"/>
  <c r="BK231" i="6"/>
  <c r="BK63" i="6"/>
  <c r="BK301" i="6"/>
  <c r="BK83" i="6"/>
  <c r="BK270" i="6"/>
  <c r="BK302" i="6"/>
  <c r="BK290" i="6"/>
  <c r="BK16" i="6"/>
  <c r="BK47" i="6"/>
  <c r="BK97" i="6"/>
  <c r="BK211" i="6"/>
  <c r="BK288" i="6"/>
  <c r="BK152" i="6"/>
  <c r="BK66" i="6"/>
  <c r="BK141" i="6"/>
  <c r="BK17" i="6"/>
  <c r="BK73" i="6"/>
  <c r="BK309" i="6"/>
  <c r="BK146" i="6"/>
  <c r="C8" i="7"/>
  <c r="BK9" i="6"/>
  <c r="BK296" i="6"/>
  <c r="BK283" i="6"/>
  <c r="BK100" i="6"/>
  <c r="BK117" i="6"/>
  <c r="BK217" i="6"/>
  <c r="BK89" i="6"/>
  <c r="BK304" i="6"/>
  <c r="BK253" i="6"/>
  <c r="BK158" i="6"/>
  <c r="BK41" i="6"/>
  <c r="BK30" i="6"/>
  <c r="BK122" i="6"/>
  <c r="BK155" i="6"/>
  <c r="BK109" i="6"/>
  <c r="BK347" i="6"/>
  <c r="BK137" i="6"/>
  <c r="BK265" i="6"/>
  <c r="BK124" i="6"/>
  <c r="BK121" i="6"/>
  <c r="BK247" i="6"/>
  <c r="BK321" i="6"/>
  <c r="BK277" i="6"/>
  <c r="BK240" i="6"/>
  <c r="BK118" i="6"/>
  <c r="BK164" i="6"/>
  <c r="BK260" i="6"/>
  <c r="BK10" i="6"/>
  <c r="BK69" i="6"/>
  <c r="BK308" i="6"/>
  <c r="BK165" i="6"/>
  <c r="BK232" i="6"/>
  <c r="BK113" i="6"/>
  <c r="BK37" i="6"/>
  <c r="BK261" i="6"/>
  <c r="BK43" i="6"/>
  <c r="BK269" i="6"/>
  <c r="BK205" i="6"/>
  <c r="BK28" i="6"/>
  <c r="BK223" i="6"/>
  <c r="BK222" i="6"/>
  <c r="BK339" i="6"/>
  <c r="BK120" i="6"/>
  <c r="BK368" i="6"/>
  <c r="BK331" i="6"/>
  <c r="BK216" i="6"/>
  <c r="BK361" i="6"/>
  <c r="BK163" i="6"/>
  <c r="BK332" i="6"/>
  <c r="BK333" i="6"/>
  <c r="BK249" i="6"/>
  <c r="BK15" i="6"/>
  <c r="BK59" i="6"/>
  <c r="BK53" i="6"/>
  <c r="BK233" i="6"/>
  <c r="BK46" i="6"/>
  <c r="BK81" i="6"/>
  <c r="BK198" i="6"/>
  <c r="BK298" i="6"/>
  <c r="BK188" i="6"/>
  <c r="BK356" i="6"/>
  <c r="BK149" i="6"/>
  <c r="BK7" i="6"/>
  <c r="BK39" i="6"/>
  <c r="BK103" i="6"/>
  <c r="BK352" i="6"/>
  <c r="BK228" i="6"/>
  <c r="BK153" i="6"/>
  <c r="BK35" i="6"/>
  <c r="BK267" i="6"/>
  <c r="BK14" i="6"/>
  <c r="BK242" i="6"/>
  <c r="BK65" i="6"/>
  <c r="BK162" i="6"/>
  <c r="BK143" i="6"/>
  <c r="BK289" i="6"/>
  <c r="BK256" i="6"/>
  <c r="BK79" i="6"/>
  <c r="BK166" i="6"/>
  <c r="BK147" i="6"/>
  <c r="BK26" i="6"/>
  <c r="BK316" i="6"/>
  <c r="BK4" i="6"/>
  <c r="BK202" i="6"/>
  <c r="BK50" i="6"/>
  <c r="BK107" i="6"/>
  <c r="BK276" i="6"/>
  <c r="BK279" i="6"/>
  <c r="BK40" i="6"/>
  <c r="BK295" i="6"/>
  <c r="BK38" i="6"/>
  <c r="BK218" i="6"/>
  <c r="BK171" i="6"/>
  <c r="BK134" i="6"/>
  <c r="BK335" i="6"/>
  <c r="BK112" i="6"/>
  <c r="BK11" i="6"/>
  <c r="BK119" i="6"/>
  <c r="BK126" i="6"/>
  <c r="BK246" i="6"/>
  <c r="BK127" i="6"/>
  <c r="BK140" i="6"/>
  <c r="BK169" i="6"/>
  <c r="BK334" i="6"/>
  <c r="BK239" i="6"/>
  <c r="BK159" i="6"/>
  <c r="BK76" i="6"/>
  <c r="BK42" i="6"/>
  <c r="BK161" i="6"/>
  <c r="BK13" i="6"/>
  <c r="BK312" i="6"/>
  <c r="BK92" i="6"/>
  <c r="BK190" i="6"/>
  <c r="BK130" i="6"/>
  <c r="BK244" i="6"/>
  <c r="BK72" i="6"/>
  <c r="BK18" i="6"/>
  <c r="BK306" i="6"/>
  <c r="BK68" i="6"/>
  <c r="BK8" i="6"/>
  <c r="BK336" i="6"/>
  <c r="BK263" i="6"/>
  <c r="BK238" i="6"/>
  <c r="BK273" i="6"/>
  <c r="BK353" i="6"/>
  <c r="BK330" i="6"/>
  <c r="BK320" i="6"/>
  <c r="BK252" i="6"/>
  <c r="BK55" i="6"/>
  <c r="BK350" i="6"/>
  <c r="BK324" i="6"/>
  <c r="BK305" i="6"/>
  <c r="BK93" i="6"/>
  <c r="BK344" i="6"/>
  <c r="BK275" i="6"/>
  <c r="BK326" i="6"/>
  <c r="BK101" i="6"/>
  <c r="BK258" i="6"/>
  <c r="BK241" i="6"/>
  <c r="BK322" i="6"/>
  <c r="BK262" i="6"/>
  <c r="BK70" i="6"/>
  <c r="BK183" i="6"/>
  <c r="BK36" i="6"/>
  <c r="BK303" i="6"/>
  <c r="BK94" i="6"/>
  <c r="BK230" i="6"/>
  <c r="BK351" i="6"/>
  <c r="BK80" i="6"/>
  <c r="BK62" i="6"/>
  <c r="BK110" i="6"/>
  <c r="BK293" i="6"/>
  <c r="BK104" i="6"/>
  <c r="BK3" i="6"/>
  <c r="BK201" i="6"/>
  <c r="BK142" i="6"/>
  <c r="BK364" i="6"/>
  <c r="BK259" i="6"/>
  <c r="BK145" i="6"/>
  <c r="BK194" i="6"/>
  <c r="BK167" i="6"/>
  <c r="BK22" i="6"/>
  <c r="BK182" i="6"/>
  <c r="BK236" i="6"/>
  <c r="BK150" i="6"/>
  <c r="BK224" i="6"/>
  <c r="BK19" i="6"/>
  <c r="BK266" i="6"/>
  <c r="BK291" i="6"/>
  <c r="BK355" i="6"/>
  <c r="BK358" i="6"/>
  <c r="BK67" i="6"/>
  <c r="BK90" i="6"/>
  <c r="BK25" i="6"/>
  <c r="BK255" i="6"/>
  <c r="BK52" i="6"/>
  <c r="BK31" i="6"/>
  <c r="BK184" i="6"/>
  <c r="BK193" i="6"/>
  <c r="BK102" i="6"/>
  <c r="BK48" i="6"/>
  <c r="BK220" i="6"/>
  <c r="BK310" i="6"/>
  <c r="BK114" i="6"/>
  <c r="BK327" i="6"/>
  <c r="BK12" i="6"/>
  <c r="BK209" i="6"/>
  <c r="BK338" i="6"/>
  <c r="BK98" i="6"/>
  <c r="BK21" i="6"/>
  <c r="BK174" i="6"/>
  <c r="BK86" i="6"/>
  <c r="BK87" i="6"/>
  <c r="BK207" i="6"/>
  <c r="BK95" i="6"/>
  <c r="BK325" i="6"/>
  <c r="BK125" i="6"/>
  <c r="BK88" i="6"/>
  <c r="BK346" i="6"/>
  <c r="BK271" i="6"/>
  <c r="BK212" i="6"/>
  <c r="BK61" i="6"/>
  <c r="BK108" i="6"/>
  <c r="BK268" i="6"/>
  <c r="BK365" i="6"/>
  <c r="BK300" i="6"/>
  <c r="BK23" i="6"/>
  <c r="BK192" i="6"/>
  <c r="BK191" i="6"/>
  <c r="BK366" i="6"/>
  <c r="BK196" i="6"/>
  <c r="BK33" i="6"/>
  <c r="BK6" i="6"/>
  <c r="BK274" i="6"/>
  <c r="BK280" i="6"/>
  <c r="BK318" i="6"/>
  <c r="BK105" i="6"/>
  <c r="BK82" i="6"/>
  <c r="BK210" i="6"/>
  <c r="BK148" i="6"/>
  <c r="BK281" i="6"/>
  <c r="BK340" i="6"/>
  <c r="BK185" i="6"/>
  <c r="BK337" i="6"/>
  <c r="AT118" i="9"/>
  <c r="BB116" i="6"/>
  <c r="BF116" i="6" s="1"/>
  <c r="BJ116" i="6" s="1"/>
  <c r="C115" i="7" s="1"/>
  <c r="AT239" i="9"/>
  <c r="BB237" i="6"/>
  <c r="BF237" i="6" s="1"/>
  <c r="BJ237" i="6" s="1"/>
  <c r="C236" i="7" s="1"/>
  <c r="AT162" i="9"/>
  <c r="BB160" i="6"/>
  <c r="BF160" i="6" s="1"/>
  <c r="BJ160" i="6" s="1"/>
  <c r="C159" i="7" s="1"/>
  <c r="AT287" i="9"/>
  <c r="BB285" i="6"/>
  <c r="BF285" i="6" s="1"/>
  <c r="BJ285" i="6" s="1"/>
  <c r="C284" i="7" s="1"/>
  <c r="AT215" i="9"/>
  <c r="BB213" i="6"/>
  <c r="BF213" i="6" s="1"/>
  <c r="BJ213" i="6" s="1"/>
  <c r="C212" i="7" s="1"/>
  <c r="AT141" i="9"/>
  <c r="BB139" i="6"/>
  <c r="BF139" i="6" s="1"/>
  <c r="BJ139" i="6" s="1"/>
  <c r="C138" i="7" s="1"/>
  <c r="AT117" i="9"/>
  <c r="BB115" i="6"/>
  <c r="BF115" i="6" s="1"/>
  <c r="BJ115" i="6" s="1"/>
  <c r="C114" i="7" s="1"/>
  <c r="AT86" i="9"/>
  <c r="BB84" i="6"/>
  <c r="BF84" i="6" s="1"/>
  <c r="BJ84" i="6" s="1"/>
  <c r="C83" i="7" s="1"/>
  <c r="AT191" i="9"/>
  <c r="BB189" i="6"/>
  <c r="BF189" i="6" s="1"/>
  <c r="BJ189" i="6" s="1"/>
  <c r="C188" i="7" s="1"/>
  <c r="AT347" i="9"/>
  <c r="BB345" i="6"/>
  <c r="BF345" i="6" s="1"/>
  <c r="BJ345" i="6" s="1"/>
  <c r="C344" i="7" s="1"/>
  <c r="AT26" i="9"/>
  <c r="BB24" i="6"/>
  <c r="BF24" i="6" s="1"/>
  <c r="BJ24" i="6" s="1"/>
  <c r="C23" i="7" s="1"/>
  <c r="AT47" i="9"/>
  <c r="BB45" i="6"/>
  <c r="BF45" i="6" s="1"/>
  <c r="BJ45" i="6" s="1"/>
  <c r="C44" i="7" s="1"/>
  <c r="AT301" i="9"/>
  <c r="BB299" i="6"/>
  <c r="BF299" i="6" s="1"/>
  <c r="BJ299" i="6" s="1"/>
  <c r="C298" i="7" s="1"/>
  <c r="AT313" i="9"/>
  <c r="BB311" i="6"/>
  <c r="BF311" i="6" s="1"/>
  <c r="BJ311" i="6" s="1"/>
  <c r="C310" i="7" s="1"/>
  <c r="AT223" i="9"/>
  <c r="BB221" i="6"/>
  <c r="BF221" i="6" s="1"/>
  <c r="BJ221" i="6" s="1"/>
  <c r="C220" i="7" s="1"/>
  <c r="AT231" i="9"/>
  <c r="BB229" i="6"/>
  <c r="BF229" i="6" s="1"/>
  <c r="BJ229" i="6" s="1"/>
  <c r="C228" i="7" s="1"/>
  <c r="AT182" i="9"/>
  <c r="BB180" i="6"/>
  <c r="BF180" i="6" s="1"/>
  <c r="BJ180" i="6" s="1"/>
  <c r="C179" i="7" s="1"/>
  <c r="AT205" i="9"/>
  <c r="BB203" i="6"/>
  <c r="BF203" i="6" s="1"/>
  <c r="BJ203" i="6" s="1"/>
  <c r="C202" i="7" s="1"/>
  <c r="AT177" i="9"/>
  <c r="BB175" i="6"/>
  <c r="BF175" i="6" s="1"/>
  <c r="BJ175" i="6" s="1"/>
  <c r="C174" i="7" s="1"/>
  <c r="AT179" i="9"/>
  <c r="BB177" i="6"/>
  <c r="BF177" i="6" s="1"/>
  <c r="BJ177" i="6" s="1"/>
  <c r="C176" i="7" s="1"/>
  <c r="AT356" i="9"/>
  <c r="BB354" i="6"/>
  <c r="BF354" i="6" s="1"/>
  <c r="BJ354" i="6" s="1"/>
  <c r="C353" i="7" s="1"/>
  <c r="AT138" i="9"/>
  <c r="BB136" i="6"/>
  <c r="BF136" i="6" s="1"/>
  <c r="BJ136" i="6" s="1"/>
  <c r="C135" i="7" s="1"/>
  <c r="AT343" i="9"/>
  <c r="BC341" i="6"/>
  <c r="BG341" i="6" s="1"/>
  <c r="BJ341" i="6" s="1"/>
  <c r="C340" i="7" s="1"/>
  <c r="AT256" i="9"/>
  <c r="BB254" i="6"/>
  <c r="BF254" i="6" s="1"/>
  <c r="BJ254" i="6" s="1"/>
  <c r="C253" i="7" s="1"/>
  <c r="AT247" i="9"/>
  <c r="BB245" i="6"/>
  <c r="BF245" i="6" s="1"/>
  <c r="BJ245" i="6" s="1"/>
  <c r="C244" i="7" s="1"/>
  <c r="AT252" i="9"/>
  <c r="BB250" i="6"/>
  <c r="BF250" i="6" s="1"/>
  <c r="BJ250" i="6" s="1"/>
  <c r="C249" i="7" s="1"/>
  <c r="AT146" i="9"/>
  <c r="BB144" i="6"/>
  <c r="BF144" i="6" s="1"/>
  <c r="BJ144" i="6" s="1"/>
  <c r="C143" i="7" s="1"/>
  <c r="BK71" i="6" l="1"/>
  <c r="BK5" i="6"/>
  <c r="O52" i="7"/>
  <c r="N52" i="7" s="1"/>
  <c r="D53" i="11" s="1"/>
  <c r="O57" i="7"/>
  <c r="N57" i="7" s="1"/>
  <c r="O56" i="7"/>
  <c r="N56" i="7" s="1"/>
  <c r="O55" i="7"/>
  <c r="N55" i="7" s="1"/>
  <c r="O54" i="7"/>
  <c r="N54" i="7" s="1"/>
  <c r="O53" i="7"/>
  <c r="N53" i="7" s="1"/>
  <c r="BK213" i="6"/>
  <c r="O24" i="7"/>
  <c r="O32" i="7"/>
  <c r="BK139" i="6"/>
  <c r="O45" i="7"/>
  <c r="BK237" i="6"/>
  <c r="O26" i="7"/>
  <c r="BK84" i="6"/>
  <c r="BK177" i="6"/>
  <c r="BK175" i="6"/>
  <c r="O38" i="7"/>
  <c r="BK115" i="6"/>
  <c r="BK341" i="6"/>
  <c r="O8" i="7"/>
  <c r="O19" i="7"/>
  <c r="O50" i="7"/>
  <c r="BK345" i="6"/>
  <c r="O51" i="7"/>
  <c r="O48" i="7"/>
  <c r="O22" i="7"/>
  <c r="O5" i="7"/>
  <c r="BK250" i="6"/>
  <c r="O11" i="7"/>
  <c r="BK189" i="6"/>
  <c r="O37" i="7"/>
  <c r="O3" i="7"/>
  <c r="O43" i="7"/>
  <c r="BK160" i="6"/>
  <c r="O36" i="7"/>
  <c r="O4" i="7"/>
  <c r="O39" i="7"/>
  <c r="O20" i="7"/>
  <c r="O46" i="7"/>
  <c r="O15" i="7"/>
  <c r="O18" i="7"/>
  <c r="O25" i="7"/>
  <c r="O41" i="7"/>
  <c r="O35" i="7"/>
  <c r="BK221" i="6"/>
  <c r="BK116" i="6"/>
  <c r="BK285" i="6"/>
  <c r="BK299" i="6"/>
  <c r="BK311" i="6"/>
  <c r="O27" i="7"/>
  <c r="O21" i="7"/>
  <c r="O28" i="7"/>
  <c r="O44" i="7"/>
  <c r="O47" i="7"/>
  <c r="O13" i="7"/>
  <c r="O49" i="7"/>
  <c r="O14" i="7"/>
  <c r="O23" i="7"/>
  <c r="BK24" i="6"/>
  <c r="BK203" i="6"/>
  <c r="O6" i="7"/>
  <c r="O16" i="7"/>
  <c r="O40" i="7"/>
  <c r="O2" i="7"/>
  <c r="T2" i="7"/>
  <c r="O9" i="7"/>
  <c r="O30" i="7"/>
  <c r="O7" i="7"/>
  <c r="O31" i="7"/>
  <c r="O12" i="7"/>
  <c r="BK136" i="6"/>
  <c r="BK254" i="6"/>
  <c r="BK180" i="6"/>
  <c r="O17" i="7"/>
  <c r="O33" i="7"/>
  <c r="O10" i="7"/>
  <c r="O34" i="7"/>
  <c r="BK229" i="6"/>
  <c r="BK354" i="6"/>
  <c r="BK45" i="6"/>
  <c r="O29" i="7"/>
  <c r="O42" i="7"/>
  <c r="BK245" i="6"/>
  <c r="BK144" i="6"/>
  <c r="I31" i="7"/>
  <c r="H31" i="7" s="1"/>
  <c r="J31" i="7" s="1"/>
  <c r="I17" i="7"/>
  <c r="H17" i="7" s="1"/>
  <c r="J17" i="7" s="1"/>
  <c r="I33" i="7"/>
  <c r="H33" i="7" s="1"/>
  <c r="J33" i="7" s="1"/>
  <c r="I13" i="7"/>
  <c r="H13" i="7" s="1"/>
  <c r="J13" i="7" s="1"/>
  <c r="I18" i="7"/>
  <c r="H18" i="7" s="1"/>
  <c r="J18" i="7" s="1"/>
  <c r="I37" i="7"/>
  <c r="H37" i="7" s="1"/>
  <c r="J37" i="7" s="1"/>
  <c r="I42" i="7"/>
  <c r="H42" i="7" s="1"/>
  <c r="J42" i="7" s="1"/>
  <c r="I11" i="7"/>
  <c r="H11" i="7" s="1"/>
  <c r="J11" i="7" s="1"/>
  <c r="I23" i="7"/>
  <c r="H23" i="7" s="1"/>
  <c r="J23" i="7" s="1"/>
  <c r="I40" i="7"/>
  <c r="H40" i="7" s="1"/>
  <c r="J40" i="7" s="1"/>
  <c r="I10" i="7"/>
  <c r="H10" i="7" s="1"/>
  <c r="J10" i="7" s="1"/>
  <c r="I48" i="7"/>
  <c r="H48" i="7" s="1"/>
  <c r="J48" i="7" s="1"/>
  <c r="I27" i="7"/>
  <c r="H27" i="7" s="1"/>
  <c r="J27" i="7" s="1"/>
  <c r="I2" i="7"/>
  <c r="H2" i="7" s="1"/>
  <c r="J2" i="7" s="1"/>
  <c r="I46" i="7"/>
  <c r="H46" i="7" s="1"/>
  <c r="J46" i="7" s="1"/>
  <c r="I25" i="7"/>
  <c r="H25" i="7" s="1"/>
  <c r="J25" i="7" s="1"/>
  <c r="I4" i="7"/>
  <c r="H4" i="7" s="1"/>
  <c r="J4" i="7" s="1"/>
  <c r="I30" i="7"/>
  <c r="H30" i="7" s="1"/>
  <c r="J30" i="7" s="1"/>
  <c r="I16" i="7"/>
  <c r="H16" i="7" s="1"/>
  <c r="J16" i="7" s="1"/>
  <c r="I43" i="7"/>
  <c r="H43" i="7" s="1"/>
  <c r="J43" i="7" s="1"/>
  <c r="I28" i="7"/>
  <c r="H28" i="7" s="1"/>
  <c r="J28" i="7" s="1"/>
  <c r="I32" i="7"/>
  <c r="H32" i="7" s="1"/>
  <c r="J32" i="7" s="1"/>
  <c r="I9" i="7"/>
  <c r="H9" i="7" s="1"/>
  <c r="J9" i="7" s="1"/>
  <c r="I38" i="7"/>
  <c r="H38" i="7" s="1"/>
  <c r="J38" i="7" s="1"/>
  <c r="I45" i="7"/>
  <c r="H45" i="7" s="1"/>
  <c r="J45" i="7" s="1"/>
  <c r="I15" i="7"/>
  <c r="H15" i="7" s="1"/>
  <c r="J15" i="7" s="1"/>
  <c r="I22" i="7"/>
  <c r="H22" i="7" s="1"/>
  <c r="J22" i="7" s="1"/>
  <c r="I8" i="7"/>
  <c r="H8" i="7" s="1"/>
  <c r="J8" i="7" s="1"/>
  <c r="I35" i="7"/>
  <c r="H35" i="7" s="1"/>
  <c r="J35" i="7" s="1"/>
  <c r="I26" i="7"/>
  <c r="H26" i="7" s="1"/>
  <c r="J26" i="7" s="1"/>
  <c r="I52" i="7"/>
  <c r="H52" i="7" s="1"/>
  <c r="I44" i="7"/>
  <c r="H44" i="7" s="1"/>
  <c r="J44" i="7" s="1"/>
  <c r="H53" i="11" l="1"/>
  <c r="N23" i="7"/>
  <c r="D24" i="11" s="1"/>
  <c r="H24" i="11"/>
  <c r="N10" i="7"/>
  <c r="D11" i="11" s="1"/>
  <c r="H11" i="11"/>
  <c r="N17" i="7"/>
  <c r="D18" i="11" s="1"/>
  <c r="H18" i="11"/>
  <c r="N36" i="7"/>
  <c r="D37" i="11" s="1"/>
  <c r="H37" i="11"/>
  <c r="N45" i="7"/>
  <c r="D46" i="11" s="1"/>
  <c r="H46" i="11"/>
  <c r="G46" i="11" s="1"/>
  <c r="E46" i="11" s="1"/>
  <c r="N29" i="7"/>
  <c r="D30" i="11" s="1"/>
  <c r="H30" i="11"/>
  <c r="N31" i="7"/>
  <c r="D32" i="11" s="1"/>
  <c r="H32" i="11"/>
  <c r="N14" i="7"/>
  <c r="D15" i="11" s="1"/>
  <c r="H15" i="11"/>
  <c r="N43" i="7"/>
  <c r="D44" i="11" s="1"/>
  <c r="H44" i="11"/>
  <c r="N19" i="7"/>
  <c r="D20" i="11" s="1"/>
  <c r="H20" i="11"/>
  <c r="N32" i="7"/>
  <c r="D33" i="11" s="1"/>
  <c r="H33" i="11"/>
  <c r="G33" i="11" s="1"/>
  <c r="E33" i="11" s="1"/>
  <c r="N7" i="7"/>
  <c r="D8" i="11" s="1"/>
  <c r="H8" i="11"/>
  <c r="G8" i="11" s="1"/>
  <c r="E8" i="11" s="1"/>
  <c r="N49" i="7"/>
  <c r="D50" i="11" s="1"/>
  <c r="H50" i="11"/>
  <c r="N35" i="7"/>
  <c r="D36" i="11" s="1"/>
  <c r="H36" i="11"/>
  <c r="N3" i="7"/>
  <c r="D4" i="11" s="1"/>
  <c r="H4" i="11"/>
  <c r="N8" i="7"/>
  <c r="D9" i="11" s="1"/>
  <c r="H9" i="11"/>
  <c r="N24" i="7"/>
  <c r="D25" i="11" s="1"/>
  <c r="H25" i="11"/>
  <c r="N30" i="7"/>
  <c r="D31" i="11" s="1"/>
  <c r="H31" i="11"/>
  <c r="N13" i="7"/>
  <c r="D14" i="11" s="1"/>
  <c r="H14" i="11"/>
  <c r="N41" i="7"/>
  <c r="D42" i="11" s="1"/>
  <c r="H42" i="11"/>
  <c r="N37" i="7"/>
  <c r="D38" i="11" s="1"/>
  <c r="H38" i="11"/>
  <c r="N9" i="7"/>
  <c r="D10" i="11" s="1"/>
  <c r="H10" i="11"/>
  <c r="N47" i="7"/>
  <c r="D48" i="11" s="1"/>
  <c r="H48" i="11"/>
  <c r="N25" i="7"/>
  <c r="D26" i="11" s="1"/>
  <c r="H26" i="11"/>
  <c r="N34" i="7"/>
  <c r="D35" i="11" s="1"/>
  <c r="H35" i="11"/>
  <c r="N44" i="7"/>
  <c r="D45" i="11" s="1"/>
  <c r="H45" i="11"/>
  <c r="N18" i="7"/>
  <c r="D19" i="11" s="1"/>
  <c r="H19" i="11"/>
  <c r="N11" i="7"/>
  <c r="D12" i="11" s="1"/>
  <c r="H12" i="11"/>
  <c r="N38" i="7"/>
  <c r="D39" i="11" s="1"/>
  <c r="H39" i="11"/>
  <c r="G39" i="11" s="1"/>
  <c r="E39" i="11" s="1"/>
  <c r="N42" i="7"/>
  <c r="D43" i="11" s="1"/>
  <c r="H43" i="11"/>
  <c r="N15" i="7"/>
  <c r="D16" i="11" s="1"/>
  <c r="H16" i="11"/>
  <c r="N2" i="7"/>
  <c r="D3" i="11" s="1"/>
  <c r="H3" i="11"/>
  <c r="N40" i="7"/>
  <c r="D41" i="11" s="1"/>
  <c r="H41" i="11"/>
  <c r="N21" i="7"/>
  <c r="D22" i="11" s="1"/>
  <c r="H22" i="11"/>
  <c r="N46" i="7"/>
  <c r="D47" i="11" s="1"/>
  <c r="H47" i="11"/>
  <c r="G47" i="11" s="1"/>
  <c r="E47" i="11" s="1"/>
  <c r="N5" i="7"/>
  <c r="D6" i="11" s="1"/>
  <c r="H6" i="11"/>
  <c r="N16" i="7"/>
  <c r="D17" i="11" s="1"/>
  <c r="H17" i="11"/>
  <c r="N27" i="7"/>
  <c r="D28" i="11" s="1"/>
  <c r="H28" i="11"/>
  <c r="N20" i="7"/>
  <c r="D21" i="11" s="1"/>
  <c r="H21" i="11"/>
  <c r="N22" i="7"/>
  <c r="D23" i="11" s="1"/>
  <c r="H23" i="11"/>
  <c r="N12" i="7"/>
  <c r="D13" i="11" s="1"/>
  <c r="H13" i="11"/>
  <c r="N33" i="7"/>
  <c r="D34" i="11" s="1"/>
  <c r="H34" i="11"/>
  <c r="N39" i="7"/>
  <c r="D40" i="11" s="1"/>
  <c r="H40" i="11"/>
  <c r="N48" i="7"/>
  <c r="D49" i="11" s="1"/>
  <c r="H49" i="11"/>
  <c r="N26" i="7"/>
  <c r="D27" i="11" s="1"/>
  <c r="H27" i="11"/>
  <c r="N50" i="7"/>
  <c r="D51" i="11" s="1"/>
  <c r="H51" i="11"/>
  <c r="N28" i="7"/>
  <c r="D29" i="11" s="1"/>
  <c r="H29" i="11"/>
  <c r="G29" i="11" s="1"/>
  <c r="E29" i="11" s="1"/>
  <c r="N6" i="7"/>
  <c r="D7" i="11" s="1"/>
  <c r="H7" i="11"/>
  <c r="N4" i="7"/>
  <c r="D5" i="11" s="1"/>
  <c r="H5" i="11"/>
  <c r="H52" i="11"/>
  <c r="N51" i="7"/>
  <c r="D52" i="11" s="1"/>
  <c r="I14" i="7"/>
  <c r="H14" i="7" s="1"/>
  <c r="J14" i="7" s="1"/>
  <c r="I50" i="7"/>
  <c r="I12" i="7"/>
  <c r="H12" i="7" s="1"/>
  <c r="J12" i="7" s="1"/>
  <c r="I21" i="7"/>
  <c r="H21" i="7" s="1"/>
  <c r="J21" i="7" s="1"/>
  <c r="I53" i="7"/>
  <c r="I51" i="7"/>
  <c r="H51" i="7" s="1"/>
  <c r="J51" i="7" s="1"/>
  <c r="I24" i="7"/>
  <c r="H24" i="7" s="1"/>
  <c r="J24" i="7" s="1"/>
  <c r="I41" i="7"/>
  <c r="I34" i="7"/>
  <c r="H34" i="7" s="1"/>
  <c r="J34" i="7" s="1"/>
  <c r="I36" i="7"/>
  <c r="H36" i="7" s="1"/>
  <c r="J36" i="7" s="1"/>
  <c r="I7" i="7"/>
  <c r="H7" i="7" s="1"/>
  <c r="J7" i="7" s="1"/>
  <c r="I5" i="7"/>
  <c r="H5" i="7" s="1"/>
  <c r="J5" i="7" s="1"/>
  <c r="I6" i="7"/>
  <c r="H6" i="7" s="1"/>
  <c r="J6" i="7" s="1"/>
  <c r="I47" i="7"/>
  <c r="I29" i="7"/>
  <c r="H29" i="7" s="1"/>
  <c r="J29" i="7" s="1"/>
  <c r="I19" i="7"/>
  <c r="H19" i="7" s="1"/>
  <c r="J19" i="7" s="1"/>
  <c r="I20" i="7"/>
  <c r="I3" i="7"/>
  <c r="H3" i="7" s="1"/>
  <c r="J3" i="7" s="1"/>
  <c r="I39" i="7"/>
  <c r="H39" i="7" s="1"/>
  <c r="J39" i="7" s="1"/>
  <c r="I49" i="7"/>
  <c r="G23" i="11"/>
  <c r="E23" i="11" s="1"/>
  <c r="G31" i="11"/>
  <c r="E31" i="11" s="1"/>
  <c r="G9" i="11"/>
  <c r="E9" i="11" s="1"/>
  <c r="G16" i="11"/>
  <c r="E16" i="11" s="1"/>
  <c r="G5" i="11"/>
  <c r="E5" i="11" s="1"/>
  <c r="G45" i="11"/>
  <c r="E45" i="11" s="1"/>
  <c r="G26" i="11"/>
  <c r="E26" i="11" s="1"/>
  <c r="G41" i="11"/>
  <c r="E41" i="11" s="1"/>
  <c r="G44" i="11"/>
  <c r="E44" i="11" s="1"/>
  <c r="G24" i="11"/>
  <c r="E24" i="11" s="1"/>
  <c r="G10" i="11"/>
  <c r="E10" i="11" s="1"/>
  <c r="G36" i="11"/>
  <c r="E36" i="11" s="1"/>
  <c r="G3" i="11"/>
  <c r="E3" i="11" s="1"/>
  <c r="G12" i="11"/>
  <c r="E12" i="11" s="1"/>
  <c r="G34" i="11"/>
  <c r="E34" i="11" s="1"/>
  <c r="G28" i="11"/>
  <c r="E28" i="11" s="1"/>
  <c r="G43" i="11"/>
  <c r="E43" i="11" s="1"/>
  <c r="G18" i="11"/>
  <c r="E18" i="11" s="1"/>
  <c r="G49" i="11"/>
  <c r="E49" i="11" s="1"/>
  <c r="G38" i="11"/>
  <c r="E38" i="11" s="1"/>
  <c r="G27" i="11"/>
  <c r="E27" i="11" s="1"/>
  <c r="G17" i="11"/>
  <c r="E17" i="11" s="1"/>
  <c r="G11" i="11"/>
  <c r="E11" i="11" s="1"/>
  <c r="G19" i="11"/>
  <c r="E19" i="11" s="1"/>
  <c r="G53" i="11"/>
  <c r="E53" i="11" s="1"/>
  <c r="G32" i="11"/>
  <c r="E32" i="11" s="1"/>
  <c r="G14" i="11"/>
  <c r="E14" i="11" s="1"/>
  <c r="G37" i="11" l="1"/>
  <c r="E37" i="11" s="1"/>
  <c r="G15" i="11"/>
  <c r="E15" i="11" s="1"/>
  <c r="G25" i="11"/>
  <c r="E25" i="11" s="1"/>
  <c r="G50" i="11"/>
  <c r="E50" i="11" s="1"/>
  <c r="H49" i="7"/>
  <c r="J49" i="7" s="1"/>
  <c r="G21" i="11"/>
  <c r="E21" i="11" s="1"/>
  <c r="H20" i="7"/>
  <c r="J20" i="7" s="1"/>
  <c r="G48" i="11"/>
  <c r="E48" i="11" s="1"/>
  <c r="H47" i="7"/>
  <c r="J47" i="7" s="1"/>
  <c r="G42" i="11"/>
  <c r="E42" i="11" s="1"/>
  <c r="H41" i="7"/>
  <c r="J41" i="7" s="1"/>
  <c r="H53" i="7"/>
  <c r="G51" i="11"/>
  <c r="E51" i="11" s="1"/>
  <c r="H50" i="7"/>
  <c r="J50" i="7" s="1"/>
  <c r="G4" i="11"/>
  <c r="E4" i="11" s="1"/>
  <c r="G35" i="11"/>
  <c r="E35" i="11" s="1"/>
  <c r="G22" i="11"/>
  <c r="E22" i="11" s="1"/>
  <c r="G52" i="11"/>
  <c r="E52" i="11" s="1"/>
  <c r="G7" i="11"/>
  <c r="E7" i="11" s="1"/>
  <c r="G30" i="11"/>
  <c r="E30" i="11" s="1"/>
  <c r="G13" i="11"/>
  <c r="E13" i="11" s="1"/>
  <c r="G6" i="11"/>
  <c r="E6" i="11" s="1"/>
  <c r="G20" i="11"/>
  <c r="E20" i="11" s="1"/>
  <c r="G40" i="11"/>
  <c r="E40" i="11" s="1"/>
  <c r="F28" i="7"/>
  <c r="F48" i="7"/>
  <c r="F39" i="7"/>
  <c r="F10" i="7"/>
  <c r="F2" i="7"/>
  <c r="F29" i="7"/>
  <c r="F25" i="7"/>
  <c r="F15" i="7"/>
  <c r="F17" i="7"/>
  <c r="F14" i="7"/>
  <c r="F51" i="7"/>
  <c r="F23" i="7"/>
  <c r="F16" i="7"/>
  <c r="F32" i="7"/>
  <c r="F45" i="7"/>
  <c r="F8" i="7"/>
  <c r="F42" i="7"/>
  <c r="F3" i="7"/>
  <c r="F26" i="7"/>
  <c r="F27" i="7"/>
  <c r="F46" i="7"/>
  <c r="F44" i="7"/>
  <c r="F34" i="7"/>
  <c r="F35" i="7"/>
  <c r="F13" i="7"/>
  <c r="F52" i="7"/>
  <c r="F24" i="7"/>
  <c r="F19" i="7"/>
  <c r="F43" i="7"/>
  <c r="F7" i="7"/>
  <c r="F5" i="7"/>
  <c r="F33" i="7"/>
  <c r="F49" i="7"/>
  <c r="F6" i="7"/>
  <c r="F30" i="7"/>
  <c r="F36" i="7"/>
  <c r="F12" i="7"/>
  <c r="F37" i="7"/>
  <c r="F9" i="7"/>
  <c r="F21" i="7"/>
  <c r="F31" i="7"/>
  <c r="F11" i="7"/>
  <c r="F22" i="7"/>
  <c r="F50" i="7"/>
  <c r="F18" i="7"/>
  <c r="F38" i="7"/>
  <c r="F40" i="7"/>
  <c r="F4" i="7"/>
  <c r="F47" i="7" l="1"/>
  <c r="F41" i="7"/>
  <c r="F53" i="7"/>
  <c r="F20" i="7"/>
</calcChain>
</file>

<file path=xl/sharedStrings.xml><?xml version="1.0" encoding="utf-8"?>
<sst xmlns="http://schemas.openxmlformats.org/spreadsheetml/2006/main" count="2919" uniqueCount="665">
  <si>
    <t>TOTAL</t>
  </si>
  <si>
    <t>ACCIONA_ENERGIA</t>
  </si>
  <si>
    <t>AELA_GENERACION</t>
  </si>
  <si>
    <t>AES_GENER</t>
  </si>
  <si>
    <t>ALBA</t>
  </si>
  <si>
    <t>ALLIPEN</t>
  </si>
  <si>
    <t>ALMEYDA</t>
  </si>
  <si>
    <t>ARAUCO BIO</t>
  </si>
  <si>
    <t>ATRIA_ENERGIA</t>
  </si>
  <si>
    <t>BE FORESTALES</t>
  </si>
  <si>
    <t>CABO_LEONES</t>
  </si>
  <si>
    <t>CAREN</t>
  </si>
  <si>
    <t>CERRO_DOMINADOR_CSP</t>
  </si>
  <si>
    <t>CHACAYES</t>
  </si>
  <si>
    <t>CHUNGUNGO</t>
  </si>
  <si>
    <t>COLBUN</t>
  </si>
  <si>
    <t>COMASA</t>
  </si>
  <si>
    <t>COYANCO</t>
  </si>
  <si>
    <t>DUQUECO</t>
  </si>
  <si>
    <t>EL_MORADO</t>
  </si>
  <si>
    <t>EMELDA</t>
  </si>
  <si>
    <t>ENEL_GENERACION</t>
  </si>
  <si>
    <t>ENERGIA_LEON</t>
  </si>
  <si>
    <t>ENGIE</t>
  </si>
  <si>
    <t>ENORCHILE</t>
  </si>
  <si>
    <t>EOLICA_ESPERANZA</t>
  </si>
  <si>
    <t>ERNC1</t>
  </si>
  <si>
    <t>ERSA</t>
  </si>
  <si>
    <t>GM_HOLDINGS</t>
  </si>
  <si>
    <t>GUACOLDA</t>
  </si>
  <si>
    <t>HIDROLIRCAY</t>
  </si>
  <si>
    <t>HUAJACHE</t>
  </si>
  <si>
    <t>IMELSA_ENERGIA</t>
  </si>
  <si>
    <t>KDM_ENERGIA</t>
  </si>
  <si>
    <t>LA ARENA SPA</t>
  </si>
  <si>
    <t>LA CONFLUENCIA</t>
  </si>
  <si>
    <t>LA HIGUERA</t>
  </si>
  <si>
    <t>LIPIGAS</t>
  </si>
  <si>
    <t>LUZ_DEL_NORTE</t>
  </si>
  <si>
    <t>MONTE REDONDO</t>
  </si>
  <si>
    <t>NEOMAS</t>
  </si>
  <si>
    <t>NORVIND</t>
  </si>
  <si>
    <t>NUEVA ENERGIA</t>
  </si>
  <si>
    <t>PANGUIPULLI</t>
  </si>
  <si>
    <t>PARQUE_EOLICO_LEBU</t>
  </si>
  <si>
    <t>PUNTILLA</t>
  </si>
  <si>
    <t>RAKI</t>
  </si>
  <si>
    <t>RIO_COLORADO</t>
  </si>
  <si>
    <t>RUCATAYO</t>
  </si>
  <si>
    <t>SAFIRA_ENERGIA_CHILE</t>
  </si>
  <si>
    <t>SAN_JUAN_LAP</t>
  </si>
  <si>
    <t>SANTIAGO_SOLAR</t>
  </si>
  <si>
    <t>SGA</t>
  </si>
  <si>
    <t>SPVP4</t>
  </si>
  <si>
    <t>TECNORED</t>
  </si>
  <si>
    <t>AASA_ENERGIA</t>
  </si>
  <si>
    <t>AGSA</t>
  </si>
  <si>
    <t>BESALCO</t>
  </si>
  <si>
    <t>EL_PELICANO</t>
  </si>
  <si>
    <t>EMBALSE_ANCOA</t>
  </si>
  <si>
    <t>ENERGIA PACIFICO</t>
  </si>
  <si>
    <t>KALTEMP</t>
  </si>
  <si>
    <t>PACIFIC HYDRO</t>
  </si>
  <si>
    <t>PEHUENCHE</t>
  </si>
  <si>
    <t>PUCLARO</t>
  </si>
  <si>
    <t>TACORA_ENERGY</t>
  </si>
  <si>
    <t>TRANSELEC</t>
  </si>
  <si>
    <t>UCUQUER_DOS</t>
  </si>
  <si>
    <t>ABASTIBLE</t>
  </si>
  <si>
    <t>ANDINA</t>
  </si>
  <si>
    <t>ANGAMOS</t>
  </si>
  <si>
    <t>ARRAYAN_EOLICO</t>
  </si>
  <si>
    <t>COCHRANE</t>
  </si>
  <si>
    <t>CONEJO_SOLAR</t>
  </si>
  <si>
    <t>EGP_SUR</t>
  </si>
  <si>
    <t>ELECTRICA CENIZAS</t>
  </si>
  <si>
    <t>ESTANCILLA SPA</t>
  </si>
  <si>
    <t>GAS SUR</t>
  </si>
  <si>
    <t>HELIO_ATACAMA_TRES</t>
  </si>
  <si>
    <t>HORNITOS</t>
  </si>
  <si>
    <t>JAVIERA</t>
  </si>
  <si>
    <t>LOS_CURUROS</t>
  </si>
  <si>
    <t>NORACID</t>
  </si>
  <si>
    <t>ON GROUP</t>
  </si>
  <si>
    <t>POZO_ALMONTE_SOLAR_2</t>
  </si>
  <si>
    <t>POZO_ALMONTE_SOLAR_3</t>
  </si>
  <si>
    <t>TAMAKAYA_ENERGIA</t>
  </si>
  <si>
    <t>Seco</t>
  </si>
  <si>
    <t>Medio</t>
  </si>
  <si>
    <t>EMPRESA</t>
  </si>
  <si>
    <t>MMUSD</t>
  </si>
  <si>
    <t>Empresas Def</t>
  </si>
  <si>
    <t>ID EMP</t>
  </si>
  <si>
    <t>Humedo</t>
  </si>
  <si>
    <t>ABENGOA</t>
  </si>
  <si>
    <t>ACOTANGO_DE_VERANO</t>
  </si>
  <si>
    <t>AGUAS DEL MELADO</t>
  </si>
  <si>
    <t>ALTOS_DEL_PAICO</t>
  </si>
  <si>
    <t>AMANECER SOLAR</t>
  </si>
  <si>
    <t>AMPARO</t>
  </si>
  <si>
    <t>ANDES_GENERACION</t>
  </si>
  <si>
    <t>ANGELA_SOLAR_SPA</t>
  </si>
  <si>
    <t>ANTILHUE</t>
  </si>
  <si>
    <t>APOLO_DEL_NORTE_SPA</t>
  </si>
  <si>
    <t>AUSTRIAN_SOLAR</t>
  </si>
  <si>
    <t>BARRICK</t>
  </si>
  <si>
    <t>BELLAVISTA</t>
  </si>
  <si>
    <t>BIOBIO_NEGRETE</t>
  </si>
  <si>
    <t>CALAMA_SOLAR_1</t>
  </si>
  <si>
    <t>CALLE_LARGA_SPA</t>
  </si>
  <si>
    <t>CANENCIA_ENERGIA_SPA</t>
  </si>
  <si>
    <t>CAPULLO</t>
  </si>
  <si>
    <t>CARBOMET</t>
  </si>
  <si>
    <t>CARDONES SA</t>
  </si>
  <si>
    <t>CARRAN</t>
  </si>
  <si>
    <t>CATAN_SOLAR</t>
  </si>
  <si>
    <t>CAVANCHA</t>
  </si>
  <si>
    <t>CH _SANTA_ELENA</t>
  </si>
  <si>
    <t>CH_CONVENTO_VIEJO</t>
  </si>
  <si>
    <t>CHANLEUFU</t>
  </si>
  <si>
    <t>COLLIL</t>
  </si>
  <si>
    <t>COLMITO</t>
  </si>
  <si>
    <t>COMMONPLACE</t>
  </si>
  <si>
    <t>CONTRA</t>
  </si>
  <si>
    <t>CRUCERO_SPA</t>
  </si>
  <si>
    <t>CUMBRES</t>
  </si>
  <si>
    <t>CUMPEO</t>
  </si>
  <si>
    <t>CURILEUFU</t>
  </si>
  <si>
    <t>CUZCUZ</t>
  </si>
  <si>
    <t>D2_ENERGIA_SPA</t>
  </si>
  <si>
    <t>DIUTO</t>
  </si>
  <si>
    <t>DIVISADERO</t>
  </si>
  <si>
    <t>DONGO</t>
  </si>
  <si>
    <t>DONGUIL</t>
  </si>
  <si>
    <t>DOS_VALLES</t>
  </si>
  <si>
    <t>DOSAL</t>
  </si>
  <si>
    <t>EBCO_ATACAMA</t>
  </si>
  <si>
    <t>EL CANELO</t>
  </si>
  <si>
    <t>EL_AGRIO</t>
  </si>
  <si>
    <t>EL_ARREBOL</t>
  </si>
  <si>
    <t>EL_ARROYO</t>
  </si>
  <si>
    <t>EL_MIRADOR</t>
  </si>
  <si>
    <t>EL_NOGAL</t>
  </si>
  <si>
    <t>EL_QUEULE</t>
  </si>
  <si>
    <t>ELEKTRAGEN</t>
  </si>
  <si>
    <t>ENERBOSCH</t>
  </si>
  <si>
    <t>ENERNUEVAS</t>
  </si>
  <si>
    <t>EOLICA_TALTAL</t>
  </si>
  <si>
    <t>ESPINOS</t>
  </si>
  <si>
    <t>FOTOVOLTAICA_ACACIA</t>
  </si>
  <si>
    <t>FV_ARIZTIA</t>
  </si>
  <si>
    <t>FV_NORTE_GRANDE_5</t>
  </si>
  <si>
    <t>GENERACION_SOLAR_SPA</t>
  </si>
  <si>
    <t>GENERADORA_PIUTEL</t>
  </si>
  <si>
    <t>GENERHOM</t>
  </si>
  <si>
    <t>GENPAC</t>
  </si>
  <si>
    <t>GEOTERMICA_DEL_NORTE</t>
  </si>
  <si>
    <t>GESAN</t>
  </si>
  <si>
    <t>GMETROPOLITANA</t>
  </si>
  <si>
    <t>GR_CHAQUIHUE</t>
  </si>
  <si>
    <t>GR_HUINGAN</t>
  </si>
  <si>
    <t>GR_LAUREL</t>
  </si>
  <si>
    <t>GR_LITRE</t>
  </si>
  <si>
    <t>GR_MOLLE</t>
  </si>
  <si>
    <t>GR_PAN_DE_AZUCAR</t>
  </si>
  <si>
    <t>HESA</t>
  </si>
  <si>
    <t>HIDROANGOL</t>
  </si>
  <si>
    <t>HIDROELECTRICA SAN ANDRES</t>
  </si>
  <si>
    <t>HIDROENERSUR</t>
  </si>
  <si>
    <t>HIDROMUCHI</t>
  </si>
  <si>
    <t>HIDROMUNILQUE</t>
  </si>
  <si>
    <t>HIDROPALMAR</t>
  </si>
  <si>
    <t>HIDROPALOMA</t>
  </si>
  <si>
    <t>HORMIGA_SOLAR</t>
  </si>
  <si>
    <t>JAURURO_SOLAR</t>
  </si>
  <si>
    <t>JOAQUIN_SOLAR_SPA</t>
  </si>
  <si>
    <t>LA_ACACIA</t>
  </si>
  <si>
    <t>LA_LEONERA</t>
  </si>
  <si>
    <t>LA_MANGA_ENERGY</t>
  </si>
  <si>
    <t>LA_MONTAÑA_1</t>
  </si>
  <si>
    <t>LA_MONTAÑA_2</t>
  </si>
  <si>
    <t>LAS_FLORES</t>
  </si>
  <si>
    <t>LICAN</t>
  </si>
  <si>
    <t>LOA_SOLAR</t>
  </si>
  <si>
    <t>LOMAS_COLORADAS</t>
  </si>
  <si>
    <t>LOS MORROS</t>
  </si>
  <si>
    <t>LOS_GUINDOS</t>
  </si>
  <si>
    <t>LOS_LOROS</t>
  </si>
  <si>
    <t>LOS_PADRES</t>
  </si>
  <si>
    <t>LOS_PUQUIOS</t>
  </si>
  <si>
    <t>M_VILLARRICA</t>
  </si>
  <si>
    <t>MALLARAUCO</t>
  </si>
  <si>
    <t>MARIA_ELENA</t>
  </si>
  <si>
    <t>MINICENTRALES_ARAUCANIA</t>
  </si>
  <si>
    <t>NUOVOSOL_SPA</t>
  </si>
  <si>
    <t>PALACIOS</t>
  </si>
  <si>
    <t>PAMA</t>
  </si>
  <si>
    <t>PARQUE_SOLAR</t>
  </si>
  <si>
    <t>PARRONAL</t>
  </si>
  <si>
    <t>PATOS</t>
  </si>
  <si>
    <t>PE_EL_MAITEN</t>
  </si>
  <si>
    <t>PEHUI</t>
  </si>
  <si>
    <t>PFALICAHUE_SOLAR</t>
  </si>
  <si>
    <t>PFV LAS PERDICES</t>
  </si>
  <si>
    <t>PFV_LAS_CODORNICES</t>
  </si>
  <si>
    <t>PH_PUNTA_SIERRA</t>
  </si>
  <si>
    <t>PITIO</t>
  </si>
  <si>
    <t>PMGD_PICA_PILOT</t>
  </si>
  <si>
    <t>POBLACION_SOLAR</t>
  </si>
  <si>
    <t>POZO_ALMONTE_SOLAR_1</t>
  </si>
  <si>
    <t>PS_SANTALAURA</t>
  </si>
  <si>
    <t>PUERTO_SECO</t>
  </si>
  <si>
    <t>PUNTA_PALMERAS</t>
  </si>
  <si>
    <t>PV_CHANCON</t>
  </si>
  <si>
    <t>PV_EL_PICURIO</t>
  </si>
  <si>
    <t>PV_LAS_PALOMAS</t>
  </si>
  <si>
    <t>PV_LIBERTADORES</t>
  </si>
  <si>
    <t>PV_PORTEZUELO</t>
  </si>
  <si>
    <t>PV_RODEO</t>
  </si>
  <si>
    <t>PV_SALVADOR</t>
  </si>
  <si>
    <t>RAGSA</t>
  </si>
  <si>
    <t>RANGUIL_SUR_SPA</t>
  </si>
  <si>
    <t>REDEN_LALAJUELA</t>
  </si>
  <si>
    <t>REDEN_TALHUEN_SOLAR</t>
  </si>
  <si>
    <t>RIO HUASCO</t>
  </si>
  <si>
    <t>RIO_MULCHEN</t>
  </si>
  <si>
    <t>RLA_SOLAR</t>
  </si>
  <si>
    <t>ROBLERIA</t>
  </si>
  <si>
    <t>SAN_ANDRES_SPA</t>
  </si>
  <si>
    <t>SANTA_ADRIANA</t>
  </si>
  <si>
    <t>SINERGIA_SOLAR_SPA</t>
  </si>
  <si>
    <t>SOCER</t>
  </si>
  <si>
    <t>SOLAR_E</t>
  </si>
  <si>
    <t>SOLAR_LOS_PERALES_I</t>
  </si>
  <si>
    <t>SOLAR_TI_CUATRO</t>
  </si>
  <si>
    <t>SOLAR_UNO</t>
  </si>
  <si>
    <t>SPS_LA_HUAYCA</t>
  </si>
  <si>
    <t>SUBSOLE</t>
  </si>
  <si>
    <t>TALINAY</t>
  </si>
  <si>
    <t>TECNET</t>
  </si>
  <si>
    <t>TRAILELFU</t>
  </si>
  <si>
    <t>TRICAHUE_SOLAR</t>
  </si>
  <si>
    <t>UCUQUER</t>
  </si>
  <si>
    <t>VALLE_DE_LOS_VIENTOS</t>
  </si>
  <si>
    <t>VALLE_SOLAR_OESTE_2</t>
  </si>
  <si>
    <t>VIENTOS_DE_RENAICO</t>
  </si>
  <si>
    <t>VILLA_PRAT_ENERGY</t>
  </si>
  <si>
    <t>VITUCO</t>
  </si>
  <si>
    <t>Wenke</t>
  </si>
  <si>
    <t>Emp1</t>
  </si>
  <si>
    <t>Emp10</t>
  </si>
  <si>
    <t>Emp100</t>
  </si>
  <si>
    <t>Emp101</t>
  </si>
  <si>
    <t>Emp102</t>
  </si>
  <si>
    <t>Emp103</t>
  </si>
  <si>
    <t>Emp104</t>
  </si>
  <si>
    <t>Emp105</t>
  </si>
  <si>
    <t>Emp106</t>
  </si>
  <si>
    <t>Emp107</t>
  </si>
  <si>
    <t>Emp108</t>
  </si>
  <si>
    <t>Emp109</t>
  </si>
  <si>
    <t>Emp11</t>
  </si>
  <si>
    <t>Emp110</t>
  </si>
  <si>
    <t>Emp111</t>
  </si>
  <si>
    <t>Emp112</t>
  </si>
  <si>
    <t>Emp113</t>
  </si>
  <si>
    <t>Emp114</t>
  </si>
  <si>
    <t>Emp115</t>
  </si>
  <si>
    <t>Emp12</t>
  </si>
  <si>
    <t>Emp13</t>
  </si>
  <si>
    <t>Emp14</t>
  </si>
  <si>
    <t>Emp15</t>
  </si>
  <si>
    <t>Emp16</t>
  </si>
  <si>
    <t>Emp17</t>
  </si>
  <si>
    <t>Emp18</t>
  </si>
  <si>
    <t>Emp19</t>
  </si>
  <si>
    <t>Emp2</t>
  </si>
  <si>
    <t>Emp20</t>
  </si>
  <si>
    <t>Emp21</t>
  </si>
  <si>
    <t>Emp22</t>
  </si>
  <si>
    <t>Emp23</t>
  </si>
  <si>
    <t>Emp24</t>
  </si>
  <si>
    <t>Emp25</t>
  </si>
  <si>
    <t>Emp26</t>
  </si>
  <si>
    <t>Emp27</t>
  </si>
  <si>
    <t>Emp28</t>
  </si>
  <si>
    <t>Emp29</t>
  </si>
  <si>
    <t>Emp3</t>
  </si>
  <si>
    <t>Emp30</t>
  </si>
  <si>
    <t>Emp31</t>
  </si>
  <si>
    <t>Emp32</t>
  </si>
  <si>
    <t>Emp33</t>
  </si>
  <si>
    <t>Emp34</t>
  </si>
  <si>
    <t>Emp35</t>
  </si>
  <si>
    <t>Emp36</t>
  </si>
  <si>
    <t>Emp37</t>
  </si>
  <si>
    <t>Emp38</t>
  </si>
  <si>
    <t>Emp39</t>
  </si>
  <si>
    <t>Emp4</t>
  </si>
  <si>
    <t>Emp40</t>
  </si>
  <si>
    <t>Emp41</t>
  </si>
  <si>
    <t>Emp42</t>
  </si>
  <si>
    <t>Emp43</t>
  </si>
  <si>
    <t>Emp44</t>
  </si>
  <si>
    <t>Emp45</t>
  </si>
  <si>
    <t>Emp46</t>
  </si>
  <si>
    <t>Emp47</t>
  </si>
  <si>
    <t>Emp48</t>
  </si>
  <si>
    <t>Emp49</t>
  </si>
  <si>
    <t>Emp5</t>
  </si>
  <si>
    <t>Emp50</t>
  </si>
  <si>
    <t>Emp51</t>
  </si>
  <si>
    <t>Emp52</t>
  </si>
  <si>
    <t>Emp53</t>
  </si>
  <si>
    <t>Emp54</t>
  </si>
  <si>
    <t>Emp55</t>
  </si>
  <si>
    <t>Emp56</t>
  </si>
  <si>
    <t>Emp57</t>
  </si>
  <si>
    <t>Emp58</t>
  </si>
  <si>
    <t>Emp59</t>
  </si>
  <si>
    <t>Emp6</t>
  </si>
  <si>
    <t>Emp60</t>
  </si>
  <si>
    <t>Emp61</t>
  </si>
  <si>
    <t>Emp62</t>
  </si>
  <si>
    <t>Emp63</t>
  </si>
  <si>
    <t>Emp64</t>
  </si>
  <si>
    <t>Emp65</t>
  </si>
  <si>
    <t>Emp66</t>
  </si>
  <si>
    <t>Emp67</t>
  </si>
  <si>
    <t>Emp68</t>
  </si>
  <si>
    <t>Emp69</t>
  </si>
  <si>
    <t>Emp7</t>
  </si>
  <si>
    <t>Emp70</t>
  </si>
  <si>
    <t>Emp71</t>
  </si>
  <si>
    <t>Emp72</t>
  </si>
  <si>
    <t>Emp73</t>
  </si>
  <si>
    <t>Emp74</t>
  </si>
  <si>
    <t>Emp75</t>
  </si>
  <si>
    <t>Emp76</t>
  </si>
  <si>
    <t>Emp77</t>
  </si>
  <si>
    <t>Emp78</t>
  </si>
  <si>
    <t>Emp79</t>
  </si>
  <si>
    <t>Emp8</t>
  </si>
  <si>
    <t>Emp80</t>
  </si>
  <si>
    <t>Emp81</t>
  </si>
  <si>
    <t>Emp82</t>
  </si>
  <si>
    <t>Emp83</t>
  </si>
  <si>
    <t>Emp84</t>
  </si>
  <si>
    <t>Emp85</t>
  </si>
  <si>
    <t>Emp86</t>
  </si>
  <si>
    <t>Emp87</t>
  </si>
  <si>
    <t>Emp88</t>
  </si>
  <si>
    <t>Emp89</t>
  </si>
  <si>
    <t>Emp9</t>
  </si>
  <si>
    <t>Emp90</t>
  </si>
  <si>
    <t>Emp91</t>
  </si>
  <si>
    <t>Emp92</t>
  </si>
  <si>
    <t>Emp93</t>
  </si>
  <si>
    <t>Emp94</t>
  </si>
  <si>
    <t>Emp95</t>
  </si>
  <si>
    <t>Emp96</t>
  </si>
  <si>
    <t>Eliminado</t>
  </si>
  <si>
    <t>ClienteLibre</t>
  </si>
  <si>
    <t>ALTOS_TILTIL</t>
  </si>
  <si>
    <t>CABO_LEONES_III</t>
  </si>
  <si>
    <t>TC</t>
  </si>
  <si>
    <t>Empresa</t>
  </si>
  <si>
    <t>ID</t>
  </si>
  <si>
    <t>AES_GENER_(ANCALI)</t>
  </si>
  <si>
    <t>AES_GENER_(KDM)</t>
  </si>
  <si>
    <t>AES_GENER_(SAN_MIGUEL)</t>
  </si>
  <si>
    <t>AGROSOLAR_IV</t>
  </si>
  <si>
    <t>AGROSOLAR_V</t>
  </si>
  <si>
    <t>ALTO CAUTIN</t>
  </si>
  <si>
    <t>ALTO_MANGA_ENERGY</t>
  </si>
  <si>
    <t>BERRUECO_ENERGIA</t>
  </si>
  <si>
    <t>BETEL</t>
  </si>
  <si>
    <t>BIO_ENERGIA_MOLINA</t>
  </si>
  <si>
    <t>BIOCRUZ</t>
  </si>
  <si>
    <t>BLUEGATE SpA</t>
  </si>
  <si>
    <t>CABO_LEONES_II</t>
  </si>
  <si>
    <t>CALAFATE</t>
  </si>
  <si>
    <t>CAMPO_LINDO</t>
  </si>
  <si>
    <t>CANDELARIA SOLAR</t>
  </si>
  <si>
    <t>CASA_BERMEJA_SPA</t>
  </si>
  <si>
    <t>CEDARS_SOLAR</t>
  </si>
  <si>
    <t>Central El Atajo</t>
  </si>
  <si>
    <t>CGE_C</t>
  </si>
  <si>
    <t>CH_EL_MANZANO</t>
  </si>
  <si>
    <t>CHESTER_SOLAR_I_SPA</t>
  </si>
  <si>
    <t>CHESTER_SOLAR_IV</t>
  </si>
  <si>
    <t>CHESTER_SOLAR_V</t>
  </si>
  <si>
    <t>CHILE_GENERACION</t>
  </si>
  <si>
    <t>CHINCOL</t>
  </si>
  <si>
    <t>CHUNGUNGO_SOLAR</t>
  </si>
  <si>
    <t>Cinergia Chile SpA</t>
  </si>
  <si>
    <t>CIPRES</t>
  </si>
  <si>
    <t>CIPRESILLOS</t>
  </si>
  <si>
    <t>COCHARCAS</t>
  </si>
  <si>
    <t>CONDOR_ENERGIA</t>
  </si>
  <si>
    <t>COPIULEMU_1</t>
  </si>
  <si>
    <t>DIEGO_DE_ALMAGRO_SOLAR</t>
  </si>
  <si>
    <t>DIGUA</t>
  </si>
  <si>
    <t>DON MARIANO ENERGY</t>
  </si>
  <si>
    <t>DON_PEDRO_SPA</t>
  </si>
  <si>
    <t>DONA_JAVIERA_VALLEDOR_SPA</t>
  </si>
  <si>
    <t>EBCO Energía</t>
  </si>
  <si>
    <t>ECLIPSE_SOLAR_SPA</t>
  </si>
  <si>
    <t>ECOM_GENERACION</t>
  </si>
  <si>
    <t>EE_LA_COMPANIA_SPA</t>
  </si>
  <si>
    <t>EGP_CHILE</t>
  </si>
  <si>
    <t>EL MANZANO</t>
  </si>
  <si>
    <t>EL_BOCO</t>
  </si>
  <si>
    <t>EL_CERNICALO</t>
  </si>
  <si>
    <t>EL_ROBLE_SOLAR_SPA</t>
  </si>
  <si>
    <t>EL_SALITRAL</t>
  </si>
  <si>
    <t>ELECTRICA_PINARES</t>
  </si>
  <si>
    <t>EMOAC</t>
  </si>
  <si>
    <t>ENERGEN</t>
  </si>
  <si>
    <t>ENERGIA_MORRO_GUAYACAN</t>
  </si>
  <si>
    <t>ENERGIA_SIETE</t>
  </si>
  <si>
    <t>ENERGIAS_DEL_FUTURO</t>
  </si>
  <si>
    <t>ENERGY_ASSET</t>
  </si>
  <si>
    <t>ENERKEY</t>
  </si>
  <si>
    <t>ENLASA</t>
  </si>
  <si>
    <t>FARMDO_ENERGY</t>
  </si>
  <si>
    <t>FARO_CORONA</t>
  </si>
  <si>
    <t>FONTUS_SCL_III</t>
  </si>
  <si>
    <t>FOTOVOLTAICA DELTA</t>
  </si>
  <si>
    <t>FOTOVOLTAICA EL ALERCE</t>
  </si>
  <si>
    <t>FOTOVOLTAICA EL MANZANAR</t>
  </si>
  <si>
    <t>FOTOVOLTAICA_ALGARROBO_SPA</t>
  </si>
  <si>
    <t>FOTOVOLTAICA_EL_MANZANO_SPA</t>
  </si>
  <si>
    <t>FOTOVOLTAICA_MANIO_SPA</t>
  </si>
  <si>
    <t>FOTOVOLTAICA_SAN ISIDRO</t>
  </si>
  <si>
    <t>GENERADORA AZUL</t>
  </si>
  <si>
    <t>GENERADORA_ZAPALLAR</t>
  </si>
  <si>
    <t>GESTEL</t>
  </si>
  <si>
    <t>GORRIONES</t>
  </si>
  <si>
    <t>GR GUINDO</t>
  </si>
  <si>
    <t>GR Power Chile SpA</t>
  </si>
  <si>
    <t>GR Raulí</t>
  </si>
  <si>
    <t>GR ROBLE</t>
  </si>
  <si>
    <t>GR Ulmo</t>
  </si>
  <si>
    <t>GR_ALERCE</t>
  </si>
  <si>
    <t>GR_ARAUCARIA</t>
  </si>
  <si>
    <t>GR_BELLOTO_SPA</t>
  </si>
  <si>
    <t>GR_BOLDO</t>
  </si>
  <si>
    <t>GR_CANELO</t>
  </si>
  <si>
    <t>GR_COIGUE</t>
  </si>
  <si>
    <t>GR_ESPINO</t>
  </si>
  <si>
    <t>GR_GUAYACAN</t>
  </si>
  <si>
    <t>GR_LILEN_SPA</t>
  </si>
  <si>
    <t>GR_LINGUE</t>
  </si>
  <si>
    <t>GR_MELI _SPA</t>
  </si>
  <si>
    <t>GR_PALMA_SPA</t>
  </si>
  <si>
    <t>GR_PILO</t>
  </si>
  <si>
    <t>GR_PITAO</t>
  </si>
  <si>
    <t>GR_TAMARUGO_SPA</t>
  </si>
  <si>
    <t>GR_TIACA</t>
  </si>
  <si>
    <t>GR_TINEO</t>
  </si>
  <si>
    <t>GRANADA</t>
  </si>
  <si>
    <t>HBS</t>
  </si>
  <si>
    <t>HE_EL_PASO</t>
  </si>
  <si>
    <t>HIDROELECTRICA_LASJUNTAS</t>
  </si>
  <si>
    <t>HIDROMOCHO</t>
  </si>
  <si>
    <t>HUEMUL_ENERGIA</t>
  </si>
  <si>
    <t>ILLALOLEN</t>
  </si>
  <si>
    <t>IMELSA_ENERGIA (CINTAC)</t>
  </si>
  <si>
    <t>INACAL</t>
  </si>
  <si>
    <t>INCAHUASI_ENERGY</t>
  </si>
  <si>
    <t>INERSA</t>
  </si>
  <si>
    <t>INNERGEX_RENEWABLE</t>
  </si>
  <si>
    <t>INV_CHACABUCO</t>
  </si>
  <si>
    <t>ISABEL_SOLAR_SPA</t>
  </si>
  <si>
    <t>ISER</t>
  </si>
  <si>
    <t>LA_CALERA</t>
  </si>
  <si>
    <t>LA_CHIMBA_BIS_SPA</t>
  </si>
  <si>
    <t>LA_HUELLA</t>
  </si>
  <si>
    <t>LA_LIGUA_SPA</t>
  </si>
  <si>
    <t>LAS LECHUZAS</t>
  </si>
  <si>
    <t>LAS_CABRAS</t>
  </si>
  <si>
    <t>LAS_CHACRAS_ENERGY_SPA</t>
  </si>
  <si>
    <t>LAS_PAMPAS</t>
  </si>
  <si>
    <t>LAS_PEÑAS</t>
  </si>
  <si>
    <t>LAS_TORCAZAS</t>
  </si>
  <si>
    <t>LAS_TURCAS</t>
  </si>
  <si>
    <t>LAUREL_SPA</t>
  </si>
  <si>
    <t>LIBERTADORES_SOLAR</t>
  </si>
  <si>
    <t>LINARES_SOLAR</t>
  </si>
  <si>
    <t>LINGUE_SPA</t>
  </si>
  <si>
    <t>LIRIO_DE_CAMPO_SOLAR_SPA</t>
  </si>
  <si>
    <t>LLEUQUEREO</t>
  </si>
  <si>
    <t>LOS_LAGOS</t>
  </si>
  <si>
    <t>LOS_PINOS_BIO</t>
  </si>
  <si>
    <t>LOS_PORTONES</t>
  </si>
  <si>
    <t>LOS_TILOS</t>
  </si>
  <si>
    <t>LUCE_SOLAR_SPA</t>
  </si>
  <si>
    <t>LUNA_ENERGY</t>
  </si>
  <si>
    <t>MAPOCHO TREBAL</t>
  </si>
  <si>
    <t>MARCHIHUE_VII_SPA</t>
  </si>
  <si>
    <t>MARIA_ELENA_SOLAR</t>
  </si>
  <si>
    <t>MECO_CHILLAN</t>
  </si>
  <si>
    <t>MGM_INNOVA_CAPITAL</t>
  </si>
  <si>
    <t>MIMBRE</t>
  </si>
  <si>
    <t>MONCURI_ENERGY_SPA</t>
  </si>
  <si>
    <t>NUEVA DEGAN</t>
  </si>
  <si>
    <t>NUEVA_ATACAMA</t>
  </si>
  <si>
    <t>OPDENERGY_GENERACION</t>
  </si>
  <si>
    <t>ORAFTI</t>
  </si>
  <si>
    <t>ORAZUL_CHILE</t>
  </si>
  <si>
    <t>ORION_SOLAR</t>
  </si>
  <si>
    <t>OVALLE_NORTE</t>
  </si>
  <si>
    <t>PAINE_ENERGY_SPA</t>
  </si>
  <si>
    <t>PARQUE SOLAR BICENTENARIO</t>
  </si>
  <si>
    <t>Parque Solar Membrillo</t>
  </si>
  <si>
    <t>PARQUE SOLAR SAN JAVIER</t>
  </si>
  <si>
    <t>PARQUE SOLAR SANTA FE</t>
  </si>
  <si>
    <t>PARQUE SOLAR VILLA ALEGRE</t>
  </si>
  <si>
    <t>PARQUE SOLAR VILLA SECA</t>
  </si>
  <si>
    <t>PARQUE_SOLAR_CANCHA_SPA</t>
  </si>
  <si>
    <t>PARQUE_SOLAR_H6</t>
  </si>
  <si>
    <t>PARQUE_SOLAR_LOS_PALTOS_SPA</t>
  </si>
  <si>
    <t>PARSOSY_ILLAPEL5_SPA</t>
  </si>
  <si>
    <t>PELEQUEN_SUR</t>
  </si>
  <si>
    <t>PEPA SPA</t>
  </si>
  <si>
    <t>PFV Las Tortolas</t>
  </si>
  <si>
    <t>PFV_EL_CHUCAO_SPA</t>
  </si>
  <si>
    <t>PFV_EL_CONDOR_SPA</t>
  </si>
  <si>
    <t>PFV_EL_PIUQUEN</t>
  </si>
  <si>
    <t>PFV_JOSE_SOLER_MALLAFRE</t>
  </si>
  <si>
    <t>PFV_MARIA_PINTO_SPA</t>
  </si>
  <si>
    <t>PFV_NUEVA_QUILLAGUA</t>
  </si>
  <si>
    <t>PFV_ÑIQUEN</t>
  </si>
  <si>
    <t>PFV_OCOA</t>
  </si>
  <si>
    <t>PFV_SANTA_ESTER</t>
  </si>
  <si>
    <t>PFV_SANTA_RITA</t>
  </si>
  <si>
    <t>PILPEN</t>
  </si>
  <si>
    <t>PILPILEN_SPA</t>
  </si>
  <si>
    <t>PIQUERO</t>
  </si>
  <si>
    <t>PITRA_SPA</t>
  </si>
  <si>
    <t>PLANTA_SOLAR_SPIII</t>
  </si>
  <si>
    <t>PLAYERO</t>
  </si>
  <si>
    <t>PMGD_DARLIN_SPA</t>
  </si>
  <si>
    <t>PS_PORVENIR</t>
  </si>
  <si>
    <t>PUENTE_SOLAR_SPA</t>
  </si>
  <si>
    <t>PV_CATEMU_SPA</t>
  </si>
  <si>
    <t>PV_LA_FRONTERA</t>
  </si>
  <si>
    <t>QUELTEHUE</t>
  </si>
  <si>
    <t>QUEMCHI</t>
  </si>
  <si>
    <t>QUICKSTART</t>
  </si>
  <si>
    <t>QUILLAY_SOLAR_SPA</t>
  </si>
  <si>
    <t>QUINTA_SOLAR</t>
  </si>
  <si>
    <t>RASO_POWER</t>
  </si>
  <si>
    <t>REDEN_CABILDO_SOLAR</t>
  </si>
  <si>
    <t>RENOVALIA_6</t>
  </si>
  <si>
    <t>RENOVALIA_7</t>
  </si>
  <si>
    <t>RINCONADA</t>
  </si>
  <si>
    <t>RIO_PUMA</t>
  </si>
  <si>
    <t>ROMERIA</t>
  </si>
  <si>
    <t>RTS</t>
  </si>
  <si>
    <t>SAN_FRANCISCO</t>
  </si>
  <si>
    <t>SANBAR_SOLAR</t>
  </si>
  <si>
    <t>SANTA IRENE</t>
  </si>
  <si>
    <t>SANTA_CATALINA_SOLAR</t>
  </si>
  <si>
    <t>SANTA_CLARA</t>
  </si>
  <si>
    <t>SANTA_INES_SOLAR</t>
  </si>
  <si>
    <t>SANTAMARTA</t>
  </si>
  <si>
    <t>SCM</t>
  </si>
  <si>
    <t>SOL_DE_SEPTIEMBRE_SPA</t>
  </si>
  <si>
    <t>Solar la Blanquina</t>
  </si>
  <si>
    <t>SOLAR_TI_DIEZ</t>
  </si>
  <si>
    <t>SOLAR_TI_ONCE_SPA</t>
  </si>
  <si>
    <t>SONNEDIX_ENERGY</t>
  </si>
  <si>
    <t>SPVP4 (EL_CANELO)</t>
  </si>
  <si>
    <t>SWO</t>
  </si>
  <si>
    <t>SX_LASERENA</t>
  </si>
  <si>
    <t>TALTAL_SOLAR</t>
  </si>
  <si>
    <t>TAMARUGAL SOLAR 1</t>
  </si>
  <si>
    <t>TAMM</t>
  </si>
  <si>
    <t>TEATINOS</t>
  </si>
  <si>
    <t>TILTIL_SOLAR</t>
  </si>
  <si>
    <t>TRICAHUE_SPA</t>
  </si>
  <si>
    <t>TSGF</t>
  </si>
  <si>
    <t>TUCUQUERE_SPA</t>
  </si>
  <si>
    <t>VALLE_DE_LA_LUNA_II</t>
  </si>
  <si>
    <t>VENTURADA_ENERGIA</t>
  </si>
  <si>
    <t>VICTORIA_SOLAR_SPA</t>
  </si>
  <si>
    <t>VILLA_CRUZ_SPA</t>
  </si>
  <si>
    <t>VILLA_SOLAR</t>
  </si>
  <si>
    <t>WENKE</t>
  </si>
  <si>
    <t>WPD_MALLECO</t>
  </si>
  <si>
    <t>WPD_NEGRETE</t>
  </si>
  <si>
    <t>XUE_SOLAR</t>
  </si>
  <si>
    <t>EMPRESA ELECTRICA LA COMPAÑÍA</t>
  </si>
  <si>
    <t>ATACAMA SOLAR</t>
  </si>
  <si>
    <t>AES ANDES</t>
  </si>
  <si>
    <t>PSF EL SALITRAL</t>
  </si>
  <si>
    <t>FOTOVOLTAICA ALFA</t>
  </si>
  <si>
    <t>SOL_DEL_DESIERTO</t>
  </si>
  <si>
    <t>PEGASUS</t>
  </si>
  <si>
    <t>FOTOVOLTAICA AVELLANO</t>
  </si>
  <si>
    <t>E459</t>
  </si>
  <si>
    <t>E460</t>
  </si>
  <si>
    <t>E461</t>
  </si>
  <si>
    <t>E462</t>
  </si>
  <si>
    <t>E463</t>
  </si>
  <si>
    <t>E464</t>
  </si>
  <si>
    <t>E465</t>
  </si>
  <si>
    <t>E466</t>
  </si>
  <si>
    <t>E467</t>
  </si>
  <si>
    <t>E468</t>
  </si>
  <si>
    <t>E469</t>
  </si>
  <si>
    <t>E470</t>
  </si>
  <si>
    <t>E471</t>
  </si>
  <si>
    <t>E472</t>
  </si>
  <si>
    <t>E473</t>
  </si>
  <si>
    <t>E474</t>
  </si>
  <si>
    <t>E475</t>
  </si>
  <si>
    <t>E476</t>
  </si>
  <si>
    <t>E477</t>
  </si>
  <si>
    <t>E478</t>
  </si>
  <si>
    <t>E479</t>
  </si>
  <si>
    <t>E480</t>
  </si>
  <si>
    <t>E481</t>
  </si>
  <si>
    <t>E482</t>
  </si>
  <si>
    <t>E483</t>
  </si>
  <si>
    <t>E484</t>
  </si>
  <si>
    <t>E485</t>
  </si>
  <si>
    <t>E486</t>
  </si>
  <si>
    <t>E487</t>
  </si>
  <si>
    <t>E488</t>
  </si>
  <si>
    <t>E489</t>
  </si>
  <si>
    <t>E490</t>
  </si>
  <si>
    <t>E491</t>
  </si>
  <si>
    <t>E492</t>
  </si>
  <si>
    <t>E493</t>
  </si>
  <si>
    <t>E494</t>
  </si>
  <si>
    <t>E495</t>
  </si>
  <si>
    <t>E496</t>
  </si>
  <si>
    <t>E497</t>
  </si>
  <si>
    <t>E498</t>
  </si>
  <si>
    <t>E499</t>
  </si>
  <si>
    <t>SINEMP</t>
  </si>
  <si>
    <t>Monto CLP</t>
  </si>
  <si>
    <t>Pegar Valores</t>
  </si>
  <si>
    <t>Montos</t>
  </si>
  <si>
    <t>Indices Peores Meses</t>
  </si>
  <si>
    <t>Garantía Pre</t>
  </si>
  <si>
    <t>Garantía DEF</t>
  </si>
  <si>
    <t>BIR</t>
  </si>
  <si>
    <t>BIR CV</t>
  </si>
  <si>
    <t>Contrato</t>
  </si>
  <si>
    <t>Empresa Vendedora</t>
  </si>
  <si>
    <t>Empresa Compradora</t>
  </si>
  <si>
    <t>Regla</t>
  </si>
  <si>
    <t>Total Asignación Dx de GM Holdings</t>
  </si>
  <si>
    <t>0,14886 de la Asignación Dx de ENEL con CGED</t>
  </si>
  <si>
    <t>Total Asignación Dx de EMELDA</t>
  </si>
  <si>
    <t>R_regulado</t>
  </si>
  <si>
    <t>Inyecion</t>
  </si>
  <si>
    <t>Retiro</t>
  </si>
  <si>
    <t>Modificado</t>
  </si>
  <si>
    <t>Caso Especial (CV)</t>
  </si>
  <si>
    <t>Tabla Montos de Garantias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</si>
</sst>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0" fillId="0" borderId="0" xfId="0" applyNumberFormat="1"/>
    <xf numFmtId="164" fontId="0" fillId="0" borderId="0" xfId="0" applyNumberFormat="1"/>
    <xf numFmtId="0" fontId="2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7" fontId="2" fillId="2" borderId="0" xfId="0" applyNumberFormat="1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textRotation="90"/>
    </xf>
    <xf numFmtId="0" fontId="0" fillId="3" borderId="0" xfId="0" applyFill="1"/>
    <xf numFmtId="0" fontId="0" fillId="0" borderId="0" xfId="0" applyAlignment="1">
      <alignment horizontal="center"/>
    </xf>
    <xf numFmtId="0" fontId="5" fillId="4" borderId="0" xfId="0" applyFont="1" applyFill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5" borderId="0" xfId="0" applyNumberFormat="1" applyFill="1" applyAlignment="1">
      <alignment horizontal="center" vertical="center"/>
    </xf>
    <xf numFmtId="164" fontId="0" fillId="5" borderId="0" xfId="0" applyNumberFormat="1" applyFill="1"/>
    <xf numFmtId="0" fontId="2" fillId="2" borderId="0" xfId="0" applyFont="1" applyFill="1" applyAlignment="1">
      <alignment horizontal="center" vertical="center"/>
    </xf>
    <xf numFmtId="3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0" fillId="6" borderId="0" xfId="0" applyFill="1" applyAlignment="1">
      <alignment horizontal="center"/>
    </xf>
    <xf numFmtId="3" fontId="0" fillId="7" borderId="0" xfId="0" applyNumberFormat="1" applyFill="1"/>
    <xf numFmtId="3" fontId="0" fillId="6" borderId="1" xfId="0" applyNumberFormat="1" applyFill="1" applyBorder="1" applyAlignment="1">
      <alignment horizontal="center"/>
    </xf>
    <xf numFmtId="0" fontId="0" fillId="8" borderId="1" xfId="0" applyFill="1" applyBorder="1"/>
    <xf numFmtId="0" fontId="6" fillId="8" borderId="1" xfId="0" applyFont="1" applyFill="1" applyBorder="1" applyAlignment="1">
      <alignment vertical="center"/>
    </xf>
    <xf numFmtId="3" fontId="0" fillId="9" borderId="1" xfId="0" applyNumberFormat="1" applyFill="1" applyBorder="1" applyAlignment="1">
      <alignment horizontal="center"/>
    </xf>
    <xf numFmtId="0" fontId="7" fillId="0" borderId="1" xfId="0" applyFont="1" applyBorder="1"/>
    <xf numFmtId="0" fontId="0" fillId="9" borderId="0" xfId="0" applyFill="1" applyAlignment="1">
      <alignment horizontal="center"/>
    </xf>
    <xf numFmtId="3" fontId="0" fillId="8" borderId="1" xfId="0" applyNumberFormat="1" applyFill="1" applyBorder="1" applyAlignment="1">
      <alignment horizontal="center"/>
    </xf>
    <xf numFmtId="0" fontId="7" fillId="8" borderId="1" xfId="0" applyFont="1" applyFill="1" applyBorder="1"/>
    <xf numFmtId="0" fontId="0" fillId="8" borderId="3" xfId="0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3" fontId="0" fillId="7" borderId="4" xfId="0" applyNumberFormat="1" applyFill="1" applyBorder="1"/>
    <xf numFmtId="3" fontId="0" fillId="7" borderId="5" xfId="0" applyNumberFormat="1" applyFill="1" applyBorder="1"/>
    <xf numFmtId="0" fontId="0" fillId="8" borderId="6" xfId="0" applyFill="1" applyBorder="1" applyAlignment="1">
      <alignment horizontal="center"/>
    </xf>
    <xf numFmtId="0" fontId="0" fillId="0" borderId="0" xfId="0" applyBorder="1" applyAlignment="1">
      <alignment horizontal="left" vertical="center"/>
    </xf>
    <xf numFmtId="3" fontId="0" fillId="7" borderId="0" xfId="0" applyNumberFormat="1" applyFill="1" applyBorder="1"/>
    <xf numFmtId="3" fontId="0" fillId="7" borderId="7" xfId="0" applyNumberFormat="1" applyFill="1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3" fontId="0" fillId="0" borderId="0" xfId="0" applyNumberFormat="1" applyBorder="1"/>
    <xf numFmtId="3" fontId="0" fillId="8" borderId="0" xfId="0" applyNumberFormat="1" applyFill="1" applyBorder="1"/>
    <xf numFmtId="3" fontId="0" fillId="0" borderId="7" xfId="0" applyNumberFormat="1" applyBorder="1"/>
    <xf numFmtId="0" fontId="0" fillId="0" borderId="8" xfId="0" applyBorder="1"/>
    <xf numFmtId="0" fontId="0" fillId="0" borderId="9" xfId="0" applyBorder="1"/>
    <xf numFmtId="3" fontId="0" fillId="0" borderId="9" xfId="0" applyNumberFormat="1" applyBorder="1"/>
    <xf numFmtId="3" fontId="0" fillId="8" borderId="9" xfId="0" applyNumberFormat="1" applyFill="1" applyBorder="1"/>
    <xf numFmtId="3" fontId="0" fillId="0" borderId="10" xfId="0" applyNumberFormat="1" applyBorder="1"/>
    <xf numFmtId="3" fontId="0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872565256128317E-2"/>
          <c:y val="2.7813198483730841E-2"/>
          <c:w val="0.89643043206050765"/>
          <c:h val="0.708319010175893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Resumen!$I$1</c:f>
              <c:strCache>
                <c:ptCount val="1"/>
                <c:pt idx="0">
                  <c:v>Montos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Resumen!$H$2:$H$51</c:f>
              <c:strCache>
                <c:ptCount val="44"/>
                <c:pt idx="0">
                  <c:v>ENEL_GENERACION</c:v>
                </c:pt>
                <c:pt idx="1">
                  <c:v>GM_HOLDINGS</c:v>
                </c:pt>
                <c:pt idx="2">
                  <c:v>COLBUN</c:v>
                </c:pt>
                <c:pt idx="3">
                  <c:v>ENGIE</c:v>
                </c:pt>
                <c:pt idx="4">
                  <c:v>TAMAKAYA_ENERGIA</c:v>
                </c:pt>
                <c:pt idx="5">
                  <c:v>AES_GENER</c:v>
                </c:pt>
                <c:pt idx="6">
                  <c:v>HUEMUL_ENERGIA</c:v>
                </c:pt>
                <c:pt idx="7">
                  <c:v>CERRO_DOMINADOR_CSP</c:v>
                </c:pt>
                <c:pt idx="8">
                  <c:v>IMELSA_ENERGIA</c:v>
                </c:pt>
                <c:pt idx="9">
                  <c:v>WPD_MALLECO</c:v>
                </c:pt>
                <c:pt idx="10">
                  <c:v>CONDOR_ENERGIA</c:v>
                </c:pt>
                <c:pt idx="11">
                  <c:v>RUCATAYO</c:v>
                </c:pt>
                <c:pt idx="12">
                  <c:v>ATRIA_ENERGIA</c:v>
                </c:pt>
                <c:pt idx="13">
                  <c:v>CABO_LEONES_II</c:v>
                </c:pt>
                <c:pt idx="14">
                  <c:v>EMELDA</c:v>
                </c:pt>
                <c:pt idx="15">
                  <c:v>CONEJO_SOLAR</c:v>
                </c:pt>
                <c:pt idx="16">
                  <c:v>HORNITOS</c:v>
                </c:pt>
                <c:pt idx="17">
                  <c:v>LIPIGAS</c:v>
                </c:pt>
                <c:pt idx="18">
                  <c:v>MARIA_ELENA_SOLAR</c:v>
                </c:pt>
                <c:pt idx="19">
                  <c:v>MONTE REDONDO</c:v>
                </c:pt>
                <c:pt idx="20">
                  <c:v>EMOAC</c:v>
                </c:pt>
                <c:pt idx="21">
                  <c:v>TECNORED</c:v>
                </c:pt>
                <c:pt idx="22">
                  <c:v>ENORCHILE</c:v>
                </c:pt>
                <c:pt idx="23">
                  <c:v>PV_SALVADOR</c:v>
                </c:pt>
                <c:pt idx="24">
                  <c:v>SAFIRA_ENERGIA_CHILE</c:v>
                </c:pt>
                <c:pt idx="25">
                  <c:v>GR Power Chile SpA</c:v>
                </c:pt>
                <c:pt idx="26">
                  <c:v>LUZ_DEL_NORTE</c:v>
                </c:pt>
                <c:pt idx="27">
                  <c:v>KDM_ENERGIA</c:v>
                </c:pt>
                <c:pt idx="28">
                  <c:v>JAVIERA</c:v>
                </c:pt>
                <c:pt idx="29">
                  <c:v>ON GROUP</c:v>
                </c:pt>
                <c:pt idx="30">
                  <c:v>ENERGIA_LEON</c:v>
                </c:pt>
                <c:pt idx="31">
                  <c:v>SGA</c:v>
                </c:pt>
                <c:pt idx="32">
                  <c:v>ALLIPEN</c:v>
                </c:pt>
                <c:pt idx="33">
                  <c:v>POZO_ALMONTE_SOLAR_3</c:v>
                </c:pt>
                <c:pt idx="34">
                  <c:v>TACORA_ENERGY</c:v>
                </c:pt>
                <c:pt idx="35">
                  <c:v>POZO_ALMONTE_SOLAR_2</c:v>
                </c:pt>
                <c:pt idx="36">
                  <c:v>ECOM_GENERACION</c:v>
                </c:pt>
                <c:pt idx="37">
                  <c:v>PARQUE_EOLICO_LEBU</c:v>
                </c:pt>
                <c:pt idx="38">
                  <c:v>LOS_LOROS</c:v>
                </c:pt>
                <c:pt idx="39">
                  <c:v>ABASTIBLE</c:v>
                </c:pt>
                <c:pt idx="40">
                  <c:v>AASA_ENERGIA</c:v>
                </c:pt>
                <c:pt idx="41">
                  <c:v>ERSA</c:v>
                </c:pt>
                <c:pt idx="42">
                  <c:v>AGSA</c:v>
                </c:pt>
                <c:pt idx="43">
                  <c:v>GAS SUR</c:v>
                </c:pt>
              </c:strCache>
            </c:strRef>
          </c:cat>
          <c:val>
            <c:numRef>
              <c:f>Resumen!$I$2:$I$51</c:f>
              <c:numCache>
                <c:formatCode>#,##0</c:formatCode>
                <c:ptCount val="50"/>
                <c:pt idx="0">
                  <c:v>-239678590.88000003</c:v>
                </c:pt>
                <c:pt idx="1">
                  <c:v>-81811065.159999967</c:v>
                </c:pt>
                <c:pt idx="2">
                  <c:v>-78869900.089999989</c:v>
                </c:pt>
                <c:pt idx="3">
                  <c:v>-71757575.350000009</c:v>
                </c:pt>
                <c:pt idx="4">
                  <c:v>-45683749.699999928</c:v>
                </c:pt>
                <c:pt idx="5">
                  <c:v>-26481650.200000003</c:v>
                </c:pt>
                <c:pt idx="6">
                  <c:v>-26018029.989999983</c:v>
                </c:pt>
                <c:pt idx="7">
                  <c:v>-18399718.81000001</c:v>
                </c:pt>
                <c:pt idx="8">
                  <c:v>-13343914.079999991</c:v>
                </c:pt>
                <c:pt idx="9">
                  <c:v>-12046029.650000004</c:v>
                </c:pt>
                <c:pt idx="10">
                  <c:v>-10849018.430000007</c:v>
                </c:pt>
                <c:pt idx="11">
                  <c:v>-6358487.4600000009</c:v>
                </c:pt>
                <c:pt idx="12">
                  <c:v>-4751096.6700000018</c:v>
                </c:pt>
                <c:pt idx="13">
                  <c:v>-4657767.8899999997</c:v>
                </c:pt>
                <c:pt idx="14">
                  <c:v>-4323052.7300000004</c:v>
                </c:pt>
                <c:pt idx="15">
                  <c:v>-4297331.3500000043</c:v>
                </c:pt>
                <c:pt idx="16">
                  <c:v>-4034774.8999999971</c:v>
                </c:pt>
                <c:pt idx="17">
                  <c:v>-3276692.4600000018</c:v>
                </c:pt>
                <c:pt idx="18">
                  <c:v>-2710117.6399999973</c:v>
                </c:pt>
                <c:pt idx="19">
                  <c:v>-2674121.5900000008</c:v>
                </c:pt>
                <c:pt idx="20">
                  <c:v>-2595039.1900000027</c:v>
                </c:pt>
                <c:pt idx="21">
                  <c:v>-2531102.9899999984</c:v>
                </c:pt>
                <c:pt idx="22">
                  <c:v>-1818349.3100000005</c:v>
                </c:pt>
                <c:pt idx="23">
                  <c:v>-1322228.1000000001</c:v>
                </c:pt>
                <c:pt idx="24">
                  <c:v>-1030801.1400000007</c:v>
                </c:pt>
                <c:pt idx="25">
                  <c:v>-793215.96000000066</c:v>
                </c:pt>
                <c:pt idx="26">
                  <c:v>-593704.79</c:v>
                </c:pt>
                <c:pt idx="27">
                  <c:v>-563016.3200000003</c:v>
                </c:pt>
                <c:pt idx="28">
                  <c:v>-509022.39000000065</c:v>
                </c:pt>
                <c:pt idx="29">
                  <c:v>-428930.73999999993</c:v>
                </c:pt>
                <c:pt idx="30">
                  <c:v>-425395.45999999973</c:v>
                </c:pt>
                <c:pt idx="31">
                  <c:v>-372057.30999999976</c:v>
                </c:pt>
                <c:pt idx="32">
                  <c:v>-267267.75999999989</c:v>
                </c:pt>
                <c:pt idx="33">
                  <c:v>-181231.19999999978</c:v>
                </c:pt>
                <c:pt idx="34">
                  <c:v>-117694.06</c:v>
                </c:pt>
                <c:pt idx="35">
                  <c:v>-101468.32999999994</c:v>
                </c:pt>
                <c:pt idx="36">
                  <c:v>-99326.950000000012</c:v>
                </c:pt>
                <c:pt idx="37">
                  <c:v>-93917.599999999846</c:v>
                </c:pt>
                <c:pt idx="38">
                  <c:v>-80411.189999999886</c:v>
                </c:pt>
                <c:pt idx="39">
                  <c:v>-71804.039999999964</c:v>
                </c:pt>
                <c:pt idx="40">
                  <c:v>-59584.599999999926</c:v>
                </c:pt>
                <c:pt idx="41">
                  <c:v>-33144.250000000015</c:v>
                </c:pt>
                <c:pt idx="42">
                  <c:v>-30143.239999999991</c:v>
                </c:pt>
                <c:pt idx="43">
                  <c:v>-17945.039999999986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B-40B4-9051-9E1D4C6A8C44}"/>
            </c:ext>
          </c:extLst>
        </c:ser>
        <c:ser>
          <c:idx val="1"/>
          <c:order val="1"/>
          <c:tx>
            <c:strRef>
              <c:f>Resumen!$O$1</c:f>
              <c:strCache>
                <c:ptCount val="1"/>
                <c:pt idx="0">
                  <c:v>Montos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Resumen!$H$2:$H$51</c:f>
              <c:strCache>
                <c:ptCount val="44"/>
                <c:pt idx="0">
                  <c:v>ENEL_GENERACION</c:v>
                </c:pt>
                <c:pt idx="1">
                  <c:v>GM_HOLDINGS</c:v>
                </c:pt>
                <c:pt idx="2">
                  <c:v>COLBUN</c:v>
                </c:pt>
                <c:pt idx="3">
                  <c:v>ENGIE</c:v>
                </c:pt>
                <c:pt idx="4">
                  <c:v>TAMAKAYA_ENERGIA</c:v>
                </c:pt>
                <c:pt idx="5">
                  <c:v>AES_GENER</c:v>
                </c:pt>
                <c:pt idx="6">
                  <c:v>HUEMUL_ENERGIA</c:v>
                </c:pt>
                <c:pt idx="7">
                  <c:v>CERRO_DOMINADOR_CSP</c:v>
                </c:pt>
                <c:pt idx="8">
                  <c:v>IMELSA_ENERGIA</c:v>
                </c:pt>
                <c:pt idx="9">
                  <c:v>WPD_MALLECO</c:v>
                </c:pt>
                <c:pt idx="10">
                  <c:v>CONDOR_ENERGIA</c:v>
                </c:pt>
                <c:pt idx="11">
                  <c:v>RUCATAYO</c:v>
                </c:pt>
                <c:pt idx="12">
                  <c:v>ATRIA_ENERGIA</c:v>
                </c:pt>
                <c:pt idx="13">
                  <c:v>CABO_LEONES_II</c:v>
                </c:pt>
                <c:pt idx="14">
                  <c:v>EMELDA</c:v>
                </c:pt>
                <c:pt idx="15">
                  <c:v>CONEJO_SOLAR</c:v>
                </c:pt>
                <c:pt idx="16">
                  <c:v>HORNITOS</c:v>
                </c:pt>
                <c:pt idx="17">
                  <c:v>LIPIGAS</c:v>
                </c:pt>
                <c:pt idx="18">
                  <c:v>MARIA_ELENA_SOLAR</c:v>
                </c:pt>
                <c:pt idx="19">
                  <c:v>MONTE REDONDO</c:v>
                </c:pt>
                <c:pt idx="20">
                  <c:v>EMOAC</c:v>
                </c:pt>
                <c:pt idx="21">
                  <c:v>TECNORED</c:v>
                </c:pt>
                <c:pt idx="22">
                  <c:v>ENORCHILE</c:v>
                </c:pt>
                <c:pt idx="23">
                  <c:v>PV_SALVADOR</c:v>
                </c:pt>
                <c:pt idx="24">
                  <c:v>SAFIRA_ENERGIA_CHILE</c:v>
                </c:pt>
                <c:pt idx="25">
                  <c:v>GR Power Chile SpA</c:v>
                </c:pt>
                <c:pt idx="26">
                  <c:v>LUZ_DEL_NORTE</c:v>
                </c:pt>
                <c:pt idx="27">
                  <c:v>KDM_ENERGIA</c:v>
                </c:pt>
                <c:pt idx="28">
                  <c:v>JAVIERA</c:v>
                </c:pt>
                <c:pt idx="29">
                  <c:v>ON GROUP</c:v>
                </c:pt>
                <c:pt idx="30">
                  <c:v>ENERGIA_LEON</c:v>
                </c:pt>
                <c:pt idx="31">
                  <c:v>SGA</c:v>
                </c:pt>
                <c:pt idx="32">
                  <c:v>ALLIPEN</c:v>
                </c:pt>
                <c:pt idx="33">
                  <c:v>POZO_ALMONTE_SOLAR_3</c:v>
                </c:pt>
                <c:pt idx="34">
                  <c:v>TACORA_ENERGY</c:v>
                </c:pt>
                <c:pt idx="35">
                  <c:v>POZO_ALMONTE_SOLAR_2</c:v>
                </c:pt>
                <c:pt idx="36">
                  <c:v>ECOM_GENERACION</c:v>
                </c:pt>
                <c:pt idx="37">
                  <c:v>PARQUE_EOLICO_LEBU</c:v>
                </c:pt>
                <c:pt idx="38">
                  <c:v>LOS_LOROS</c:v>
                </c:pt>
                <c:pt idx="39">
                  <c:v>ABASTIBLE</c:v>
                </c:pt>
                <c:pt idx="40">
                  <c:v>AASA_ENERGIA</c:v>
                </c:pt>
                <c:pt idx="41">
                  <c:v>ERSA</c:v>
                </c:pt>
                <c:pt idx="42">
                  <c:v>AGSA</c:v>
                </c:pt>
                <c:pt idx="43">
                  <c:v>GAS SUR</c:v>
                </c:pt>
              </c:strCache>
            </c:strRef>
          </c:cat>
          <c:val>
            <c:numRef>
              <c:f>Resumen!$J$2:$J$51</c:f>
              <c:numCache>
                <c:formatCode>#,##0</c:formatCode>
                <c:ptCount val="50"/>
                <c:pt idx="0">
                  <c:v>-196657535.81</c:v>
                </c:pt>
                <c:pt idx="1">
                  <c:v>17576814.390000001</c:v>
                </c:pt>
                <c:pt idx="2">
                  <c:v>-77342835.889999986</c:v>
                </c:pt>
                <c:pt idx="3">
                  <c:v>-55624604.140000008</c:v>
                </c:pt>
                <c:pt idx="4">
                  <c:v>-45683749.699999928</c:v>
                </c:pt>
                <c:pt idx="5">
                  <c:v>-16729414.379999999</c:v>
                </c:pt>
                <c:pt idx="6">
                  <c:v>-26018029.989999983</c:v>
                </c:pt>
                <c:pt idx="7">
                  <c:v>-22912152.990000002</c:v>
                </c:pt>
                <c:pt idx="8">
                  <c:v>1336349.040000001</c:v>
                </c:pt>
                <c:pt idx="9">
                  <c:v>-12046029.650000004</c:v>
                </c:pt>
                <c:pt idx="10">
                  <c:v>-10849018.430000007</c:v>
                </c:pt>
                <c:pt idx="11">
                  <c:v>-6358487.4600000009</c:v>
                </c:pt>
                <c:pt idx="12">
                  <c:v>-3085023.5100000012</c:v>
                </c:pt>
                <c:pt idx="13">
                  <c:v>-4657767.8899999997</c:v>
                </c:pt>
                <c:pt idx="14">
                  <c:v>0</c:v>
                </c:pt>
                <c:pt idx="15">
                  <c:v>-4297331.3500000043</c:v>
                </c:pt>
                <c:pt idx="16">
                  <c:v>-4034774.8999999971</c:v>
                </c:pt>
                <c:pt idx="17">
                  <c:v>512883.43999999482</c:v>
                </c:pt>
                <c:pt idx="18">
                  <c:v>-2710117.6399999973</c:v>
                </c:pt>
                <c:pt idx="19">
                  <c:v>-2674121.5900000008</c:v>
                </c:pt>
                <c:pt idx="20">
                  <c:v>2306959.9799999967</c:v>
                </c:pt>
                <c:pt idx="21">
                  <c:v>-268894.07999999833</c:v>
                </c:pt>
                <c:pt idx="22">
                  <c:v>94616.699999999255</c:v>
                </c:pt>
                <c:pt idx="23">
                  <c:v>-1322228.1000000001</c:v>
                </c:pt>
                <c:pt idx="24">
                  <c:v>-153061.96000000148</c:v>
                </c:pt>
                <c:pt idx="25">
                  <c:v>-793215.96000000066</c:v>
                </c:pt>
                <c:pt idx="26">
                  <c:v>-593704.79</c:v>
                </c:pt>
                <c:pt idx="27">
                  <c:v>-563016.3200000003</c:v>
                </c:pt>
                <c:pt idx="28">
                  <c:v>-509022.39000000065</c:v>
                </c:pt>
                <c:pt idx="29">
                  <c:v>-428930.73999999993</c:v>
                </c:pt>
                <c:pt idx="30">
                  <c:v>-425395.45999999973</c:v>
                </c:pt>
                <c:pt idx="31">
                  <c:v>850739.95999999973</c:v>
                </c:pt>
                <c:pt idx="32">
                  <c:v>-267267.75999999989</c:v>
                </c:pt>
                <c:pt idx="33">
                  <c:v>-181231.19999999978</c:v>
                </c:pt>
                <c:pt idx="34">
                  <c:v>-117694.06</c:v>
                </c:pt>
                <c:pt idx="35">
                  <c:v>-101468.32999999994</c:v>
                </c:pt>
                <c:pt idx="36">
                  <c:v>-99326.950000000012</c:v>
                </c:pt>
                <c:pt idx="37">
                  <c:v>-93917.599999999846</c:v>
                </c:pt>
                <c:pt idx="38">
                  <c:v>-80411.189999999886</c:v>
                </c:pt>
                <c:pt idx="39">
                  <c:v>33215.700000000004</c:v>
                </c:pt>
                <c:pt idx="40">
                  <c:v>-59584.599999999926</c:v>
                </c:pt>
                <c:pt idx="41">
                  <c:v>-33144.250000000015</c:v>
                </c:pt>
                <c:pt idx="42">
                  <c:v>-30143.239999999991</c:v>
                </c:pt>
                <c:pt idx="43">
                  <c:v>-17945.039999999986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3C-4C78-8828-8D5471059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349104"/>
        <c:axId val="667113456"/>
      </c:barChart>
      <c:catAx>
        <c:axId val="64334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67113456"/>
        <c:crosses val="autoZero"/>
        <c:auto val="1"/>
        <c:lblAlgn val="ctr"/>
        <c:lblOffset val="100"/>
        <c:noMultiLvlLbl val="0"/>
      </c:catAx>
      <c:valAx>
        <c:axId val="66711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MMUSD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433491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6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16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Resumen!$N$2:$N$53</c:f>
              <c:strCache>
                <c:ptCount val="40"/>
                <c:pt idx="0">
                  <c:v>ENEL_GENERACION</c:v>
                </c:pt>
                <c:pt idx="1">
                  <c:v>COLBUN</c:v>
                </c:pt>
                <c:pt idx="2">
                  <c:v>ENGIE</c:v>
                </c:pt>
                <c:pt idx="3">
                  <c:v>TAMAKAYA_ENERGIA</c:v>
                </c:pt>
                <c:pt idx="4">
                  <c:v>HUEMUL_ENERGIA</c:v>
                </c:pt>
                <c:pt idx="5">
                  <c:v>CERRO_DOMINADOR_CSP</c:v>
                </c:pt>
                <c:pt idx="6">
                  <c:v>AES_GENER</c:v>
                </c:pt>
                <c:pt idx="7">
                  <c:v>EGP_CHILE</c:v>
                </c:pt>
                <c:pt idx="8">
                  <c:v>WPD_MALLECO</c:v>
                </c:pt>
                <c:pt idx="9">
                  <c:v>CONDOR_ENERGIA</c:v>
                </c:pt>
                <c:pt idx="10">
                  <c:v>RUCATAYO</c:v>
                </c:pt>
                <c:pt idx="11">
                  <c:v>CABO_LEONES_II</c:v>
                </c:pt>
                <c:pt idx="12">
                  <c:v>CONEJO_SOLAR</c:v>
                </c:pt>
                <c:pt idx="13">
                  <c:v>HORNITOS</c:v>
                </c:pt>
                <c:pt idx="14">
                  <c:v>ATRIA_ENERGIA</c:v>
                </c:pt>
                <c:pt idx="15">
                  <c:v>DUQUECO</c:v>
                </c:pt>
                <c:pt idx="16">
                  <c:v>SONNEDIX_ENERGY</c:v>
                </c:pt>
                <c:pt idx="17">
                  <c:v>MARIA_ELENA_SOLAR</c:v>
                </c:pt>
                <c:pt idx="18">
                  <c:v>MONTE REDONDO</c:v>
                </c:pt>
                <c:pt idx="19">
                  <c:v>PV_SALVADOR</c:v>
                </c:pt>
                <c:pt idx="20">
                  <c:v>GEOTERMICA_DEL_NORTE</c:v>
                </c:pt>
                <c:pt idx="21">
                  <c:v>GR Power Chile SpA</c:v>
                </c:pt>
                <c:pt idx="22">
                  <c:v>LUZ_DEL_NORTE</c:v>
                </c:pt>
                <c:pt idx="23">
                  <c:v>KDM_ENERGIA</c:v>
                </c:pt>
                <c:pt idx="24">
                  <c:v>JAVIERA</c:v>
                </c:pt>
                <c:pt idx="25">
                  <c:v>ON GROUP</c:v>
                </c:pt>
                <c:pt idx="26">
                  <c:v>ENERGIA_LEON</c:v>
                </c:pt>
                <c:pt idx="27">
                  <c:v>TECNORED</c:v>
                </c:pt>
                <c:pt idx="28">
                  <c:v>ALLIPEN</c:v>
                </c:pt>
                <c:pt idx="29">
                  <c:v>POZO_ALMONTE_SOLAR_3</c:v>
                </c:pt>
                <c:pt idx="30">
                  <c:v>SAFIRA_ENERGIA_CHILE</c:v>
                </c:pt>
                <c:pt idx="31">
                  <c:v>TACORA_ENERGY</c:v>
                </c:pt>
                <c:pt idx="32">
                  <c:v>POZO_ALMONTE_SOLAR_2</c:v>
                </c:pt>
                <c:pt idx="33">
                  <c:v>ECOM_GENERACION</c:v>
                </c:pt>
                <c:pt idx="34">
                  <c:v>PARQUE_EOLICO_LEBU</c:v>
                </c:pt>
                <c:pt idx="35">
                  <c:v>LOS_LOROS</c:v>
                </c:pt>
                <c:pt idx="36">
                  <c:v>AASA_ENERGIA</c:v>
                </c:pt>
                <c:pt idx="37">
                  <c:v>ERSA</c:v>
                </c:pt>
                <c:pt idx="38">
                  <c:v>AGSA</c:v>
                </c:pt>
                <c:pt idx="39">
                  <c:v>GAS SUR</c:v>
                </c:pt>
              </c:strCache>
            </c:strRef>
          </c:cat>
          <c:val>
            <c:numRef>
              <c:f>Resumen!$O$2:$O$53</c:f>
              <c:numCache>
                <c:formatCode>#,##0</c:formatCode>
                <c:ptCount val="52"/>
                <c:pt idx="0">
                  <c:v>-196657535.81</c:v>
                </c:pt>
                <c:pt idx="1">
                  <c:v>-77342835.889999986</c:v>
                </c:pt>
                <c:pt idx="2">
                  <c:v>-55624604.140000008</c:v>
                </c:pt>
                <c:pt idx="3">
                  <c:v>-45683749.699999928</c:v>
                </c:pt>
                <c:pt idx="4">
                  <c:v>-26018029.989999983</c:v>
                </c:pt>
                <c:pt idx="5">
                  <c:v>-22912152.990000002</c:v>
                </c:pt>
                <c:pt idx="6">
                  <c:v>-16729414.379999999</c:v>
                </c:pt>
                <c:pt idx="7">
                  <c:v>-14806853.270000044</c:v>
                </c:pt>
                <c:pt idx="8">
                  <c:v>-12046029.650000004</c:v>
                </c:pt>
                <c:pt idx="9">
                  <c:v>-10849018.430000007</c:v>
                </c:pt>
                <c:pt idx="10">
                  <c:v>-6358487.4600000009</c:v>
                </c:pt>
                <c:pt idx="11">
                  <c:v>-4657767.8899999997</c:v>
                </c:pt>
                <c:pt idx="12">
                  <c:v>-4297331.3500000043</c:v>
                </c:pt>
                <c:pt idx="13">
                  <c:v>-4034774.8999999971</c:v>
                </c:pt>
                <c:pt idx="14">
                  <c:v>-3085023.5100000012</c:v>
                </c:pt>
                <c:pt idx="15">
                  <c:v>-2996287.570000005</c:v>
                </c:pt>
                <c:pt idx="16">
                  <c:v>-2991179.3699999996</c:v>
                </c:pt>
                <c:pt idx="17">
                  <c:v>-2710117.6399999973</c:v>
                </c:pt>
                <c:pt idx="18">
                  <c:v>-2674121.5900000008</c:v>
                </c:pt>
                <c:pt idx="19">
                  <c:v>-1322228.1000000001</c:v>
                </c:pt>
                <c:pt idx="20">
                  <c:v>-959116.46000000229</c:v>
                </c:pt>
                <c:pt idx="21">
                  <c:v>-793215.96000000066</c:v>
                </c:pt>
                <c:pt idx="22">
                  <c:v>-593704.79</c:v>
                </c:pt>
                <c:pt idx="23">
                  <c:v>-563016.3200000003</c:v>
                </c:pt>
                <c:pt idx="24">
                  <c:v>-509022.39000000065</c:v>
                </c:pt>
                <c:pt idx="25">
                  <c:v>-428930.73999999993</c:v>
                </c:pt>
                <c:pt idx="26">
                  <c:v>-425395.45999999973</c:v>
                </c:pt>
                <c:pt idx="27">
                  <c:v>-268894.07999999833</c:v>
                </c:pt>
                <c:pt idx="28">
                  <c:v>-267267.75999999989</c:v>
                </c:pt>
                <c:pt idx="29">
                  <c:v>-181231.19999999978</c:v>
                </c:pt>
                <c:pt idx="30">
                  <c:v>-153061.96000000148</c:v>
                </c:pt>
                <c:pt idx="31">
                  <c:v>-117694.06</c:v>
                </c:pt>
                <c:pt idx="32">
                  <c:v>-101468.32999999994</c:v>
                </c:pt>
                <c:pt idx="33">
                  <c:v>-99326.950000000012</c:v>
                </c:pt>
                <c:pt idx="34">
                  <c:v>-93917.599999999846</c:v>
                </c:pt>
                <c:pt idx="35">
                  <c:v>-80411.189999999886</c:v>
                </c:pt>
                <c:pt idx="36">
                  <c:v>-59584.599999999926</c:v>
                </c:pt>
                <c:pt idx="37">
                  <c:v>-33144.250000000015</c:v>
                </c:pt>
                <c:pt idx="38">
                  <c:v>-30143.239999999991</c:v>
                </c:pt>
                <c:pt idx="39">
                  <c:v>-17945.039999999986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E4-4CAA-9D9A-73B0CF044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3349104"/>
        <c:axId val="667113456"/>
      </c:barChart>
      <c:catAx>
        <c:axId val="64334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67113456"/>
        <c:crosses val="autoZero"/>
        <c:auto val="1"/>
        <c:lblAlgn val="ctr"/>
        <c:lblOffset val="100"/>
        <c:noMultiLvlLbl val="0"/>
      </c:catAx>
      <c:valAx>
        <c:axId val="66711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MMUSD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43349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4</xdr:col>
      <xdr:colOff>266700</xdr:colOff>
      <xdr:row>9</xdr:row>
      <xdr:rowOff>47625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9906793-1E44-40C9-B775-74A1CD8BBC59}"/>
            </a:ext>
          </a:extLst>
        </xdr:cNvPr>
        <xdr:cNvSpPr/>
      </xdr:nvSpPr>
      <xdr:spPr>
        <a:xfrm>
          <a:off x="2286000" y="1143000"/>
          <a:ext cx="1028700" cy="6191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Programación Mensual</a:t>
          </a:r>
        </a:p>
      </xdr:txBody>
    </xdr:sp>
    <xdr:clientData/>
  </xdr:twoCellAnchor>
  <xdr:twoCellAnchor>
    <xdr:from>
      <xdr:col>8</xdr:col>
      <xdr:colOff>304800</xdr:colOff>
      <xdr:row>1</xdr:row>
      <xdr:rowOff>180974</xdr:rowOff>
    </xdr:from>
    <xdr:to>
      <xdr:col>9</xdr:col>
      <xdr:colOff>571500</xdr:colOff>
      <xdr:row>7</xdr:row>
      <xdr:rowOff>95250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1130351-895C-46C3-B58E-C7B64669174B}"/>
            </a:ext>
          </a:extLst>
        </xdr:cNvPr>
        <xdr:cNvSpPr/>
      </xdr:nvSpPr>
      <xdr:spPr>
        <a:xfrm>
          <a:off x="6400800" y="371474"/>
          <a:ext cx="1028700" cy="1057276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="1"/>
            <a:t>Gen_h (MWh)</a:t>
          </a:r>
        </a:p>
        <a:p>
          <a:pPr algn="l"/>
          <a:endParaRPr lang="es-CL" sz="800"/>
        </a:p>
        <a:p>
          <a:pPr algn="l"/>
          <a:r>
            <a:rPr lang="es-CL" sz="800"/>
            <a:t>Generación</a:t>
          </a:r>
          <a:r>
            <a:rPr lang="es-CL" sz="800" baseline="0"/>
            <a:t> Centrales por hidrología h.</a:t>
          </a:r>
          <a:endParaRPr lang="es-CL" sz="800"/>
        </a:p>
        <a:p>
          <a:pPr algn="l"/>
          <a:r>
            <a:rPr lang="es-CL" sz="800" baseline="0"/>
            <a:t>(PbExc 20,50 y 90%)</a:t>
          </a:r>
          <a:endParaRPr lang="es-CL" sz="800"/>
        </a:p>
      </xdr:txBody>
    </xdr:sp>
    <xdr:clientData/>
  </xdr:twoCellAnchor>
  <xdr:twoCellAnchor>
    <xdr:from>
      <xdr:col>8</xdr:col>
      <xdr:colOff>314325</xdr:colOff>
      <xdr:row>9</xdr:row>
      <xdr:rowOff>123825</xdr:rowOff>
    </xdr:from>
    <xdr:to>
      <xdr:col>9</xdr:col>
      <xdr:colOff>581025</xdr:colOff>
      <xdr:row>15</xdr:row>
      <xdr:rowOff>47625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C6E14B9A-0E7B-4DF8-B323-4B828888918F}"/>
            </a:ext>
          </a:extLst>
        </xdr:cNvPr>
        <xdr:cNvSpPr/>
      </xdr:nvSpPr>
      <xdr:spPr>
        <a:xfrm>
          <a:off x="6410325" y="1838325"/>
          <a:ext cx="1028700" cy="1066800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CL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CMg_h (USD/MWh)</a:t>
          </a:r>
          <a:endParaRPr lang="es-CL" sz="1000">
            <a:effectLst/>
          </a:endParaRPr>
        </a:p>
        <a:p>
          <a:endParaRPr lang="es-CL" sz="80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s-CL" sz="8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Costo Marginal Barras por hidrología h.</a:t>
          </a:r>
          <a:endParaRPr lang="es-CL" sz="800">
            <a:effectLst/>
          </a:endParaRPr>
        </a:p>
        <a:p>
          <a:r>
            <a:rPr lang="es-CL" sz="8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(PbExc 20,50 y 90%)</a:t>
          </a:r>
          <a:endParaRPr lang="es-CL" sz="800">
            <a:effectLst/>
          </a:endParaRPr>
        </a:p>
      </xdr:txBody>
    </xdr:sp>
    <xdr:clientData/>
  </xdr:twoCellAnchor>
  <xdr:twoCellAnchor>
    <xdr:from>
      <xdr:col>8</xdr:col>
      <xdr:colOff>352425</xdr:colOff>
      <xdr:row>17</xdr:row>
      <xdr:rowOff>123824</xdr:rowOff>
    </xdr:from>
    <xdr:to>
      <xdr:col>9</xdr:col>
      <xdr:colOff>619125</xdr:colOff>
      <xdr:row>21</xdr:row>
      <xdr:rowOff>95249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EE9ABE4D-7DF7-4089-860C-FEEE0EFDF4FD}"/>
            </a:ext>
          </a:extLst>
        </xdr:cNvPr>
        <xdr:cNvSpPr/>
      </xdr:nvSpPr>
      <xdr:spPr>
        <a:xfrm>
          <a:off x="6448425" y="3362324"/>
          <a:ext cx="1028700" cy="733425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="1"/>
            <a:t>RET (MWh)</a:t>
          </a:r>
        </a:p>
        <a:p>
          <a:pPr algn="l"/>
          <a:br>
            <a:rPr lang="es-CL" sz="1000"/>
          </a:br>
          <a:r>
            <a:rPr lang="es-CL" sz="800"/>
            <a:t>Retiros x Barra </a:t>
          </a:r>
          <a:endParaRPr lang="es-CL" sz="1000"/>
        </a:p>
      </xdr:txBody>
    </xdr:sp>
    <xdr:clientData/>
  </xdr:twoCellAnchor>
  <xdr:twoCellAnchor>
    <xdr:from>
      <xdr:col>2</xdr:col>
      <xdr:colOff>57150</xdr:colOff>
      <xdr:row>12</xdr:row>
      <xdr:rowOff>95250</xdr:rowOff>
    </xdr:from>
    <xdr:to>
      <xdr:col>3</xdr:col>
      <xdr:colOff>411150</xdr:colOff>
      <xdr:row>15</xdr:row>
      <xdr:rowOff>142875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ACC835C5-C8C8-4072-ADEC-FA372689D5B5}"/>
            </a:ext>
          </a:extLst>
        </xdr:cNvPr>
        <xdr:cNvSpPr/>
      </xdr:nvSpPr>
      <xdr:spPr>
        <a:xfrm>
          <a:off x="1581150" y="2381250"/>
          <a:ext cx="1116000" cy="6191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IVT Julio 2021</a:t>
          </a:r>
        </a:p>
        <a:p>
          <a:pPr algn="l"/>
          <a:r>
            <a:rPr lang="es-CL" sz="800"/>
            <a:t>Data Retiros</a:t>
          </a:r>
        </a:p>
      </xdr:txBody>
    </xdr:sp>
    <xdr:clientData/>
  </xdr:twoCellAnchor>
  <xdr:twoCellAnchor>
    <xdr:from>
      <xdr:col>4</xdr:col>
      <xdr:colOff>352425</xdr:colOff>
      <xdr:row>13</xdr:row>
      <xdr:rowOff>9525</xdr:rowOff>
    </xdr:from>
    <xdr:to>
      <xdr:col>5</xdr:col>
      <xdr:colOff>619125</xdr:colOff>
      <xdr:row>15</xdr:row>
      <xdr:rowOff>57151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963F8F1F-CDAE-4299-832F-DBD38E27588B}"/>
            </a:ext>
          </a:extLst>
        </xdr:cNvPr>
        <xdr:cNvSpPr/>
      </xdr:nvSpPr>
      <xdr:spPr>
        <a:xfrm>
          <a:off x="3400425" y="2486025"/>
          <a:ext cx="1028700" cy="428626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Retiros</a:t>
          </a:r>
          <a:r>
            <a:rPr lang="es-CL" sz="1000" baseline="0"/>
            <a:t> x Barras PLEXOS</a:t>
          </a:r>
          <a:endParaRPr lang="es-CL" sz="1000"/>
        </a:p>
      </xdr:txBody>
    </xdr:sp>
    <xdr:clientData/>
  </xdr:twoCellAnchor>
  <xdr:twoCellAnchor>
    <xdr:from>
      <xdr:col>3</xdr:col>
      <xdr:colOff>514351</xdr:colOff>
      <xdr:row>3</xdr:row>
      <xdr:rowOff>179999</xdr:rowOff>
    </xdr:from>
    <xdr:to>
      <xdr:col>6</xdr:col>
      <xdr:colOff>647701</xdr:colOff>
      <xdr:row>6</xdr:row>
      <xdr:rowOff>0</xdr:rowOff>
    </xdr:to>
    <xdr:cxnSp macro="">
      <xdr:nvCxnSpPr>
        <xdr:cNvPr id="21" name="Conector: angular 20">
          <a:extLst>
            <a:ext uri="{FF2B5EF4-FFF2-40B4-BE49-F238E27FC236}">
              <a16:creationId xmlns:a16="http://schemas.microsoft.com/office/drawing/2014/main" id="{06275DD3-1578-4FDC-A37D-8E59071219D2}"/>
            </a:ext>
          </a:extLst>
        </xdr:cNvPr>
        <xdr:cNvCxnSpPr>
          <a:stCxn id="3" idx="0"/>
          <a:endCxn id="66" idx="1"/>
        </xdr:cNvCxnSpPr>
      </xdr:nvCxnSpPr>
      <xdr:spPr>
        <a:xfrm rot="5400000" flipH="1" flipV="1">
          <a:off x="3814275" y="-262425"/>
          <a:ext cx="391501" cy="2419350"/>
        </a:xfrm>
        <a:prstGeom prst="bent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266700</xdr:colOff>
      <xdr:row>7</xdr:row>
      <xdr:rowOff>119063</xdr:rowOff>
    </xdr:from>
    <xdr:to>
      <xdr:col>6</xdr:col>
      <xdr:colOff>628649</xdr:colOff>
      <xdr:row>11</xdr:row>
      <xdr:rowOff>141901</xdr:rowOff>
    </xdr:to>
    <xdr:cxnSp macro="">
      <xdr:nvCxnSpPr>
        <xdr:cNvPr id="24" name="Conector: angular 23">
          <a:extLst>
            <a:ext uri="{FF2B5EF4-FFF2-40B4-BE49-F238E27FC236}">
              <a16:creationId xmlns:a16="http://schemas.microsoft.com/office/drawing/2014/main" id="{0314950B-1520-404D-BEE2-D39209743965}"/>
            </a:ext>
          </a:extLst>
        </xdr:cNvPr>
        <xdr:cNvCxnSpPr>
          <a:stCxn id="3" idx="3"/>
          <a:endCxn id="67" idx="1"/>
        </xdr:cNvCxnSpPr>
      </xdr:nvCxnSpPr>
      <xdr:spPr>
        <a:xfrm>
          <a:off x="3314700" y="1452563"/>
          <a:ext cx="1885949" cy="784838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615150</xdr:colOff>
      <xdr:row>15</xdr:row>
      <xdr:rowOff>142875</xdr:rowOff>
    </xdr:from>
    <xdr:to>
      <xdr:col>3</xdr:col>
      <xdr:colOff>19050</xdr:colOff>
      <xdr:row>20</xdr:row>
      <xdr:rowOff>42863</xdr:rowOff>
    </xdr:to>
    <xdr:cxnSp macro="">
      <xdr:nvCxnSpPr>
        <xdr:cNvPr id="28" name="Conector: angular 27">
          <a:extLst>
            <a:ext uri="{FF2B5EF4-FFF2-40B4-BE49-F238E27FC236}">
              <a16:creationId xmlns:a16="http://schemas.microsoft.com/office/drawing/2014/main" id="{247AE30F-72DF-41CC-8ECD-96442C1FC5A9}"/>
            </a:ext>
          </a:extLst>
        </xdr:cNvPr>
        <xdr:cNvCxnSpPr>
          <a:stCxn id="15" idx="2"/>
          <a:endCxn id="69" idx="1"/>
        </xdr:cNvCxnSpPr>
      </xdr:nvCxnSpPr>
      <xdr:spPr>
        <a:xfrm rot="16200000" flipH="1">
          <a:off x="1795856" y="3343669"/>
          <a:ext cx="852488" cy="165900"/>
        </a:xfrm>
        <a:prstGeom prst="bent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619125</xdr:colOff>
      <xdr:row>14</xdr:row>
      <xdr:rowOff>33338</xdr:rowOff>
    </xdr:from>
    <xdr:to>
      <xdr:col>6</xdr:col>
      <xdr:colOff>695326</xdr:colOff>
      <xdr:row>19</xdr:row>
      <xdr:rowOff>84748</xdr:rowOff>
    </xdr:to>
    <xdr:cxnSp macro="">
      <xdr:nvCxnSpPr>
        <xdr:cNvPr id="42" name="Conector: angular 41">
          <a:extLst>
            <a:ext uri="{FF2B5EF4-FFF2-40B4-BE49-F238E27FC236}">
              <a16:creationId xmlns:a16="http://schemas.microsoft.com/office/drawing/2014/main" id="{5552F732-F0E3-4A5C-A6B0-645A4754E8A7}"/>
            </a:ext>
          </a:extLst>
        </xdr:cNvPr>
        <xdr:cNvCxnSpPr>
          <a:stCxn id="17" idx="3"/>
          <a:endCxn id="70" idx="1"/>
        </xdr:cNvCxnSpPr>
      </xdr:nvCxnSpPr>
      <xdr:spPr>
        <a:xfrm>
          <a:off x="4429125" y="2700338"/>
          <a:ext cx="838201" cy="1003910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57149</xdr:colOff>
      <xdr:row>1</xdr:row>
      <xdr:rowOff>180974</xdr:rowOff>
    </xdr:from>
    <xdr:to>
      <xdr:col>11</xdr:col>
      <xdr:colOff>18224</xdr:colOff>
      <xdr:row>2</xdr:row>
      <xdr:rowOff>47625</xdr:rowOff>
    </xdr:to>
    <xdr:cxnSp macro="">
      <xdr:nvCxnSpPr>
        <xdr:cNvPr id="54" name="Conector: angular 53">
          <a:extLst>
            <a:ext uri="{FF2B5EF4-FFF2-40B4-BE49-F238E27FC236}">
              <a16:creationId xmlns:a16="http://schemas.microsoft.com/office/drawing/2014/main" id="{159DB271-7551-41FB-887C-36023538316F}"/>
            </a:ext>
          </a:extLst>
        </xdr:cNvPr>
        <xdr:cNvCxnSpPr>
          <a:cxnSpLocks/>
          <a:stCxn id="12" idx="0"/>
          <a:endCxn id="132" idx="0"/>
        </xdr:cNvCxnSpPr>
      </xdr:nvCxnSpPr>
      <xdr:spPr>
        <a:xfrm rot="16200000" flipH="1">
          <a:off x="7629111" y="-342488"/>
          <a:ext cx="57151" cy="1485075"/>
        </a:xfrm>
        <a:prstGeom prst="bentConnector3">
          <a:avLst>
            <a:gd name="adj1" fmla="val -399993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66676</xdr:colOff>
      <xdr:row>15</xdr:row>
      <xdr:rowOff>47624</xdr:rowOff>
    </xdr:from>
    <xdr:to>
      <xdr:col>11</xdr:col>
      <xdr:colOff>75376</xdr:colOff>
      <xdr:row>16</xdr:row>
      <xdr:rowOff>57149</xdr:rowOff>
    </xdr:to>
    <xdr:cxnSp macro="">
      <xdr:nvCxnSpPr>
        <xdr:cNvPr id="57" name="Conector: angular 56">
          <a:extLst>
            <a:ext uri="{FF2B5EF4-FFF2-40B4-BE49-F238E27FC236}">
              <a16:creationId xmlns:a16="http://schemas.microsoft.com/office/drawing/2014/main" id="{E0E42AE7-8A16-412F-8F90-DA276B9F84C9}"/>
            </a:ext>
          </a:extLst>
        </xdr:cNvPr>
        <xdr:cNvCxnSpPr>
          <a:cxnSpLocks/>
          <a:stCxn id="13" idx="2"/>
          <a:endCxn id="131" idx="0"/>
        </xdr:cNvCxnSpPr>
      </xdr:nvCxnSpPr>
      <xdr:spPr>
        <a:xfrm rot="16200000" flipH="1">
          <a:off x="7591013" y="2238787"/>
          <a:ext cx="200025" cy="1532700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104775</xdr:colOff>
      <xdr:row>20</xdr:row>
      <xdr:rowOff>159150</xdr:rowOff>
    </xdr:from>
    <xdr:to>
      <xdr:col>11</xdr:col>
      <xdr:colOff>75375</xdr:colOff>
      <xdr:row>21</xdr:row>
      <xdr:rowOff>95249</xdr:rowOff>
    </xdr:to>
    <xdr:cxnSp macro="">
      <xdr:nvCxnSpPr>
        <xdr:cNvPr id="60" name="Conector: angular 59">
          <a:extLst>
            <a:ext uri="{FF2B5EF4-FFF2-40B4-BE49-F238E27FC236}">
              <a16:creationId xmlns:a16="http://schemas.microsoft.com/office/drawing/2014/main" id="{2DA8F0BA-C45F-4481-BEEC-751340585DFF}"/>
            </a:ext>
          </a:extLst>
        </xdr:cNvPr>
        <xdr:cNvCxnSpPr>
          <a:cxnSpLocks/>
          <a:stCxn id="14" idx="2"/>
          <a:endCxn id="131" idx="2"/>
        </xdr:cNvCxnSpPr>
      </xdr:nvCxnSpPr>
      <xdr:spPr>
        <a:xfrm rot="5400000" flipH="1" flipV="1">
          <a:off x="7646775" y="3285150"/>
          <a:ext cx="126599" cy="1494600"/>
        </a:xfrm>
        <a:prstGeom prst="bentConnector3">
          <a:avLst>
            <a:gd name="adj1" fmla="val -18057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647700</xdr:colOff>
      <xdr:row>2</xdr:row>
      <xdr:rowOff>190499</xdr:rowOff>
    </xdr:from>
    <xdr:to>
      <xdr:col>7</xdr:col>
      <xdr:colOff>317700</xdr:colOff>
      <xdr:row>4</xdr:row>
      <xdr:rowOff>169499</xdr:rowOff>
    </xdr:to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B26933D7-B1AB-4F82-B510-AC1D1B190680}"/>
            </a:ext>
          </a:extLst>
        </xdr:cNvPr>
        <xdr:cNvSpPr txBox="1"/>
      </xdr:nvSpPr>
      <xdr:spPr>
        <a:xfrm>
          <a:off x="5219700" y="571499"/>
          <a:ext cx="432000" cy="36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Qi</a:t>
          </a:r>
        </a:p>
      </xdr:txBody>
    </xdr:sp>
    <xdr:clientData/>
  </xdr:twoCellAnchor>
  <xdr:twoCellAnchor>
    <xdr:from>
      <xdr:col>6</xdr:col>
      <xdr:colOff>628649</xdr:colOff>
      <xdr:row>10</xdr:row>
      <xdr:rowOff>152401</xdr:rowOff>
    </xdr:from>
    <xdr:to>
      <xdr:col>7</xdr:col>
      <xdr:colOff>298649</xdr:colOff>
      <xdr:row>12</xdr:row>
      <xdr:rowOff>131401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D22C2833-A599-4487-B8EE-823276160D6A}"/>
            </a:ext>
          </a:extLst>
        </xdr:cNvPr>
        <xdr:cNvSpPr txBox="1"/>
      </xdr:nvSpPr>
      <xdr:spPr>
        <a:xfrm>
          <a:off x="5200649" y="2057401"/>
          <a:ext cx="432000" cy="36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P</a:t>
          </a:r>
        </a:p>
      </xdr:txBody>
    </xdr:sp>
    <xdr:clientData/>
  </xdr:twoCellAnchor>
  <xdr:twoCellAnchor>
    <xdr:from>
      <xdr:col>0</xdr:col>
      <xdr:colOff>352425</xdr:colOff>
      <xdr:row>5</xdr:row>
      <xdr:rowOff>104774</xdr:rowOff>
    </xdr:from>
    <xdr:to>
      <xdr:col>2</xdr:col>
      <xdr:colOff>171450</xdr:colOff>
      <xdr:row>9</xdr:row>
      <xdr:rowOff>142875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D460FDCF-5DA9-4767-8A79-026C906765E4}"/>
            </a:ext>
          </a:extLst>
        </xdr:cNvPr>
        <xdr:cNvSpPr txBox="1"/>
      </xdr:nvSpPr>
      <xdr:spPr>
        <a:xfrm>
          <a:off x="352425" y="1057274"/>
          <a:ext cx="1343025" cy="8001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800" b="1"/>
            <a:t>Info</a:t>
          </a:r>
          <a:r>
            <a:rPr lang="es-CL" sz="800" b="1" baseline="0"/>
            <a:t> Sistema PLEXOS</a:t>
          </a:r>
          <a:br>
            <a:rPr lang="es-CL" sz="800" baseline="0"/>
          </a:br>
          <a:r>
            <a:rPr lang="es-CL" sz="800" baseline="0"/>
            <a:t>Barras B</a:t>
          </a:r>
          <a:br>
            <a:rPr lang="es-CL" sz="800" baseline="0"/>
          </a:br>
          <a:r>
            <a:rPr lang="es-CL" sz="800" baseline="0"/>
            <a:t>Generadores G</a:t>
          </a:r>
          <a:br>
            <a:rPr lang="es-CL" sz="800" baseline="0"/>
          </a:br>
          <a:r>
            <a:rPr lang="es-CL" sz="800" baseline="0"/>
            <a:t>Demanda D</a:t>
          </a:r>
          <a:endParaRPr lang="es-CL" sz="800"/>
        </a:p>
      </xdr:txBody>
    </xdr:sp>
    <xdr:clientData/>
  </xdr:twoCellAnchor>
  <xdr:twoCellAnchor>
    <xdr:from>
      <xdr:col>3</xdr:col>
      <xdr:colOff>19050</xdr:colOff>
      <xdr:row>18</xdr:row>
      <xdr:rowOff>114300</xdr:rowOff>
    </xdr:from>
    <xdr:to>
      <xdr:col>4</xdr:col>
      <xdr:colOff>47625</xdr:colOff>
      <xdr:row>21</xdr:row>
      <xdr:rowOff>161926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9F7B1EA8-2319-47DD-82E5-E69978043B87}"/>
            </a:ext>
          </a:extLst>
        </xdr:cNvPr>
        <xdr:cNvSpPr txBox="1"/>
      </xdr:nvSpPr>
      <xdr:spPr>
        <a:xfrm>
          <a:off x="2305050" y="3543300"/>
          <a:ext cx="790575" cy="619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800"/>
            <a:t>Retiros Empresa Barra IVT</a:t>
          </a:r>
        </a:p>
      </xdr:txBody>
    </xdr:sp>
    <xdr:clientData/>
  </xdr:twoCellAnchor>
  <xdr:twoCellAnchor>
    <xdr:from>
      <xdr:col>6</xdr:col>
      <xdr:colOff>695326</xdr:colOff>
      <xdr:row>18</xdr:row>
      <xdr:rowOff>95248</xdr:rowOff>
    </xdr:from>
    <xdr:to>
      <xdr:col>7</xdr:col>
      <xdr:colOff>365326</xdr:colOff>
      <xdr:row>20</xdr:row>
      <xdr:rowOff>74248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D43E1863-4786-416B-9C61-E2711F62B1DF}"/>
            </a:ext>
          </a:extLst>
        </xdr:cNvPr>
        <xdr:cNvSpPr txBox="1"/>
      </xdr:nvSpPr>
      <xdr:spPr>
        <a:xfrm>
          <a:off x="5267326" y="3524248"/>
          <a:ext cx="432000" cy="36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/>
            <a:t>Qr</a:t>
          </a:r>
        </a:p>
      </xdr:txBody>
    </xdr:sp>
    <xdr:clientData/>
  </xdr:twoCellAnchor>
  <xdr:twoCellAnchor>
    <xdr:from>
      <xdr:col>1</xdr:col>
      <xdr:colOff>261939</xdr:colOff>
      <xdr:row>9</xdr:row>
      <xdr:rowOff>142874</xdr:rowOff>
    </xdr:from>
    <xdr:to>
      <xdr:col>1</xdr:col>
      <xdr:colOff>514351</xdr:colOff>
      <xdr:row>22</xdr:row>
      <xdr:rowOff>128587</xdr:rowOff>
    </xdr:to>
    <xdr:cxnSp macro="">
      <xdr:nvCxnSpPr>
        <xdr:cNvPr id="80" name="Conector: angular 79">
          <a:extLst>
            <a:ext uri="{FF2B5EF4-FFF2-40B4-BE49-F238E27FC236}">
              <a16:creationId xmlns:a16="http://schemas.microsoft.com/office/drawing/2014/main" id="{FD654F3C-B2A4-41A0-AF47-7AC8A17CC4E0}"/>
            </a:ext>
          </a:extLst>
        </xdr:cNvPr>
        <xdr:cNvCxnSpPr>
          <a:stCxn id="68" idx="2"/>
          <a:endCxn id="97" idx="1"/>
        </xdr:cNvCxnSpPr>
      </xdr:nvCxnSpPr>
      <xdr:spPr>
        <a:xfrm rot="16200000" flipH="1">
          <a:off x="-80962" y="2962275"/>
          <a:ext cx="2462213" cy="252412"/>
        </a:xfrm>
        <a:prstGeom prst="bent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47625</xdr:colOff>
      <xdr:row>14</xdr:row>
      <xdr:rowOff>33338</xdr:rowOff>
    </xdr:from>
    <xdr:to>
      <xdr:col>4</xdr:col>
      <xdr:colOff>352425</xdr:colOff>
      <xdr:row>20</xdr:row>
      <xdr:rowOff>42863</xdr:rowOff>
    </xdr:to>
    <xdr:cxnSp macro="">
      <xdr:nvCxnSpPr>
        <xdr:cNvPr id="86" name="Conector: angular 85">
          <a:extLst>
            <a:ext uri="{FF2B5EF4-FFF2-40B4-BE49-F238E27FC236}">
              <a16:creationId xmlns:a16="http://schemas.microsoft.com/office/drawing/2014/main" id="{424015FF-E4D1-450F-8287-2A8DC01805AE}"/>
            </a:ext>
          </a:extLst>
        </xdr:cNvPr>
        <xdr:cNvCxnSpPr>
          <a:stCxn id="69" idx="3"/>
          <a:endCxn id="17" idx="1"/>
        </xdr:cNvCxnSpPr>
      </xdr:nvCxnSpPr>
      <xdr:spPr>
        <a:xfrm flipV="1">
          <a:off x="3095625" y="2700338"/>
          <a:ext cx="304800" cy="1152525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7</xdr:row>
      <xdr:rowOff>119063</xdr:rowOff>
    </xdr:from>
    <xdr:to>
      <xdr:col>3</xdr:col>
      <xdr:colOff>0</xdr:colOff>
      <xdr:row>7</xdr:row>
      <xdr:rowOff>123825</xdr:rowOff>
    </xdr:to>
    <xdr:cxnSp macro="">
      <xdr:nvCxnSpPr>
        <xdr:cNvPr id="94" name="Conector: angular 93">
          <a:extLst>
            <a:ext uri="{FF2B5EF4-FFF2-40B4-BE49-F238E27FC236}">
              <a16:creationId xmlns:a16="http://schemas.microsoft.com/office/drawing/2014/main" id="{928A935D-FD17-497C-926B-BD6EC3EA8257}"/>
            </a:ext>
          </a:extLst>
        </xdr:cNvPr>
        <xdr:cNvCxnSpPr>
          <a:stCxn id="68" idx="3"/>
          <a:endCxn id="3" idx="1"/>
        </xdr:cNvCxnSpPr>
      </xdr:nvCxnSpPr>
      <xdr:spPr>
        <a:xfrm flipV="1">
          <a:off x="1695450" y="1452563"/>
          <a:ext cx="590550" cy="4762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22</xdr:row>
      <xdr:rowOff>0</xdr:rowOff>
    </xdr:from>
    <xdr:to>
      <xdr:col>2</xdr:col>
      <xdr:colOff>323849</xdr:colOff>
      <xdr:row>23</xdr:row>
      <xdr:rowOff>66675</xdr:rowOff>
    </xdr:to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EBED375E-9AC1-4D13-A650-5B1F3760CCFC}"/>
            </a:ext>
          </a:extLst>
        </xdr:cNvPr>
        <xdr:cNvSpPr txBox="1"/>
      </xdr:nvSpPr>
      <xdr:spPr>
        <a:xfrm>
          <a:off x="1276350" y="4191000"/>
          <a:ext cx="571499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800" b="1"/>
            <a:t>Barras</a:t>
          </a:r>
        </a:p>
      </xdr:txBody>
    </xdr:sp>
    <xdr:clientData/>
  </xdr:twoCellAnchor>
  <xdr:twoCellAnchor>
    <xdr:from>
      <xdr:col>2</xdr:col>
      <xdr:colOff>323849</xdr:colOff>
      <xdr:row>21</xdr:row>
      <xdr:rowOff>161926</xdr:rowOff>
    </xdr:from>
    <xdr:to>
      <xdr:col>3</xdr:col>
      <xdr:colOff>414338</xdr:colOff>
      <xdr:row>22</xdr:row>
      <xdr:rowOff>128588</xdr:rowOff>
    </xdr:to>
    <xdr:cxnSp macro="">
      <xdr:nvCxnSpPr>
        <xdr:cNvPr id="99" name="Conector: angular 98">
          <a:extLst>
            <a:ext uri="{FF2B5EF4-FFF2-40B4-BE49-F238E27FC236}">
              <a16:creationId xmlns:a16="http://schemas.microsoft.com/office/drawing/2014/main" id="{9E5124A0-009A-4829-899E-5D3B15AF2AEA}"/>
            </a:ext>
          </a:extLst>
        </xdr:cNvPr>
        <xdr:cNvCxnSpPr>
          <a:stCxn id="97" idx="3"/>
          <a:endCxn id="69" idx="2"/>
        </xdr:cNvCxnSpPr>
      </xdr:nvCxnSpPr>
      <xdr:spPr>
        <a:xfrm flipV="1">
          <a:off x="1847849" y="4162426"/>
          <a:ext cx="852489" cy="157162"/>
        </a:xfrm>
        <a:prstGeom prst="bent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6</xdr:row>
      <xdr:rowOff>149625</xdr:rowOff>
    </xdr:from>
    <xdr:to>
      <xdr:col>11</xdr:col>
      <xdr:colOff>18225</xdr:colOff>
      <xdr:row>9</xdr:row>
      <xdr:rowOff>123825</xdr:rowOff>
    </xdr:to>
    <xdr:cxnSp macro="">
      <xdr:nvCxnSpPr>
        <xdr:cNvPr id="128" name="Conector: angular 127">
          <a:extLst>
            <a:ext uri="{FF2B5EF4-FFF2-40B4-BE49-F238E27FC236}">
              <a16:creationId xmlns:a16="http://schemas.microsoft.com/office/drawing/2014/main" id="{AFB0FF9F-7CA8-43BC-9337-FD49DFF40C56}"/>
            </a:ext>
          </a:extLst>
        </xdr:cNvPr>
        <xdr:cNvCxnSpPr>
          <a:cxnSpLocks/>
          <a:stCxn id="13" idx="0"/>
          <a:endCxn id="132" idx="2"/>
        </xdr:cNvCxnSpPr>
      </xdr:nvCxnSpPr>
      <xdr:spPr>
        <a:xfrm rot="5400000" flipH="1" flipV="1">
          <a:off x="7389600" y="827700"/>
          <a:ext cx="545700" cy="1475550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16</xdr:row>
      <xdr:rowOff>57150</xdr:rowOff>
    </xdr:from>
    <xdr:to>
      <xdr:col>11</xdr:col>
      <xdr:colOff>579375</xdr:colOff>
      <xdr:row>20</xdr:row>
      <xdr:rowOff>159150</xdr:rowOff>
    </xdr:to>
    <xdr:sp macro="" textlink="">
      <xdr:nvSpPr>
        <xdr:cNvPr id="131" name="Rectángulo 130">
          <a:extLst>
            <a:ext uri="{FF2B5EF4-FFF2-40B4-BE49-F238E27FC236}">
              <a16:creationId xmlns:a16="http://schemas.microsoft.com/office/drawing/2014/main" id="{685BFFA9-D5E1-484B-AF9F-91D3F45B10C1}"/>
            </a:ext>
          </a:extLst>
        </xdr:cNvPr>
        <xdr:cNvSpPr/>
      </xdr:nvSpPr>
      <xdr:spPr>
        <a:xfrm>
          <a:off x="7953375" y="3105150"/>
          <a:ext cx="1008000" cy="864000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PxQrE</a:t>
          </a:r>
          <a:br>
            <a:rPr lang="es-CL" sz="1000"/>
          </a:br>
          <a:r>
            <a:rPr lang="es-CL" sz="1000"/>
            <a:t>(USD)</a:t>
          </a:r>
          <a:endParaRPr lang="es-CL" sz="800"/>
        </a:p>
        <a:p>
          <a:pPr algn="l"/>
          <a:r>
            <a:rPr lang="es-CL" sz="800"/>
            <a:t>Valorización Retiros por Empresa</a:t>
          </a:r>
          <a:endParaRPr lang="es-CL" sz="1000"/>
        </a:p>
      </xdr:txBody>
    </xdr:sp>
    <xdr:clientData/>
  </xdr:twoCellAnchor>
  <xdr:twoCellAnchor>
    <xdr:from>
      <xdr:col>10</xdr:col>
      <xdr:colOff>276225</xdr:colOff>
      <xdr:row>2</xdr:row>
      <xdr:rowOff>47625</xdr:rowOff>
    </xdr:from>
    <xdr:to>
      <xdr:col>11</xdr:col>
      <xdr:colOff>522225</xdr:colOff>
      <xdr:row>6</xdr:row>
      <xdr:rowOff>149625</xdr:rowOff>
    </xdr:to>
    <xdr:sp macro="" textlink="">
      <xdr:nvSpPr>
        <xdr:cNvPr id="132" name="Rectángulo 131">
          <a:extLst>
            <a:ext uri="{FF2B5EF4-FFF2-40B4-BE49-F238E27FC236}">
              <a16:creationId xmlns:a16="http://schemas.microsoft.com/office/drawing/2014/main" id="{5FFF5EB9-932D-4EDE-86CA-53699E4F0E9F}"/>
            </a:ext>
          </a:extLst>
        </xdr:cNvPr>
        <xdr:cNvSpPr/>
      </xdr:nvSpPr>
      <xdr:spPr>
        <a:xfrm>
          <a:off x="7896225" y="428625"/>
          <a:ext cx="1008000" cy="864000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PxQiE (USD)</a:t>
          </a:r>
          <a:br>
            <a:rPr lang="es-CL" sz="1000"/>
          </a:br>
          <a:endParaRPr lang="es-CL" sz="800"/>
        </a:p>
        <a:p>
          <a:pPr algn="l"/>
          <a:r>
            <a:rPr lang="es-CL" sz="800"/>
            <a:t>Valorización</a:t>
          </a:r>
          <a:r>
            <a:rPr lang="es-CL" sz="800" baseline="0"/>
            <a:t> Inyecciones por Empresa</a:t>
          </a:r>
          <a:endParaRPr lang="es-CL" sz="1000"/>
        </a:p>
      </xdr:txBody>
    </xdr:sp>
    <xdr:clientData/>
  </xdr:twoCellAnchor>
  <xdr:twoCellAnchor>
    <xdr:from>
      <xdr:col>7</xdr:col>
      <xdr:colOff>101700</xdr:colOff>
      <xdr:row>2</xdr:row>
      <xdr:rowOff>190498</xdr:rowOff>
    </xdr:from>
    <xdr:to>
      <xdr:col>8</xdr:col>
      <xdr:colOff>304800</xdr:colOff>
      <xdr:row>4</xdr:row>
      <xdr:rowOff>138111</xdr:rowOff>
    </xdr:to>
    <xdr:cxnSp macro="">
      <xdr:nvCxnSpPr>
        <xdr:cNvPr id="170" name="Conector: angular 169">
          <a:extLst>
            <a:ext uri="{FF2B5EF4-FFF2-40B4-BE49-F238E27FC236}">
              <a16:creationId xmlns:a16="http://schemas.microsoft.com/office/drawing/2014/main" id="{77616602-D2E7-408B-BBDD-7395071979AC}"/>
            </a:ext>
          </a:extLst>
        </xdr:cNvPr>
        <xdr:cNvCxnSpPr>
          <a:stCxn id="66" idx="0"/>
          <a:endCxn id="12" idx="1"/>
        </xdr:cNvCxnSpPr>
      </xdr:nvCxnSpPr>
      <xdr:spPr>
        <a:xfrm rot="16200000" flipH="1">
          <a:off x="5753943" y="253255"/>
          <a:ext cx="328613" cy="965100"/>
        </a:xfrm>
        <a:prstGeom prst="bentConnector4">
          <a:avLst>
            <a:gd name="adj1" fmla="val -69565"/>
            <a:gd name="adj2" fmla="val 61191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82649</xdr:colOff>
      <xdr:row>10</xdr:row>
      <xdr:rowOff>152401</xdr:rowOff>
    </xdr:from>
    <xdr:to>
      <xdr:col>8</xdr:col>
      <xdr:colOff>314325</xdr:colOff>
      <xdr:row>12</xdr:row>
      <xdr:rowOff>85725</xdr:rowOff>
    </xdr:to>
    <xdr:cxnSp macro="">
      <xdr:nvCxnSpPr>
        <xdr:cNvPr id="173" name="Conector: angular 172">
          <a:extLst>
            <a:ext uri="{FF2B5EF4-FFF2-40B4-BE49-F238E27FC236}">
              <a16:creationId xmlns:a16="http://schemas.microsoft.com/office/drawing/2014/main" id="{381BC7B6-92DD-4B98-8863-2E308D836AFD}"/>
            </a:ext>
          </a:extLst>
        </xdr:cNvPr>
        <xdr:cNvCxnSpPr>
          <a:stCxn id="67" idx="0"/>
          <a:endCxn id="13" idx="1"/>
        </xdr:cNvCxnSpPr>
      </xdr:nvCxnSpPr>
      <xdr:spPr>
        <a:xfrm rot="16200000" flipH="1">
          <a:off x="5756325" y="1717725"/>
          <a:ext cx="314324" cy="993676"/>
        </a:xfrm>
        <a:prstGeom prst="bentConnector4">
          <a:avLst>
            <a:gd name="adj1" fmla="val -72728"/>
            <a:gd name="adj2" fmla="val 60869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149325</xdr:colOff>
      <xdr:row>18</xdr:row>
      <xdr:rowOff>95248</xdr:rowOff>
    </xdr:from>
    <xdr:to>
      <xdr:col>8</xdr:col>
      <xdr:colOff>352424</xdr:colOff>
      <xdr:row>19</xdr:row>
      <xdr:rowOff>109537</xdr:rowOff>
    </xdr:to>
    <xdr:cxnSp macro="">
      <xdr:nvCxnSpPr>
        <xdr:cNvPr id="176" name="Conector: angular 175">
          <a:extLst>
            <a:ext uri="{FF2B5EF4-FFF2-40B4-BE49-F238E27FC236}">
              <a16:creationId xmlns:a16="http://schemas.microsoft.com/office/drawing/2014/main" id="{B3A0589E-2E8E-402E-8A8C-2FAF90A07662}"/>
            </a:ext>
          </a:extLst>
        </xdr:cNvPr>
        <xdr:cNvCxnSpPr>
          <a:stCxn id="70" idx="0"/>
          <a:endCxn id="14" idx="1"/>
        </xdr:cNvCxnSpPr>
      </xdr:nvCxnSpPr>
      <xdr:spPr>
        <a:xfrm rot="16200000" flipH="1">
          <a:off x="5863480" y="3144093"/>
          <a:ext cx="204789" cy="965099"/>
        </a:xfrm>
        <a:prstGeom prst="bentConnector4">
          <a:avLst>
            <a:gd name="adj1" fmla="val -111627"/>
            <a:gd name="adj2" fmla="val 61191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76199</xdr:colOff>
      <xdr:row>27</xdr:row>
      <xdr:rowOff>114300</xdr:rowOff>
    </xdr:from>
    <xdr:to>
      <xdr:col>2</xdr:col>
      <xdr:colOff>430199</xdr:colOff>
      <xdr:row>30</xdr:row>
      <xdr:rowOff>161925</xdr:rowOff>
    </xdr:to>
    <xdr:sp macro="" textlink="">
      <xdr:nvSpPr>
        <xdr:cNvPr id="183" name="Rectángulo 182">
          <a:extLst>
            <a:ext uri="{FF2B5EF4-FFF2-40B4-BE49-F238E27FC236}">
              <a16:creationId xmlns:a16="http://schemas.microsoft.com/office/drawing/2014/main" id="{964F6177-00E6-42B4-B076-6201DB6984AF}"/>
            </a:ext>
          </a:extLst>
        </xdr:cNvPr>
        <xdr:cNvSpPr/>
      </xdr:nvSpPr>
      <xdr:spPr>
        <a:xfrm>
          <a:off x="838199" y="5257800"/>
          <a:ext cx="1116000" cy="6191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IVT Agosto 2021</a:t>
          </a:r>
        </a:p>
        <a:p>
          <a:pPr algn="l"/>
          <a:r>
            <a:rPr lang="es-CL" sz="800"/>
            <a:t>Data</a:t>
          </a:r>
          <a:r>
            <a:rPr lang="es-CL" sz="800" baseline="0"/>
            <a:t> Contratos Compra Venta</a:t>
          </a:r>
          <a:endParaRPr lang="es-CL" sz="800"/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432000</xdr:colOff>
      <xdr:row>25</xdr:row>
      <xdr:rowOff>169500</xdr:rowOff>
    </xdr:to>
    <xdr:sp macro="" textlink="">
      <xdr:nvSpPr>
        <xdr:cNvPr id="184" name="CuadroTexto 183">
          <a:extLst>
            <a:ext uri="{FF2B5EF4-FFF2-40B4-BE49-F238E27FC236}">
              <a16:creationId xmlns:a16="http://schemas.microsoft.com/office/drawing/2014/main" id="{A64C2608-721D-4BE2-A991-99471CBE7E7F}"/>
            </a:ext>
          </a:extLst>
        </xdr:cNvPr>
        <xdr:cNvSpPr txBox="1"/>
      </xdr:nvSpPr>
      <xdr:spPr>
        <a:xfrm>
          <a:off x="5334000" y="4572000"/>
          <a:ext cx="432000" cy="36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/>
            <a:t>Qcv</a:t>
          </a:r>
        </a:p>
      </xdr:txBody>
    </xdr:sp>
    <xdr:clientData/>
  </xdr:twoCellAnchor>
  <xdr:twoCellAnchor>
    <xdr:from>
      <xdr:col>2</xdr:col>
      <xdr:colOff>742950</xdr:colOff>
      <xdr:row>24</xdr:row>
      <xdr:rowOff>161925</xdr:rowOff>
    </xdr:from>
    <xdr:to>
      <xdr:col>4</xdr:col>
      <xdr:colOff>9525</xdr:colOff>
      <xdr:row>28</xdr:row>
      <xdr:rowOff>19051</xdr:rowOff>
    </xdr:to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C7DDADCE-9FFB-4A56-BF00-B82DBF7A8183}"/>
            </a:ext>
          </a:extLst>
        </xdr:cNvPr>
        <xdr:cNvSpPr txBox="1"/>
      </xdr:nvSpPr>
      <xdr:spPr>
        <a:xfrm>
          <a:off x="2266950" y="4733925"/>
          <a:ext cx="790575" cy="619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800"/>
            <a:t>Compra/Venta Energía Entre</a:t>
          </a:r>
          <a:r>
            <a:rPr lang="es-CL" sz="800" baseline="0"/>
            <a:t> Empresas Barras IVT </a:t>
          </a:r>
          <a:endParaRPr lang="es-CL" sz="800"/>
        </a:p>
      </xdr:txBody>
    </xdr:sp>
    <xdr:clientData/>
  </xdr:twoCellAnchor>
  <xdr:twoCellAnchor>
    <xdr:from>
      <xdr:col>4</xdr:col>
      <xdr:colOff>9525</xdr:colOff>
      <xdr:row>24</xdr:row>
      <xdr:rowOff>180000</xdr:rowOff>
    </xdr:from>
    <xdr:to>
      <xdr:col>7</xdr:col>
      <xdr:colOff>0</xdr:colOff>
      <xdr:row>26</xdr:row>
      <xdr:rowOff>90488</xdr:rowOff>
    </xdr:to>
    <xdr:cxnSp macro="">
      <xdr:nvCxnSpPr>
        <xdr:cNvPr id="186" name="Conector: angular 185">
          <a:extLst>
            <a:ext uri="{FF2B5EF4-FFF2-40B4-BE49-F238E27FC236}">
              <a16:creationId xmlns:a16="http://schemas.microsoft.com/office/drawing/2014/main" id="{CEAA95E9-5BDE-4307-8CBA-889DCB6E0861}"/>
            </a:ext>
          </a:extLst>
        </xdr:cNvPr>
        <xdr:cNvCxnSpPr>
          <a:stCxn id="185" idx="3"/>
          <a:endCxn id="184" idx="1"/>
        </xdr:cNvCxnSpPr>
      </xdr:nvCxnSpPr>
      <xdr:spPr>
        <a:xfrm flipV="1">
          <a:off x="3057525" y="4752000"/>
          <a:ext cx="2276475" cy="291488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430199</xdr:colOff>
      <xdr:row>28</xdr:row>
      <xdr:rowOff>19051</xdr:rowOff>
    </xdr:from>
    <xdr:to>
      <xdr:col>3</xdr:col>
      <xdr:colOff>376238</xdr:colOff>
      <xdr:row>29</xdr:row>
      <xdr:rowOff>42863</xdr:rowOff>
    </xdr:to>
    <xdr:cxnSp macro="">
      <xdr:nvCxnSpPr>
        <xdr:cNvPr id="189" name="Conector: angular 188">
          <a:extLst>
            <a:ext uri="{FF2B5EF4-FFF2-40B4-BE49-F238E27FC236}">
              <a16:creationId xmlns:a16="http://schemas.microsoft.com/office/drawing/2014/main" id="{82CA74A7-4852-4667-B60B-9DAAF0115D89}"/>
            </a:ext>
          </a:extLst>
        </xdr:cNvPr>
        <xdr:cNvCxnSpPr>
          <a:stCxn id="183" idx="3"/>
          <a:endCxn id="185" idx="2"/>
        </xdr:cNvCxnSpPr>
      </xdr:nvCxnSpPr>
      <xdr:spPr>
        <a:xfrm flipV="1">
          <a:off x="1954199" y="5353051"/>
          <a:ext cx="708039" cy="214312"/>
        </a:xfrm>
        <a:prstGeom prst="bent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38101</xdr:colOff>
      <xdr:row>23</xdr:row>
      <xdr:rowOff>66674</xdr:rowOff>
    </xdr:from>
    <xdr:to>
      <xdr:col>2</xdr:col>
      <xdr:colOff>742951</xdr:colOff>
      <xdr:row>26</xdr:row>
      <xdr:rowOff>90487</xdr:rowOff>
    </xdr:to>
    <xdr:cxnSp macro="">
      <xdr:nvCxnSpPr>
        <xdr:cNvPr id="198" name="Conector: angular 197">
          <a:extLst>
            <a:ext uri="{FF2B5EF4-FFF2-40B4-BE49-F238E27FC236}">
              <a16:creationId xmlns:a16="http://schemas.microsoft.com/office/drawing/2014/main" id="{5B819406-DBDB-4A7A-A70B-E0C60B986F00}"/>
            </a:ext>
          </a:extLst>
        </xdr:cNvPr>
        <xdr:cNvCxnSpPr>
          <a:stCxn id="97" idx="2"/>
          <a:endCxn id="185" idx="1"/>
        </xdr:cNvCxnSpPr>
      </xdr:nvCxnSpPr>
      <xdr:spPr>
        <a:xfrm rot="16200000" flipH="1">
          <a:off x="1616869" y="4393406"/>
          <a:ext cx="595313" cy="704850"/>
        </a:xfrm>
        <a:prstGeom prst="bent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361950</xdr:colOff>
      <xdr:row>24</xdr:row>
      <xdr:rowOff>104774</xdr:rowOff>
    </xdr:from>
    <xdr:to>
      <xdr:col>9</xdr:col>
      <xdr:colOff>628650</xdr:colOff>
      <xdr:row>28</xdr:row>
      <xdr:rowOff>76199</xdr:rowOff>
    </xdr:to>
    <xdr:sp macro="" textlink="">
      <xdr:nvSpPr>
        <xdr:cNvPr id="201" name="Rectángulo 200">
          <a:extLst>
            <a:ext uri="{FF2B5EF4-FFF2-40B4-BE49-F238E27FC236}">
              <a16:creationId xmlns:a16="http://schemas.microsoft.com/office/drawing/2014/main" id="{F543EFAC-031F-479C-9048-FC27D3293EB4}"/>
            </a:ext>
          </a:extLst>
        </xdr:cNvPr>
        <xdr:cNvSpPr/>
      </xdr:nvSpPr>
      <xdr:spPr>
        <a:xfrm>
          <a:off x="6457950" y="4676774"/>
          <a:ext cx="1028700" cy="733425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="1"/>
            <a:t>CV (MWh)</a:t>
          </a:r>
        </a:p>
        <a:p>
          <a:pPr algn="l"/>
          <a:br>
            <a:rPr lang="es-CL" sz="1000"/>
          </a:br>
          <a:r>
            <a:rPr lang="es-CL" sz="800"/>
            <a:t>Compra/Venta</a:t>
          </a:r>
          <a:r>
            <a:rPr lang="es-CL" sz="800" baseline="0"/>
            <a:t> Energía</a:t>
          </a:r>
          <a:endParaRPr lang="es-CL" sz="1000"/>
        </a:p>
      </xdr:txBody>
    </xdr:sp>
    <xdr:clientData/>
  </xdr:twoCellAnchor>
  <xdr:twoCellAnchor>
    <xdr:from>
      <xdr:col>7</xdr:col>
      <xdr:colOff>432000</xdr:colOff>
      <xdr:row>24</xdr:row>
      <xdr:rowOff>180000</xdr:rowOff>
    </xdr:from>
    <xdr:to>
      <xdr:col>8</xdr:col>
      <xdr:colOff>361950</xdr:colOff>
      <xdr:row>26</xdr:row>
      <xdr:rowOff>90487</xdr:rowOff>
    </xdr:to>
    <xdr:cxnSp macro="">
      <xdr:nvCxnSpPr>
        <xdr:cNvPr id="202" name="Conector: angular 201">
          <a:extLst>
            <a:ext uri="{FF2B5EF4-FFF2-40B4-BE49-F238E27FC236}">
              <a16:creationId xmlns:a16="http://schemas.microsoft.com/office/drawing/2014/main" id="{D5325A39-0287-45EA-925B-E3575E998005}"/>
            </a:ext>
          </a:extLst>
        </xdr:cNvPr>
        <xdr:cNvCxnSpPr>
          <a:stCxn id="184" idx="3"/>
          <a:endCxn id="201" idx="1"/>
        </xdr:cNvCxnSpPr>
      </xdr:nvCxnSpPr>
      <xdr:spPr>
        <a:xfrm>
          <a:off x="5766000" y="4752000"/>
          <a:ext cx="691950" cy="291487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23</xdr:row>
      <xdr:rowOff>161925</xdr:rowOff>
    </xdr:from>
    <xdr:to>
      <xdr:col>11</xdr:col>
      <xdr:colOff>588900</xdr:colOff>
      <xdr:row>28</xdr:row>
      <xdr:rowOff>73425</xdr:rowOff>
    </xdr:to>
    <xdr:sp macro="" textlink="">
      <xdr:nvSpPr>
        <xdr:cNvPr id="205" name="Rectángulo 204">
          <a:extLst>
            <a:ext uri="{FF2B5EF4-FFF2-40B4-BE49-F238E27FC236}">
              <a16:creationId xmlns:a16="http://schemas.microsoft.com/office/drawing/2014/main" id="{E72C2B23-D910-4D7B-A83A-54FDC58AA456}"/>
            </a:ext>
          </a:extLst>
        </xdr:cNvPr>
        <xdr:cNvSpPr/>
      </xdr:nvSpPr>
      <xdr:spPr>
        <a:xfrm>
          <a:off x="7962900" y="4543425"/>
          <a:ext cx="1008000" cy="864000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PxQcvE (USD)</a:t>
          </a:r>
          <a:br>
            <a:rPr lang="es-CL" sz="1000"/>
          </a:br>
          <a:endParaRPr lang="es-CL" sz="800"/>
        </a:p>
        <a:p>
          <a:pPr algn="l"/>
          <a:r>
            <a:rPr lang="es-CL" sz="800"/>
            <a:t>Valorización Compra/Venta</a:t>
          </a:r>
          <a:r>
            <a:rPr lang="es-CL" sz="800" baseline="0"/>
            <a:t> </a:t>
          </a:r>
          <a:r>
            <a:rPr lang="es-CL" sz="800"/>
            <a:t>por Empresa</a:t>
          </a:r>
          <a:endParaRPr lang="es-CL" sz="1000"/>
        </a:p>
      </xdr:txBody>
    </xdr:sp>
    <xdr:clientData/>
  </xdr:twoCellAnchor>
  <xdr:twoCellAnchor>
    <xdr:from>
      <xdr:col>9</xdr:col>
      <xdr:colOff>581025</xdr:colOff>
      <xdr:row>12</xdr:row>
      <xdr:rowOff>85725</xdr:rowOff>
    </xdr:from>
    <xdr:to>
      <xdr:col>10</xdr:col>
      <xdr:colOff>342900</xdr:colOff>
      <xdr:row>26</xdr:row>
      <xdr:rowOff>22425</xdr:rowOff>
    </xdr:to>
    <xdr:cxnSp macro="">
      <xdr:nvCxnSpPr>
        <xdr:cNvPr id="206" name="Conector: angular 205">
          <a:extLst>
            <a:ext uri="{FF2B5EF4-FFF2-40B4-BE49-F238E27FC236}">
              <a16:creationId xmlns:a16="http://schemas.microsoft.com/office/drawing/2014/main" id="{1CEC3994-20D4-4F20-B8BD-9AA6EE03B394}"/>
            </a:ext>
          </a:extLst>
        </xdr:cNvPr>
        <xdr:cNvCxnSpPr>
          <a:cxnSpLocks/>
          <a:stCxn id="13" idx="3"/>
          <a:endCxn id="205" idx="1"/>
        </xdr:cNvCxnSpPr>
      </xdr:nvCxnSpPr>
      <xdr:spPr>
        <a:xfrm>
          <a:off x="7439025" y="2371725"/>
          <a:ext cx="523875" cy="2603700"/>
        </a:xfrm>
        <a:prstGeom prst="bentConnector3">
          <a:avLst>
            <a:gd name="adj1" fmla="val 50000"/>
          </a:avLst>
        </a:prstGeom>
        <a:ln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28</xdr:row>
      <xdr:rowOff>73425</xdr:rowOff>
    </xdr:from>
    <xdr:to>
      <xdr:col>11</xdr:col>
      <xdr:colOff>84900</xdr:colOff>
      <xdr:row>28</xdr:row>
      <xdr:rowOff>76199</xdr:rowOff>
    </xdr:to>
    <xdr:cxnSp macro="">
      <xdr:nvCxnSpPr>
        <xdr:cNvPr id="216" name="Conector: angular 215">
          <a:extLst>
            <a:ext uri="{FF2B5EF4-FFF2-40B4-BE49-F238E27FC236}">
              <a16:creationId xmlns:a16="http://schemas.microsoft.com/office/drawing/2014/main" id="{F7B9CACA-FC1A-4704-9401-0701AFA29EC4}"/>
            </a:ext>
          </a:extLst>
        </xdr:cNvPr>
        <xdr:cNvCxnSpPr>
          <a:cxnSpLocks/>
          <a:stCxn id="201" idx="2"/>
          <a:endCxn id="205" idx="2"/>
        </xdr:cNvCxnSpPr>
      </xdr:nvCxnSpPr>
      <xdr:spPr>
        <a:xfrm rot="5400000" flipH="1" flipV="1">
          <a:off x="7718213" y="4661512"/>
          <a:ext cx="2774" cy="1494600"/>
        </a:xfrm>
        <a:prstGeom prst="bentConnector3">
          <a:avLst>
            <a:gd name="adj1" fmla="val -8240807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304799</xdr:colOff>
      <xdr:row>8</xdr:row>
      <xdr:rowOff>180974</xdr:rowOff>
    </xdr:from>
    <xdr:to>
      <xdr:col>14</xdr:col>
      <xdr:colOff>447674</xdr:colOff>
      <xdr:row>16</xdr:row>
      <xdr:rowOff>85725</xdr:rowOff>
    </xdr:to>
    <xdr:sp macro="" textlink="">
      <xdr:nvSpPr>
        <xdr:cNvPr id="219" name="Rectángulo 218">
          <a:extLst>
            <a:ext uri="{FF2B5EF4-FFF2-40B4-BE49-F238E27FC236}">
              <a16:creationId xmlns:a16="http://schemas.microsoft.com/office/drawing/2014/main" id="{9E64603A-E1B0-4D7B-A315-A2B70A950520}"/>
            </a:ext>
          </a:extLst>
        </xdr:cNvPr>
        <xdr:cNvSpPr/>
      </xdr:nvSpPr>
      <xdr:spPr>
        <a:xfrm>
          <a:off x="9448799" y="1704974"/>
          <a:ext cx="1666875" cy="1428751"/>
        </a:xfrm>
        <a:prstGeom prst="rect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800" b="1"/>
            <a:t>BIR (USD)</a:t>
          </a:r>
        </a:p>
        <a:p>
          <a:pPr algn="ctr"/>
          <a:endParaRPr lang="es-CL" sz="1100" b="1"/>
        </a:p>
        <a:p>
          <a:pPr algn="ctr"/>
          <a:r>
            <a:rPr lang="es-CL" sz="1100" b="1"/>
            <a:t>PxQi</a:t>
          </a:r>
          <a:r>
            <a:rPr lang="es-CL" sz="1100" b="1" baseline="0"/>
            <a:t> - PxQr ± PxQcv</a:t>
          </a:r>
        </a:p>
        <a:p>
          <a:pPr algn="ctr"/>
          <a:r>
            <a:rPr lang="es-CL" sz="800" baseline="0"/>
            <a:t>Por Empresa</a:t>
          </a:r>
        </a:p>
        <a:p>
          <a:pPr algn="ctr"/>
          <a:endParaRPr lang="es-CL" sz="800" baseline="0"/>
        </a:p>
        <a:p>
          <a:pPr algn="ctr"/>
          <a:endParaRPr lang="es-CL" sz="800" baseline="0"/>
        </a:p>
        <a:p>
          <a:pPr algn="ctr"/>
          <a:r>
            <a:rPr lang="es-CL" sz="800" baseline="0"/>
            <a:t>SI BIR &lt;0  BIR corresponde al Monto de Garantía.</a:t>
          </a:r>
          <a:endParaRPr lang="es-CL" sz="400"/>
        </a:p>
      </xdr:txBody>
    </xdr:sp>
    <xdr:clientData/>
  </xdr:twoCellAnchor>
  <xdr:twoCellAnchor>
    <xdr:from>
      <xdr:col>11</xdr:col>
      <xdr:colOff>522225</xdr:colOff>
      <xdr:row>4</xdr:row>
      <xdr:rowOff>98625</xdr:rowOff>
    </xdr:from>
    <xdr:to>
      <xdr:col>13</xdr:col>
      <xdr:colOff>376237</xdr:colOff>
      <xdr:row>8</xdr:row>
      <xdr:rowOff>180974</xdr:rowOff>
    </xdr:to>
    <xdr:cxnSp macro="">
      <xdr:nvCxnSpPr>
        <xdr:cNvPr id="220" name="Conector: angular 219">
          <a:extLst>
            <a:ext uri="{FF2B5EF4-FFF2-40B4-BE49-F238E27FC236}">
              <a16:creationId xmlns:a16="http://schemas.microsoft.com/office/drawing/2014/main" id="{F30D6663-3705-4546-8A98-1DB08D85407C}"/>
            </a:ext>
          </a:extLst>
        </xdr:cNvPr>
        <xdr:cNvCxnSpPr>
          <a:cxnSpLocks/>
          <a:stCxn id="132" idx="3"/>
          <a:endCxn id="219" idx="0"/>
        </xdr:cNvCxnSpPr>
      </xdr:nvCxnSpPr>
      <xdr:spPr>
        <a:xfrm>
          <a:off x="8904225" y="860625"/>
          <a:ext cx="1378012" cy="844349"/>
        </a:xfrm>
        <a:prstGeom prst="bent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579375</xdr:colOff>
      <xdr:row>12</xdr:row>
      <xdr:rowOff>133350</xdr:rowOff>
    </xdr:from>
    <xdr:to>
      <xdr:col>12</xdr:col>
      <xdr:colOff>304799</xdr:colOff>
      <xdr:row>18</xdr:row>
      <xdr:rowOff>108150</xdr:rowOff>
    </xdr:to>
    <xdr:cxnSp macro="">
      <xdr:nvCxnSpPr>
        <xdr:cNvPr id="223" name="Conector: angular 222">
          <a:extLst>
            <a:ext uri="{FF2B5EF4-FFF2-40B4-BE49-F238E27FC236}">
              <a16:creationId xmlns:a16="http://schemas.microsoft.com/office/drawing/2014/main" id="{00641839-F2C6-494C-9650-B2C65FAC6599}"/>
            </a:ext>
          </a:extLst>
        </xdr:cNvPr>
        <xdr:cNvCxnSpPr>
          <a:cxnSpLocks/>
          <a:stCxn id="131" idx="3"/>
          <a:endCxn id="219" idx="1"/>
        </xdr:cNvCxnSpPr>
      </xdr:nvCxnSpPr>
      <xdr:spPr>
        <a:xfrm flipV="1">
          <a:off x="8961375" y="2419350"/>
          <a:ext cx="487424" cy="1117800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588900</xdr:colOff>
      <xdr:row>16</xdr:row>
      <xdr:rowOff>85725</xdr:rowOff>
    </xdr:from>
    <xdr:to>
      <xdr:col>13</xdr:col>
      <xdr:colOff>376237</xdr:colOff>
      <xdr:row>26</xdr:row>
      <xdr:rowOff>22425</xdr:rowOff>
    </xdr:to>
    <xdr:cxnSp macro="">
      <xdr:nvCxnSpPr>
        <xdr:cNvPr id="226" name="Conector: angular 225">
          <a:extLst>
            <a:ext uri="{FF2B5EF4-FFF2-40B4-BE49-F238E27FC236}">
              <a16:creationId xmlns:a16="http://schemas.microsoft.com/office/drawing/2014/main" id="{C352C8CD-1336-437C-86ED-29D9B1E462C8}"/>
            </a:ext>
          </a:extLst>
        </xdr:cNvPr>
        <xdr:cNvCxnSpPr>
          <a:cxnSpLocks/>
          <a:stCxn id="205" idx="3"/>
          <a:endCxn id="219" idx="2"/>
        </xdr:cNvCxnSpPr>
      </xdr:nvCxnSpPr>
      <xdr:spPr>
        <a:xfrm flipV="1">
          <a:off x="8970900" y="3133725"/>
          <a:ext cx="1311337" cy="1841700"/>
        </a:xfrm>
        <a:prstGeom prst="bent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164522</xdr:colOff>
      <xdr:row>2</xdr:row>
      <xdr:rowOff>2307</xdr:rowOff>
    </xdr:from>
    <xdr:to>
      <xdr:col>52</xdr:col>
      <xdr:colOff>138546</xdr:colOff>
      <xdr:row>41</xdr:row>
      <xdr:rowOff>51954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AE3FF3-F3EA-4925-8B99-099BD88788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161635</xdr:colOff>
      <xdr:row>45</xdr:row>
      <xdr:rowOff>63499</xdr:rowOff>
    </xdr:from>
    <xdr:to>
      <xdr:col>52</xdr:col>
      <xdr:colOff>69273</xdr:colOff>
      <xdr:row>101</xdr:row>
      <xdr:rowOff>118918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6F13E99-EF8F-46DC-BC50-4BA5E550DA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7CCF8-2FCE-408D-87C6-CC1710DEFB32}">
  <dimension ref="A1"/>
  <sheetViews>
    <sheetView showGridLines="0" workbookViewId="0">
      <selection activeCell="A2" sqref="A2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70076-A29E-4C64-92EE-2C9DB0E3B288}">
  <sheetPr codeName="Hoja1"/>
  <dimension ref="B2:D502"/>
  <sheetViews>
    <sheetView topLeftCell="A307" workbookViewId="0">
      <selection activeCell="B2" sqref="B2:D502"/>
    </sheetView>
  </sheetViews>
  <sheetFormatPr baseColWidth="10" defaultRowHeight="14.5" x14ac:dyDescent="0.35"/>
  <cols>
    <col min="3" max="3" width="28" bestFit="1" customWidth="1"/>
  </cols>
  <sheetData>
    <row r="2" spans="2:4" x14ac:dyDescent="0.35">
      <c r="C2" t="s">
        <v>366</v>
      </c>
      <c r="D2" s="20" t="s">
        <v>367</v>
      </c>
    </row>
    <row r="3" spans="2:4" x14ac:dyDescent="0.35">
      <c r="B3">
        <v>1</v>
      </c>
      <c r="C3" t="s">
        <v>55</v>
      </c>
      <c r="D3" s="20">
        <v>1</v>
      </c>
    </row>
    <row r="4" spans="2:4" x14ac:dyDescent="0.35">
      <c r="B4">
        <f>1+B3</f>
        <v>2</v>
      </c>
      <c r="C4" t="s">
        <v>68</v>
      </c>
      <c r="D4" s="20">
        <v>2</v>
      </c>
    </row>
    <row r="5" spans="2:4" x14ac:dyDescent="0.35">
      <c r="B5">
        <f t="shared" ref="B5:B68" si="0">1+B4</f>
        <v>3</v>
      </c>
      <c r="C5" t="s">
        <v>94</v>
      </c>
      <c r="D5" s="20">
        <v>3</v>
      </c>
    </row>
    <row r="6" spans="2:4" x14ac:dyDescent="0.35">
      <c r="B6">
        <f t="shared" si="0"/>
        <v>4</v>
      </c>
      <c r="C6" t="s">
        <v>1</v>
      </c>
      <c r="D6" s="20">
        <v>4</v>
      </c>
    </row>
    <row r="7" spans="2:4" x14ac:dyDescent="0.35">
      <c r="B7">
        <f t="shared" si="0"/>
        <v>5</v>
      </c>
      <c r="C7" t="s">
        <v>2</v>
      </c>
      <c r="D7" s="20">
        <v>5</v>
      </c>
    </row>
    <row r="8" spans="2:4" x14ac:dyDescent="0.35">
      <c r="B8">
        <f t="shared" si="0"/>
        <v>6</v>
      </c>
      <c r="C8" t="s">
        <v>3</v>
      </c>
      <c r="D8" s="20">
        <v>6</v>
      </c>
    </row>
    <row r="9" spans="2:4" x14ac:dyDescent="0.35">
      <c r="B9">
        <f t="shared" si="0"/>
        <v>7</v>
      </c>
      <c r="C9" t="s">
        <v>368</v>
      </c>
      <c r="D9" s="20">
        <v>7</v>
      </c>
    </row>
    <row r="10" spans="2:4" x14ac:dyDescent="0.35">
      <c r="B10">
        <f t="shared" si="0"/>
        <v>8</v>
      </c>
      <c r="C10" t="s">
        <v>369</v>
      </c>
      <c r="D10" s="20">
        <v>8</v>
      </c>
    </row>
    <row r="11" spans="2:4" x14ac:dyDescent="0.35">
      <c r="B11">
        <f t="shared" si="0"/>
        <v>9</v>
      </c>
      <c r="C11" t="s">
        <v>370</v>
      </c>
      <c r="D11" s="20">
        <v>9</v>
      </c>
    </row>
    <row r="12" spans="2:4" x14ac:dyDescent="0.35">
      <c r="B12">
        <f t="shared" si="0"/>
        <v>10</v>
      </c>
      <c r="C12" t="s">
        <v>371</v>
      </c>
      <c r="D12" s="20">
        <v>10</v>
      </c>
    </row>
    <row r="13" spans="2:4" x14ac:dyDescent="0.35">
      <c r="B13">
        <f t="shared" si="0"/>
        <v>11</v>
      </c>
      <c r="C13" t="s">
        <v>372</v>
      </c>
      <c r="D13" s="20">
        <v>11</v>
      </c>
    </row>
    <row r="14" spans="2:4" x14ac:dyDescent="0.35">
      <c r="B14">
        <f t="shared" si="0"/>
        <v>12</v>
      </c>
      <c r="C14" t="s">
        <v>56</v>
      </c>
      <c r="D14" s="20">
        <v>12</v>
      </c>
    </row>
    <row r="15" spans="2:4" x14ac:dyDescent="0.35">
      <c r="B15">
        <f t="shared" si="0"/>
        <v>13</v>
      </c>
      <c r="C15" t="s">
        <v>96</v>
      </c>
      <c r="D15" s="20">
        <v>13</v>
      </c>
    </row>
    <row r="16" spans="2:4" x14ac:dyDescent="0.35">
      <c r="B16">
        <f t="shared" si="0"/>
        <v>14</v>
      </c>
      <c r="C16" t="s">
        <v>4</v>
      </c>
      <c r="D16" s="20">
        <v>14</v>
      </c>
    </row>
    <row r="17" spans="2:4" x14ac:dyDescent="0.35">
      <c r="B17">
        <f t="shared" si="0"/>
        <v>15</v>
      </c>
      <c r="C17" t="s">
        <v>5</v>
      </c>
      <c r="D17" s="20">
        <v>15</v>
      </c>
    </row>
    <row r="18" spans="2:4" x14ac:dyDescent="0.35">
      <c r="B18">
        <f t="shared" si="0"/>
        <v>16</v>
      </c>
      <c r="C18" t="s">
        <v>373</v>
      </c>
      <c r="D18" s="20">
        <v>16</v>
      </c>
    </row>
    <row r="19" spans="2:4" x14ac:dyDescent="0.35">
      <c r="B19">
        <f t="shared" si="0"/>
        <v>17</v>
      </c>
      <c r="C19" t="s">
        <v>374</v>
      </c>
      <c r="D19" s="20">
        <v>17</v>
      </c>
    </row>
    <row r="20" spans="2:4" x14ac:dyDescent="0.35">
      <c r="B20">
        <f t="shared" si="0"/>
        <v>18</v>
      </c>
      <c r="C20" t="s">
        <v>97</v>
      </c>
      <c r="D20" s="20">
        <v>18</v>
      </c>
    </row>
    <row r="21" spans="2:4" x14ac:dyDescent="0.35">
      <c r="B21">
        <f t="shared" si="0"/>
        <v>19</v>
      </c>
      <c r="C21" t="s">
        <v>98</v>
      </c>
      <c r="D21" s="20">
        <v>19</v>
      </c>
    </row>
    <row r="22" spans="2:4" x14ac:dyDescent="0.35">
      <c r="B22">
        <f t="shared" si="0"/>
        <v>20</v>
      </c>
      <c r="C22" t="s">
        <v>99</v>
      </c>
      <c r="D22" s="20">
        <v>20</v>
      </c>
    </row>
    <row r="23" spans="2:4" x14ac:dyDescent="0.35">
      <c r="B23">
        <f t="shared" si="0"/>
        <v>21</v>
      </c>
      <c r="C23" t="s">
        <v>100</v>
      </c>
      <c r="D23" s="20">
        <v>21</v>
      </c>
    </row>
    <row r="24" spans="2:4" x14ac:dyDescent="0.35">
      <c r="B24">
        <f t="shared" si="0"/>
        <v>22</v>
      </c>
      <c r="C24" t="s">
        <v>69</v>
      </c>
      <c r="D24" s="20">
        <v>22</v>
      </c>
    </row>
    <row r="25" spans="2:4" x14ac:dyDescent="0.35">
      <c r="B25">
        <f t="shared" si="0"/>
        <v>23</v>
      </c>
      <c r="C25" t="s">
        <v>70</v>
      </c>
      <c r="D25" s="20">
        <v>23</v>
      </c>
    </row>
    <row r="26" spans="2:4" x14ac:dyDescent="0.35">
      <c r="B26">
        <f t="shared" si="0"/>
        <v>24</v>
      </c>
      <c r="C26" t="s">
        <v>101</v>
      </c>
      <c r="D26" s="20">
        <v>24</v>
      </c>
    </row>
    <row r="27" spans="2:4" x14ac:dyDescent="0.35">
      <c r="B27">
        <f t="shared" si="0"/>
        <v>25</v>
      </c>
      <c r="C27" t="s">
        <v>102</v>
      </c>
      <c r="D27" s="20">
        <v>25</v>
      </c>
    </row>
    <row r="28" spans="2:4" x14ac:dyDescent="0.35">
      <c r="B28">
        <f t="shared" si="0"/>
        <v>26</v>
      </c>
      <c r="C28" t="s">
        <v>103</v>
      </c>
      <c r="D28" s="20">
        <v>26</v>
      </c>
    </row>
    <row r="29" spans="2:4" x14ac:dyDescent="0.35">
      <c r="B29">
        <f t="shared" si="0"/>
        <v>27</v>
      </c>
      <c r="C29" t="s">
        <v>7</v>
      </c>
      <c r="D29" s="20">
        <v>27</v>
      </c>
    </row>
    <row r="30" spans="2:4" x14ac:dyDescent="0.35">
      <c r="B30">
        <f t="shared" si="0"/>
        <v>28</v>
      </c>
      <c r="C30" t="s">
        <v>71</v>
      </c>
      <c r="D30" s="20">
        <v>28</v>
      </c>
    </row>
    <row r="31" spans="2:4" x14ac:dyDescent="0.35">
      <c r="B31">
        <f t="shared" si="0"/>
        <v>29</v>
      </c>
      <c r="C31" t="s">
        <v>8</v>
      </c>
      <c r="D31" s="20">
        <v>29</v>
      </c>
    </row>
    <row r="32" spans="2:4" x14ac:dyDescent="0.35">
      <c r="B32">
        <f t="shared" si="0"/>
        <v>30</v>
      </c>
      <c r="C32" t="s">
        <v>104</v>
      </c>
      <c r="D32" s="20">
        <v>30</v>
      </c>
    </row>
    <row r="33" spans="2:4" x14ac:dyDescent="0.35">
      <c r="B33">
        <f t="shared" si="0"/>
        <v>31</v>
      </c>
      <c r="C33" t="s">
        <v>105</v>
      </c>
      <c r="D33" s="20">
        <v>31</v>
      </c>
    </row>
    <row r="34" spans="2:4" x14ac:dyDescent="0.35">
      <c r="B34">
        <f t="shared" si="0"/>
        <v>32</v>
      </c>
      <c r="C34" t="s">
        <v>9</v>
      </c>
      <c r="D34" s="20">
        <v>32</v>
      </c>
    </row>
    <row r="35" spans="2:4" x14ac:dyDescent="0.35">
      <c r="B35">
        <f t="shared" si="0"/>
        <v>33</v>
      </c>
      <c r="C35" t="s">
        <v>106</v>
      </c>
      <c r="D35" s="20">
        <v>33</v>
      </c>
    </row>
    <row r="36" spans="2:4" x14ac:dyDescent="0.35">
      <c r="B36">
        <f t="shared" si="0"/>
        <v>34</v>
      </c>
      <c r="C36" t="s">
        <v>375</v>
      </c>
      <c r="D36" s="20">
        <v>34</v>
      </c>
    </row>
    <row r="37" spans="2:4" x14ac:dyDescent="0.35">
      <c r="B37">
        <f t="shared" si="0"/>
        <v>35</v>
      </c>
      <c r="C37" t="s">
        <v>57</v>
      </c>
      <c r="D37" s="20">
        <v>35</v>
      </c>
    </row>
    <row r="38" spans="2:4" x14ac:dyDescent="0.35">
      <c r="B38">
        <f t="shared" si="0"/>
        <v>36</v>
      </c>
      <c r="C38" t="s">
        <v>376</v>
      </c>
      <c r="D38" s="20">
        <v>36</v>
      </c>
    </row>
    <row r="39" spans="2:4" x14ac:dyDescent="0.35">
      <c r="B39">
        <f t="shared" si="0"/>
        <v>37</v>
      </c>
      <c r="C39" t="s">
        <v>377</v>
      </c>
      <c r="D39" s="20">
        <v>37</v>
      </c>
    </row>
    <row r="40" spans="2:4" x14ac:dyDescent="0.35">
      <c r="B40">
        <f t="shared" si="0"/>
        <v>38</v>
      </c>
      <c r="C40" t="s">
        <v>107</v>
      </c>
      <c r="D40" s="20">
        <v>38</v>
      </c>
    </row>
    <row r="41" spans="2:4" x14ac:dyDescent="0.35">
      <c r="B41">
        <f t="shared" si="0"/>
        <v>39</v>
      </c>
      <c r="C41" t="s">
        <v>378</v>
      </c>
      <c r="D41" s="20">
        <v>39</v>
      </c>
    </row>
    <row r="42" spans="2:4" x14ac:dyDescent="0.35">
      <c r="B42">
        <f t="shared" si="0"/>
        <v>40</v>
      </c>
      <c r="C42" t="s">
        <v>379</v>
      </c>
      <c r="D42" s="20">
        <v>40</v>
      </c>
    </row>
    <row r="43" spans="2:4" x14ac:dyDescent="0.35">
      <c r="B43">
        <f t="shared" si="0"/>
        <v>41</v>
      </c>
      <c r="C43" t="s">
        <v>10</v>
      </c>
      <c r="D43" s="20">
        <v>41</v>
      </c>
    </row>
    <row r="44" spans="2:4" x14ac:dyDescent="0.35">
      <c r="B44">
        <f t="shared" si="0"/>
        <v>42</v>
      </c>
      <c r="C44" t="s">
        <v>380</v>
      </c>
      <c r="D44" s="20">
        <v>42</v>
      </c>
    </row>
    <row r="45" spans="2:4" x14ac:dyDescent="0.35">
      <c r="B45">
        <f t="shared" si="0"/>
        <v>43</v>
      </c>
      <c r="C45" t="s">
        <v>364</v>
      </c>
      <c r="D45" s="20">
        <v>43</v>
      </c>
    </row>
    <row r="46" spans="2:4" x14ac:dyDescent="0.35">
      <c r="B46">
        <f t="shared" si="0"/>
        <v>44</v>
      </c>
      <c r="C46" t="s">
        <v>381</v>
      </c>
      <c r="D46" s="20">
        <v>44</v>
      </c>
    </row>
    <row r="47" spans="2:4" x14ac:dyDescent="0.35">
      <c r="B47">
        <f t="shared" si="0"/>
        <v>45</v>
      </c>
      <c r="C47" t="s">
        <v>108</v>
      </c>
      <c r="D47" s="20">
        <v>45</v>
      </c>
    </row>
    <row r="48" spans="2:4" x14ac:dyDescent="0.35">
      <c r="B48">
        <f t="shared" si="0"/>
        <v>46</v>
      </c>
      <c r="C48" t="s">
        <v>109</v>
      </c>
      <c r="D48" s="20">
        <v>46</v>
      </c>
    </row>
    <row r="49" spans="2:4" x14ac:dyDescent="0.35">
      <c r="B49">
        <f t="shared" si="0"/>
        <v>47</v>
      </c>
      <c r="C49" t="s">
        <v>382</v>
      </c>
      <c r="D49" s="20">
        <v>47</v>
      </c>
    </row>
    <row r="50" spans="2:4" x14ac:dyDescent="0.35">
      <c r="B50">
        <f t="shared" si="0"/>
        <v>48</v>
      </c>
      <c r="C50" t="s">
        <v>383</v>
      </c>
      <c r="D50" s="20">
        <v>48</v>
      </c>
    </row>
    <row r="51" spans="2:4" x14ac:dyDescent="0.35">
      <c r="B51">
        <f t="shared" si="0"/>
        <v>49</v>
      </c>
      <c r="C51" t="s">
        <v>110</v>
      </c>
      <c r="D51" s="20">
        <v>49</v>
      </c>
    </row>
    <row r="52" spans="2:4" x14ac:dyDescent="0.35">
      <c r="B52">
        <f t="shared" si="0"/>
        <v>50</v>
      </c>
      <c r="C52" t="s">
        <v>111</v>
      </c>
      <c r="D52" s="20">
        <v>50</v>
      </c>
    </row>
    <row r="53" spans="2:4" x14ac:dyDescent="0.35">
      <c r="B53">
        <f t="shared" si="0"/>
        <v>51</v>
      </c>
      <c r="C53" t="s">
        <v>112</v>
      </c>
      <c r="D53" s="20">
        <v>51</v>
      </c>
    </row>
    <row r="54" spans="2:4" x14ac:dyDescent="0.35">
      <c r="B54">
        <f t="shared" si="0"/>
        <v>52</v>
      </c>
      <c r="C54" t="s">
        <v>113</v>
      </c>
      <c r="D54" s="20">
        <v>52</v>
      </c>
    </row>
    <row r="55" spans="2:4" x14ac:dyDescent="0.35">
      <c r="B55">
        <f t="shared" si="0"/>
        <v>53</v>
      </c>
      <c r="C55" t="s">
        <v>11</v>
      </c>
      <c r="D55" s="20">
        <v>53</v>
      </c>
    </row>
    <row r="56" spans="2:4" x14ac:dyDescent="0.35">
      <c r="B56">
        <f t="shared" si="0"/>
        <v>54</v>
      </c>
      <c r="C56" t="s">
        <v>114</v>
      </c>
      <c r="D56" s="20">
        <v>54</v>
      </c>
    </row>
    <row r="57" spans="2:4" x14ac:dyDescent="0.35">
      <c r="B57">
        <f t="shared" si="0"/>
        <v>55</v>
      </c>
      <c r="C57" t="s">
        <v>384</v>
      </c>
      <c r="D57" s="20">
        <v>55</v>
      </c>
    </row>
    <row r="58" spans="2:4" x14ac:dyDescent="0.35">
      <c r="B58">
        <f t="shared" si="0"/>
        <v>56</v>
      </c>
      <c r="C58" t="s">
        <v>115</v>
      </c>
      <c r="D58" s="20">
        <v>56</v>
      </c>
    </row>
    <row r="59" spans="2:4" x14ac:dyDescent="0.35">
      <c r="B59">
        <f t="shared" si="0"/>
        <v>57</v>
      </c>
      <c r="C59" t="s">
        <v>116</v>
      </c>
      <c r="D59" s="20">
        <v>57</v>
      </c>
    </row>
    <row r="60" spans="2:4" x14ac:dyDescent="0.35">
      <c r="B60">
        <f t="shared" si="0"/>
        <v>58</v>
      </c>
      <c r="C60" t="s">
        <v>385</v>
      </c>
      <c r="D60" s="20">
        <v>58</v>
      </c>
    </row>
    <row r="61" spans="2:4" x14ac:dyDescent="0.35">
      <c r="B61">
        <f t="shared" si="0"/>
        <v>59</v>
      </c>
      <c r="C61" t="s">
        <v>386</v>
      </c>
      <c r="D61" s="20">
        <v>59</v>
      </c>
    </row>
    <row r="62" spans="2:4" x14ac:dyDescent="0.35">
      <c r="B62">
        <f t="shared" si="0"/>
        <v>60</v>
      </c>
      <c r="C62" t="s">
        <v>12</v>
      </c>
      <c r="D62" s="20">
        <v>60</v>
      </c>
    </row>
    <row r="63" spans="2:4" x14ac:dyDescent="0.35">
      <c r="B63">
        <f t="shared" si="0"/>
        <v>61</v>
      </c>
      <c r="C63" t="s">
        <v>387</v>
      </c>
      <c r="D63" s="20">
        <v>61</v>
      </c>
    </row>
    <row r="64" spans="2:4" x14ac:dyDescent="0.35">
      <c r="B64">
        <f t="shared" si="0"/>
        <v>62</v>
      </c>
      <c r="C64" t="s">
        <v>117</v>
      </c>
      <c r="D64" s="20">
        <v>62</v>
      </c>
    </row>
    <row r="65" spans="2:4" x14ac:dyDescent="0.35">
      <c r="B65">
        <f t="shared" si="0"/>
        <v>63</v>
      </c>
      <c r="C65" t="s">
        <v>118</v>
      </c>
      <c r="D65" s="20">
        <v>63</v>
      </c>
    </row>
    <row r="66" spans="2:4" x14ac:dyDescent="0.35">
      <c r="B66">
        <f t="shared" si="0"/>
        <v>64</v>
      </c>
      <c r="C66" t="s">
        <v>388</v>
      </c>
      <c r="D66" s="20">
        <v>64</v>
      </c>
    </row>
    <row r="67" spans="2:4" x14ac:dyDescent="0.35">
      <c r="B67">
        <f t="shared" si="0"/>
        <v>65</v>
      </c>
      <c r="C67" t="s">
        <v>13</v>
      </c>
      <c r="D67" s="20">
        <v>65</v>
      </c>
    </row>
    <row r="68" spans="2:4" x14ac:dyDescent="0.35">
      <c r="B68">
        <f t="shared" si="0"/>
        <v>66</v>
      </c>
      <c r="C68" t="s">
        <v>119</v>
      </c>
      <c r="D68" s="20">
        <v>66</v>
      </c>
    </row>
    <row r="69" spans="2:4" x14ac:dyDescent="0.35">
      <c r="B69">
        <f t="shared" ref="B69:B132" si="1">1+B68</f>
        <v>67</v>
      </c>
      <c r="C69" t="s">
        <v>389</v>
      </c>
      <c r="D69" s="20">
        <v>67</v>
      </c>
    </row>
    <row r="70" spans="2:4" x14ac:dyDescent="0.35">
      <c r="B70">
        <f t="shared" si="1"/>
        <v>68</v>
      </c>
      <c r="C70" t="s">
        <v>390</v>
      </c>
      <c r="D70" s="20">
        <v>68</v>
      </c>
    </row>
    <row r="71" spans="2:4" x14ac:dyDescent="0.35">
      <c r="B71">
        <f t="shared" si="1"/>
        <v>69</v>
      </c>
      <c r="C71" t="s">
        <v>391</v>
      </c>
      <c r="D71" s="20">
        <v>69</v>
      </c>
    </row>
    <row r="72" spans="2:4" x14ac:dyDescent="0.35">
      <c r="B72">
        <f t="shared" si="1"/>
        <v>70</v>
      </c>
      <c r="C72" t="s">
        <v>392</v>
      </c>
      <c r="D72" s="20">
        <v>70</v>
      </c>
    </row>
    <row r="73" spans="2:4" x14ac:dyDescent="0.35">
      <c r="B73">
        <f t="shared" si="1"/>
        <v>71</v>
      </c>
      <c r="C73" t="s">
        <v>393</v>
      </c>
      <c r="D73" s="20">
        <v>71</v>
      </c>
    </row>
    <row r="74" spans="2:4" x14ac:dyDescent="0.35">
      <c r="B74">
        <f t="shared" si="1"/>
        <v>72</v>
      </c>
      <c r="C74" t="s">
        <v>14</v>
      </c>
      <c r="D74" s="20">
        <v>72</v>
      </c>
    </row>
    <row r="75" spans="2:4" x14ac:dyDescent="0.35">
      <c r="B75">
        <f t="shared" si="1"/>
        <v>73</v>
      </c>
      <c r="C75" t="s">
        <v>394</v>
      </c>
      <c r="D75" s="20">
        <v>73</v>
      </c>
    </row>
    <row r="76" spans="2:4" x14ac:dyDescent="0.35">
      <c r="B76">
        <f t="shared" si="1"/>
        <v>74</v>
      </c>
      <c r="C76" t="s">
        <v>395</v>
      </c>
      <c r="D76" s="20">
        <v>74</v>
      </c>
    </row>
    <row r="77" spans="2:4" x14ac:dyDescent="0.35">
      <c r="B77">
        <f t="shared" si="1"/>
        <v>75</v>
      </c>
      <c r="C77" t="s">
        <v>396</v>
      </c>
      <c r="D77" s="20">
        <v>75</v>
      </c>
    </row>
    <row r="78" spans="2:4" x14ac:dyDescent="0.35">
      <c r="B78">
        <f t="shared" si="1"/>
        <v>76</v>
      </c>
      <c r="C78" t="s">
        <v>397</v>
      </c>
      <c r="D78" s="20">
        <v>76</v>
      </c>
    </row>
    <row r="79" spans="2:4" x14ac:dyDescent="0.35">
      <c r="B79">
        <f t="shared" si="1"/>
        <v>77</v>
      </c>
      <c r="C79" t="s">
        <v>398</v>
      </c>
      <c r="D79" s="20">
        <v>77</v>
      </c>
    </row>
    <row r="80" spans="2:4" x14ac:dyDescent="0.35">
      <c r="B80">
        <f t="shared" si="1"/>
        <v>78</v>
      </c>
      <c r="C80" t="s">
        <v>72</v>
      </c>
      <c r="D80" s="20">
        <v>78</v>
      </c>
    </row>
    <row r="81" spans="2:4" x14ac:dyDescent="0.35">
      <c r="B81">
        <f t="shared" si="1"/>
        <v>79</v>
      </c>
      <c r="C81" t="s">
        <v>15</v>
      </c>
      <c r="D81" s="20">
        <v>79</v>
      </c>
    </row>
    <row r="82" spans="2:4" x14ac:dyDescent="0.35">
      <c r="B82">
        <f t="shared" si="1"/>
        <v>80</v>
      </c>
      <c r="C82" t="s">
        <v>120</v>
      </c>
      <c r="D82" s="20">
        <v>80</v>
      </c>
    </row>
    <row r="83" spans="2:4" x14ac:dyDescent="0.35">
      <c r="B83">
        <f t="shared" si="1"/>
        <v>81</v>
      </c>
      <c r="C83" t="s">
        <v>121</v>
      </c>
      <c r="D83" s="20">
        <v>81</v>
      </c>
    </row>
    <row r="84" spans="2:4" x14ac:dyDescent="0.35">
      <c r="B84">
        <f t="shared" si="1"/>
        <v>82</v>
      </c>
      <c r="C84" t="s">
        <v>16</v>
      </c>
      <c r="D84" s="20">
        <v>82</v>
      </c>
    </row>
    <row r="85" spans="2:4" x14ac:dyDescent="0.35">
      <c r="B85">
        <f t="shared" si="1"/>
        <v>83</v>
      </c>
      <c r="C85" t="s">
        <v>122</v>
      </c>
      <c r="D85" s="20">
        <v>83</v>
      </c>
    </row>
    <row r="86" spans="2:4" x14ac:dyDescent="0.35">
      <c r="B86">
        <f t="shared" si="1"/>
        <v>84</v>
      </c>
      <c r="C86" t="s">
        <v>399</v>
      </c>
      <c r="D86" s="20">
        <v>84</v>
      </c>
    </row>
    <row r="87" spans="2:4" x14ac:dyDescent="0.35">
      <c r="B87">
        <f t="shared" si="1"/>
        <v>85</v>
      </c>
      <c r="C87" t="s">
        <v>73</v>
      </c>
      <c r="D87" s="20">
        <v>85</v>
      </c>
    </row>
    <row r="88" spans="2:4" x14ac:dyDescent="0.35">
      <c r="B88">
        <f t="shared" si="1"/>
        <v>86</v>
      </c>
      <c r="C88" t="s">
        <v>400</v>
      </c>
      <c r="D88" s="20">
        <v>86</v>
      </c>
    </row>
    <row r="89" spans="2:4" x14ac:dyDescent="0.35">
      <c r="B89">
        <f t="shared" si="1"/>
        <v>87</v>
      </c>
      <c r="C89" t="s">
        <v>17</v>
      </c>
      <c r="D89" s="20">
        <v>87</v>
      </c>
    </row>
    <row r="90" spans="2:4" x14ac:dyDescent="0.35">
      <c r="B90">
        <f t="shared" si="1"/>
        <v>88</v>
      </c>
      <c r="C90" t="s">
        <v>124</v>
      </c>
      <c r="D90" s="20">
        <v>88</v>
      </c>
    </row>
    <row r="91" spans="2:4" x14ac:dyDescent="0.35">
      <c r="B91">
        <f t="shared" si="1"/>
        <v>89</v>
      </c>
      <c r="C91" t="s">
        <v>125</v>
      </c>
      <c r="D91" s="20">
        <v>89</v>
      </c>
    </row>
    <row r="92" spans="2:4" x14ac:dyDescent="0.35">
      <c r="B92">
        <f t="shared" si="1"/>
        <v>90</v>
      </c>
      <c r="C92" t="s">
        <v>126</v>
      </c>
      <c r="D92" s="20">
        <v>90</v>
      </c>
    </row>
    <row r="93" spans="2:4" x14ac:dyDescent="0.35">
      <c r="B93">
        <f t="shared" si="1"/>
        <v>91</v>
      </c>
      <c r="C93" t="s">
        <v>127</v>
      </c>
      <c r="D93" s="20">
        <v>91</v>
      </c>
    </row>
    <row r="94" spans="2:4" x14ac:dyDescent="0.35">
      <c r="B94">
        <f t="shared" si="1"/>
        <v>92</v>
      </c>
      <c r="C94" t="s">
        <v>128</v>
      </c>
      <c r="D94" s="20">
        <v>92</v>
      </c>
    </row>
    <row r="95" spans="2:4" x14ac:dyDescent="0.35">
      <c r="B95">
        <f t="shared" si="1"/>
        <v>93</v>
      </c>
      <c r="C95" t="s">
        <v>401</v>
      </c>
      <c r="D95" s="20">
        <v>93</v>
      </c>
    </row>
    <row r="96" spans="2:4" x14ac:dyDescent="0.35">
      <c r="B96">
        <f t="shared" si="1"/>
        <v>94</v>
      </c>
      <c r="C96" t="s">
        <v>402</v>
      </c>
      <c r="D96" s="20">
        <v>94</v>
      </c>
    </row>
    <row r="97" spans="2:4" x14ac:dyDescent="0.35">
      <c r="B97">
        <f t="shared" si="1"/>
        <v>95</v>
      </c>
      <c r="C97" t="s">
        <v>130</v>
      </c>
      <c r="D97" s="20">
        <v>95</v>
      </c>
    </row>
    <row r="98" spans="2:4" x14ac:dyDescent="0.35">
      <c r="B98">
        <f t="shared" si="1"/>
        <v>96</v>
      </c>
      <c r="C98" t="s">
        <v>131</v>
      </c>
      <c r="D98" s="20">
        <v>96</v>
      </c>
    </row>
    <row r="99" spans="2:4" x14ac:dyDescent="0.35">
      <c r="B99">
        <f t="shared" si="1"/>
        <v>97</v>
      </c>
      <c r="C99" t="s">
        <v>403</v>
      </c>
      <c r="D99" s="20">
        <v>97</v>
      </c>
    </row>
    <row r="100" spans="2:4" x14ac:dyDescent="0.35">
      <c r="B100">
        <f t="shared" si="1"/>
        <v>98</v>
      </c>
      <c r="C100" t="s">
        <v>404</v>
      </c>
      <c r="D100" s="20">
        <v>98</v>
      </c>
    </row>
    <row r="101" spans="2:4" x14ac:dyDescent="0.35">
      <c r="B101">
        <f t="shared" si="1"/>
        <v>99</v>
      </c>
      <c r="C101" t="s">
        <v>405</v>
      </c>
      <c r="D101" s="20">
        <v>99</v>
      </c>
    </row>
    <row r="102" spans="2:4" x14ac:dyDescent="0.35">
      <c r="B102">
        <f t="shared" si="1"/>
        <v>100</v>
      </c>
      <c r="C102" t="s">
        <v>132</v>
      </c>
      <c r="D102" s="20">
        <v>100</v>
      </c>
    </row>
    <row r="103" spans="2:4" x14ac:dyDescent="0.35">
      <c r="B103">
        <f t="shared" si="1"/>
        <v>101</v>
      </c>
      <c r="C103" t="s">
        <v>134</v>
      </c>
      <c r="D103" s="20">
        <v>101</v>
      </c>
    </row>
    <row r="104" spans="2:4" x14ac:dyDescent="0.35">
      <c r="B104">
        <f t="shared" si="1"/>
        <v>102</v>
      </c>
      <c r="C104" t="s">
        <v>135</v>
      </c>
      <c r="D104" s="20">
        <v>102</v>
      </c>
    </row>
    <row r="105" spans="2:4" x14ac:dyDescent="0.35">
      <c r="B105">
        <f t="shared" si="1"/>
        <v>103</v>
      </c>
      <c r="C105" t="s">
        <v>18</v>
      </c>
      <c r="D105" s="20">
        <v>103</v>
      </c>
    </row>
    <row r="106" spans="2:4" x14ac:dyDescent="0.35">
      <c r="B106">
        <f t="shared" si="1"/>
        <v>104</v>
      </c>
      <c r="C106" t="s">
        <v>406</v>
      </c>
      <c r="D106" s="20">
        <v>104</v>
      </c>
    </row>
    <row r="107" spans="2:4" x14ac:dyDescent="0.35">
      <c r="B107">
        <f t="shared" si="1"/>
        <v>105</v>
      </c>
      <c r="C107" t="s">
        <v>136</v>
      </c>
      <c r="D107" s="20">
        <v>105</v>
      </c>
    </row>
    <row r="108" spans="2:4" x14ac:dyDescent="0.35">
      <c r="B108">
        <f t="shared" si="1"/>
        <v>106</v>
      </c>
      <c r="C108" t="s">
        <v>407</v>
      </c>
      <c r="D108" s="20">
        <v>106</v>
      </c>
    </row>
    <row r="109" spans="2:4" x14ac:dyDescent="0.35">
      <c r="B109">
        <f t="shared" si="1"/>
        <v>107</v>
      </c>
      <c r="C109" t="s">
        <v>408</v>
      </c>
      <c r="D109" s="20">
        <v>107</v>
      </c>
    </row>
    <row r="110" spans="2:4" x14ac:dyDescent="0.35">
      <c r="B110">
        <f t="shared" si="1"/>
        <v>108</v>
      </c>
      <c r="C110" t="s">
        <v>409</v>
      </c>
      <c r="D110" s="20">
        <v>108</v>
      </c>
    </row>
    <row r="111" spans="2:4" x14ac:dyDescent="0.35">
      <c r="B111">
        <f t="shared" si="1"/>
        <v>109</v>
      </c>
      <c r="C111" t="s">
        <v>410</v>
      </c>
      <c r="D111" s="20">
        <v>109</v>
      </c>
    </row>
    <row r="112" spans="2:4" x14ac:dyDescent="0.35">
      <c r="B112">
        <f t="shared" si="1"/>
        <v>110</v>
      </c>
      <c r="C112" t="s">
        <v>137</v>
      </c>
      <c r="D112" s="20">
        <v>110</v>
      </c>
    </row>
    <row r="113" spans="2:4" x14ac:dyDescent="0.35">
      <c r="B113">
        <f t="shared" si="1"/>
        <v>111</v>
      </c>
      <c r="C113" t="s">
        <v>411</v>
      </c>
      <c r="D113" s="20">
        <v>111</v>
      </c>
    </row>
    <row r="114" spans="2:4" x14ac:dyDescent="0.35">
      <c r="B114">
        <f t="shared" si="1"/>
        <v>112</v>
      </c>
      <c r="C114" t="s">
        <v>138</v>
      </c>
      <c r="D114" s="20">
        <v>112</v>
      </c>
    </row>
    <row r="115" spans="2:4" x14ac:dyDescent="0.35">
      <c r="B115">
        <f t="shared" si="1"/>
        <v>113</v>
      </c>
      <c r="C115" t="s">
        <v>139</v>
      </c>
      <c r="D115" s="20">
        <v>113</v>
      </c>
    </row>
    <row r="116" spans="2:4" x14ac:dyDescent="0.35">
      <c r="B116">
        <f t="shared" si="1"/>
        <v>114</v>
      </c>
      <c r="C116" t="s">
        <v>140</v>
      </c>
      <c r="D116" s="20">
        <v>114</v>
      </c>
    </row>
    <row r="117" spans="2:4" x14ac:dyDescent="0.35">
      <c r="B117">
        <f t="shared" si="1"/>
        <v>115</v>
      </c>
      <c r="C117" t="s">
        <v>412</v>
      </c>
      <c r="D117" s="20">
        <v>115</v>
      </c>
    </row>
    <row r="118" spans="2:4" x14ac:dyDescent="0.35">
      <c r="B118">
        <f t="shared" si="1"/>
        <v>116</v>
      </c>
      <c r="C118" t="s">
        <v>413</v>
      </c>
      <c r="D118" s="20">
        <v>116</v>
      </c>
    </row>
    <row r="119" spans="2:4" x14ac:dyDescent="0.35">
      <c r="B119">
        <f t="shared" si="1"/>
        <v>117</v>
      </c>
      <c r="C119" t="s">
        <v>141</v>
      </c>
      <c r="D119" s="20">
        <v>117</v>
      </c>
    </row>
    <row r="120" spans="2:4" x14ac:dyDescent="0.35">
      <c r="B120">
        <f t="shared" si="1"/>
        <v>118</v>
      </c>
      <c r="C120" t="s">
        <v>19</v>
      </c>
      <c r="D120" s="20">
        <v>118</v>
      </c>
    </row>
    <row r="121" spans="2:4" x14ac:dyDescent="0.35">
      <c r="B121">
        <f t="shared" si="1"/>
        <v>119</v>
      </c>
      <c r="C121" t="s">
        <v>142</v>
      </c>
      <c r="D121" s="20">
        <v>119</v>
      </c>
    </row>
    <row r="122" spans="2:4" x14ac:dyDescent="0.35">
      <c r="B122">
        <f t="shared" si="1"/>
        <v>120</v>
      </c>
      <c r="C122" t="s">
        <v>58</v>
      </c>
      <c r="D122" s="20">
        <v>120</v>
      </c>
    </row>
    <row r="123" spans="2:4" x14ac:dyDescent="0.35">
      <c r="B123">
        <f t="shared" si="1"/>
        <v>121</v>
      </c>
      <c r="C123" t="s">
        <v>143</v>
      </c>
      <c r="D123" s="20">
        <v>121</v>
      </c>
    </row>
    <row r="124" spans="2:4" x14ac:dyDescent="0.35">
      <c r="B124">
        <f t="shared" si="1"/>
        <v>122</v>
      </c>
      <c r="C124" t="s">
        <v>414</v>
      </c>
      <c r="D124" s="20">
        <v>122</v>
      </c>
    </row>
    <row r="125" spans="2:4" x14ac:dyDescent="0.35">
      <c r="B125">
        <f t="shared" si="1"/>
        <v>123</v>
      </c>
      <c r="C125" t="s">
        <v>415</v>
      </c>
      <c r="D125" s="20">
        <v>123</v>
      </c>
    </row>
    <row r="126" spans="2:4" x14ac:dyDescent="0.35">
      <c r="B126">
        <f t="shared" si="1"/>
        <v>124</v>
      </c>
      <c r="C126" t="s">
        <v>416</v>
      </c>
      <c r="D126" s="20">
        <v>124</v>
      </c>
    </row>
    <row r="127" spans="2:4" x14ac:dyDescent="0.35">
      <c r="B127">
        <f t="shared" si="1"/>
        <v>125</v>
      </c>
      <c r="C127" t="s">
        <v>144</v>
      </c>
      <c r="D127" s="20">
        <v>125</v>
      </c>
    </row>
    <row r="128" spans="2:4" x14ac:dyDescent="0.35">
      <c r="B128">
        <f t="shared" si="1"/>
        <v>126</v>
      </c>
      <c r="C128" t="s">
        <v>59</v>
      </c>
      <c r="D128" s="20">
        <v>126</v>
      </c>
    </row>
    <row r="129" spans="2:4" x14ac:dyDescent="0.35">
      <c r="B129">
        <f t="shared" si="1"/>
        <v>127</v>
      </c>
      <c r="C129" t="s">
        <v>20</v>
      </c>
      <c r="D129" s="20">
        <v>127</v>
      </c>
    </row>
    <row r="130" spans="2:4" x14ac:dyDescent="0.35">
      <c r="B130">
        <f t="shared" si="1"/>
        <v>128</v>
      </c>
      <c r="C130" t="s">
        <v>417</v>
      </c>
      <c r="D130" s="20">
        <v>128</v>
      </c>
    </row>
    <row r="131" spans="2:4" x14ac:dyDescent="0.35">
      <c r="B131">
        <f t="shared" si="1"/>
        <v>129</v>
      </c>
      <c r="C131" t="s">
        <v>21</v>
      </c>
      <c r="D131" s="20">
        <v>129</v>
      </c>
    </row>
    <row r="132" spans="2:4" x14ac:dyDescent="0.35">
      <c r="B132">
        <f t="shared" si="1"/>
        <v>130</v>
      </c>
      <c r="C132" t="s">
        <v>145</v>
      </c>
      <c r="D132" s="20">
        <v>130</v>
      </c>
    </row>
    <row r="133" spans="2:4" x14ac:dyDescent="0.35">
      <c r="B133">
        <f t="shared" ref="B133:B196" si="2">1+B132</f>
        <v>131</v>
      </c>
      <c r="C133" t="s">
        <v>418</v>
      </c>
      <c r="D133" s="20">
        <v>131</v>
      </c>
    </row>
    <row r="134" spans="2:4" x14ac:dyDescent="0.35">
      <c r="B134">
        <f t="shared" si="2"/>
        <v>132</v>
      </c>
      <c r="C134" t="s">
        <v>60</v>
      </c>
      <c r="D134" s="20">
        <v>132</v>
      </c>
    </row>
    <row r="135" spans="2:4" x14ac:dyDescent="0.35">
      <c r="B135">
        <f t="shared" si="2"/>
        <v>133</v>
      </c>
      <c r="C135" t="s">
        <v>22</v>
      </c>
      <c r="D135" s="20">
        <v>133</v>
      </c>
    </row>
    <row r="136" spans="2:4" x14ac:dyDescent="0.35">
      <c r="B136">
        <f t="shared" si="2"/>
        <v>134</v>
      </c>
      <c r="C136" t="s">
        <v>419</v>
      </c>
      <c r="D136" s="20">
        <v>134</v>
      </c>
    </row>
    <row r="137" spans="2:4" x14ac:dyDescent="0.35">
      <c r="B137">
        <f t="shared" si="2"/>
        <v>135</v>
      </c>
      <c r="C137" t="s">
        <v>420</v>
      </c>
      <c r="D137" s="20">
        <v>135</v>
      </c>
    </row>
    <row r="138" spans="2:4" x14ac:dyDescent="0.35">
      <c r="B138">
        <f t="shared" si="2"/>
        <v>136</v>
      </c>
      <c r="C138" t="s">
        <v>421</v>
      </c>
      <c r="D138" s="20">
        <v>136</v>
      </c>
    </row>
    <row r="139" spans="2:4" x14ac:dyDescent="0.35">
      <c r="B139">
        <f t="shared" si="2"/>
        <v>137</v>
      </c>
      <c r="C139" t="s">
        <v>422</v>
      </c>
      <c r="D139" s="20">
        <v>137</v>
      </c>
    </row>
    <row r="140" spans="2:4" x14ac:dyDescent="0.35">
      <c r="B140">
        <f t="shared" si="2"/>
        <v>138</v>
      </c>
      <c r="C140" t="s">
        <v>423</v>
      </c>
      <c r="D140" s="20">
        <v>138</v>
      </c>
    </row>
    <row r="141" spans="2:4" x14ac:dyDescent="0.35">
      <c r="B141">
        <f t="shared" si="2"/>
        <v>139</v>
      </c>
      <c r="C141" t="s">
        <v>146</v>
      </c>
      <c r="D141" s="20">
        <v>139</v>
      </c>
    </row>
    <row r="142" spans="2:4" x14ac:dyDescent="0.35">
      <c r="B142">
        <f t="shared" si="2"/>
        <v>140</v>
      </c>
      <c r="C142" t="s">
        <v>23</v>
      </c>
      <c r="D142" s="20">
        <v>140</v>
      </c>
    </row>
    <row r="143" spans="2:4" x14ac:dyDescent="0.35">
      <c r="B143">
        <f t="shared" si="2"/>
        <v>141</v>
      </c>
      <c r="C143" t="s">
        <v>424</v>
      </c>
      <c r="D143" s="20">
        <v>141</v>
      </c>
    </row>
    <row r="144" spans="2:4" x14ac:dyDescent="0.35">
      <c r="B144">
        <f t="shared" si="2"/>
        <v>142</v>
      </c>
      <c r="C144" t="s">
        <v>24</v>
      </c>
      <c r="D144" s="20">
        <v>142</v>
      </c>
    </row>
    <row r="145" spans="2:4" x14ac:dyDescent="0.35">
      <c r="B145">
        <f t="shared" si="2"/>
        <v>143</v>
      </c>
      <c r="C145" t="s">
        <v>25</v>
      </c>
      <c r="D145" s="20">
        <v>143</v>
      </c>
    </row>
    <row r="146" spans="2:4" x14ac:dyDescent="0.35">
      <c r="B146">
        <f t="shared" si="2"/>
        <v>144</v>
      </c>
      <c r="C146" t="s">
        <v>27</v>
      </c>
      <c r="D146" s="20">
        <v>144</v>
      </c>
    </row>
    <row r="147" spans="2:4" x14ac:dyDescent="0.35">
      <c r="B147">
        <f t="shared" si="2"/>
        <v>145</v>
      </c>
      <c r="C147" t="s">
        <v>148</v>
      </c>
      <c r="D147" s="20">
        <v>145</v>
      </c>
    </row>
    <row r="148" spans="2:4" x14ac:dyDescent="0.35">
      <c r="B148">
        <f t="shared" si="2"/>
        <v>146</v>
      </c>
      <c r="C148" t="s">
        <v>76</v>
      </c>
      <c r="D148" s="20">
        <v>146</v>
      </c>
    </row>
    <row r="149" spans="2:4" x14ac:dyDescent="0.35">
      <c r="B149">
        <f t="shared" si="2"/>
        <v>147</v>
      </c>
      <c r="C149" t="s">
        <v>425</v>
      </c>
      <c r="D149" s="20">
        <v>147</v>
      </c>
    </row>
    <row r="150" spans="2:4" x14ac:dyDescent="0.35">
      <c r="B150">
        <f t="shared" si="2"/>
        <v>148</v>
      </c>
      <c r="C150" t="s">
        <v>426</v>
      </c>
      <c r="D150" s="20">
        <v>148</v>
      </c>
    </row>
    <row r="151" spans="2:4" x14ac:dyDescent="0.35">
      <c r="B151">
        <f t="shared" si="2"/>
        <v>149</v>
      </c>
      <c r="C151" t="s">
        <v>427</v>
      </c>
      <c r="D151" s="20">
        <v>149</v>
      </c>
    </row>
    <row r="152" spans="2:4" x14ac:dyDescent="0.35">
      <c r="B152">
        <f t="shared" si="2"/>
        <v>150</v>
      </c>
      <c r="C152" t="s">
        <v>428</v>
      </c>
      <c r="D152" s="20">
        <v>150</v>
      </c>
    </row>
    <row r="153" spans="2:4" x14ac:dyDescent="0.35">
      <c r="B153">
        <f t="shared" si="2"/>
        <v>151</v>
      </c>
      <c r="C153" t="s">
        <v>429</v>
      </c>
      <c r="D153" s="20">
        <v>151</v>
      </c>
    </row>
    <row r="154" spans="2:4" x14ac:dyDescent="0.35">
      <c r="B154">
        <f t="shared" si="2"/>
        <v>152</v>
      </c>
      <c r="C154" t="s">
        <v>430</v>
      </c>
      <c r="D154" s="20">
        <v>152</v>
      </c>
    </row>
    <row r="155" spans="2:4" x14ac:dyDescent="0.35">
      <c r="B155">
        <f t="shared" si="2"/>
        <v>153</v>
      </c>
      <c r="C155" t="s">
        <v>149</v>
      </c>
      <c r="D155" s="20">
        <v>153</v>
      </c>
    </row>
    <row r="156" spans="2:4" x14ac:dyDescent="0.35">
      <c r="B156">
        <f t="shared" si="2"/>
        <v>154</v>
      </c>
      <c r="C156" t="s">
        <v>431</v>
      </c>
      <c r="D156" s="20">
        <v>154</v>
      </c>
    </row>
    <row r="157" spans="2:4" x14ac:dyDescent="0.35">
      <c r="B157">
        <f t="shared" si="2"/>
        <v>155</v>
      </c>
      <c r="C157" t="s">
        <v>432</v>
      </c>
      <c r="D157" s="20">
        <v>155</v>
      </c>
    </row>
    <row r="158" spans="2:4" x14ac:dyDescent="0.35">
      <c r="B158">
        <f t="shared" si="2"/>
        <v>156</v>
      </c>
      <c r="C158" t="s">
        <v>433</v>
      </c>
      <c r="D158" s="20">
        <v>156</v>
      </c>
    </row>
    <row r="159" spans="2:4" x14ac:dyDescent="0.35">
      <c r="B159">
        <f t="shared" si="2"/>
        <v>157</v>
      </c>
      <c r="C159" t="s">
        <v>434</v>
      </c>
      <c r="D159" s="20">
        <v>157</v>
      </c>
    </row>
    <row r="160" spans="2:4" x14ac:dyDescent="0.35">
      <c r="B160">
        <f t="shared" si="2"/>
        <v>158</v>
      </c>
      <c r="C160" t="s">
        <v>150</v>
      </c>
      <c r="D160" s="20">
        <v>158</v>
      </c>
    </row>
    <row r="161" spans="2:4" x14ac:dyDescent="0.35">
      <c r="B161">
        <f t="shared" si="2"/>
        <v>159</v>
      </c>
      <c r="C161" t="s">
        <v>151</v>
      </c>
      <c r="D161" s="20">
        <v>159</v>
      </c>
    </row>
    <row r="162" spans="2:4" x14ac:dyDescent="0.35">
      <c r="B162">
        <f t="shared" si="2"/>
        <v>160</v>
      </c>
      <c r="C162" t="s">
        <v>77</v>
      </c>
      <c r="D162" s="20">
        <v>160</v>
      </c>
    </row>
    <row r="163" spans="2:4" x14ac:dyDescent="0.35">
      <c r="B163">
        <f t="shared" si="2"/>
        <v>161</v>
      </c>
      <c r="C163" t="s">
        <v>152</v>
      </c>
      <c r="D163" s="20">
        <v>161</v>
      </c>
    </row>
    <row r="164" spans="2:4" x14ac:dyDescent="0.35">
      <c r="B164">
        <f t="shared" si="2"/>
        <v>162</v>
      </c>
      <c r="C164" t="s">
        <v>435</v>
      </c>
      <c r="D164" s="20">
        <v>162</v>
      </c>
    </row>
    <row r="165" spans="2:4" x14ac:dyDescent="0.35">
      <c r="B165">
        <f t="shared" si="2"/>
        <v>163</v>
      </c>
      <c r="C165" t="s">
        <v>153</v>
      </c>
      <c r="D165" s="20">
        <v>163</v>
      </c>
    </row>
    <row r="166" spans="2:4" x14ac:dyDescent="0.35">
      <c r="B166">
        <f t="shared" si="2"/>
        <v>164</v>
      </c>
      <c r="C166" t="s">
        <v>436</v>
      </c>
      <c r="D166" s="20">
        <v>164</v>
      </c>
    </row>
    <row r="167" spans="2:4" x14ac:dyDescent="0.35">
      <c r="B167">
        <f t="shared" si="2"/>
        <v>165</v>
      </c>
      <c r="C167" t="s">
        <v>154</v>
      </c>
      <c r="D167" s="20">
        <v>165</v>
      </c>
    </row>
    <row r="168" spans="2:4" x14ac:dyDescent="0.35">
      <c r="B168">
        <f t="shared" si="2"/>
        <v>166</v>
      </c>
      <c r="C168" t="s">
        <v>155</v>
      </c>
      <c r="D168" s="20">
        <v>166</v>
      </c>
    </row>
    <row r="169" spans="2:4" x14ac:dyDescent="0.35">
      <c r="B169">
        <f t="shared" si="2"/>
        <v>167</v>
      </c>
      <c r="C169" t="s">
        <v>156</v>
      </c>
      <c r="D169" s="20">
        <v>167</v>
      </c>
    </row>
    <row r="170" spans="2:4" x14ac:dyDescent="0.35">
      <c r="B170">
        <f t="shared" si="2"/>
        <v>168</v>
      </c>
      <c r="C170" t="s">
        <v>157</v>
      </c>
      <c r="D170" s="20">
        <v>168</v>
      </c>
    </row>
    <row r="171" spans="2:4" x14ac:dyDescent="0.35">
      <c r="B171">
        <f t="shared" si="2"/>
        <v>169</v>
      </c>
      <c r="C171" t="s">
        <v>437</v>
      </c>
      <c r="D171" s="20">
        <v>169</v>
      </c>
    </row>
    <row r="172" spans="2:4" x14ac:dyDescent="0.35">
      <c r="B172">
        <f t="shared" si="2"/>
        <v>170</v>
      </c>
      <c r="C172" t="s">
        <v>28</v>
      </c>
      <c r="D172" s="20">
        <v>170</v>
      </c>
    </row>
    <row r="173" spans="2:4" x14ac:dyDescent="0.35">
      <c r="B173">
        <f t="shared" si="2"/>
        <v>171</v>
      </c>
      <c r="C173" t="s">
        <v>158</v>
      </c>
      <c r="D173" s="20">
        <v>171</v>
      </c>
    </row>
    <row r="174" spans="2:4" x14ac:dyDescent="0.35">
      <c r="B174">
        <f t="shared" si="2"/>
        <v>172</v>
      </c>
      <c r="C174" t="s">
        <v>438</v>
      </c>
      <c r="D174" s="20">
        <v>172</v>
      </c>
    </row>
    <row r="175" spans="2:4" x14ac:dyDescent="0.35">
      <c r="B175">
        <f t="shared" si="2"/>
        <v>173</v>
      </c>
      <c r="C175" t="s">
        <v>439</v>
      </c>
      <c r="D175" s="20">
        <v>173</v>
      </c>
    </row>
    <row r="176" spans="2:4" x14ac:dyDescent="0.35">
      <c r="B176">
        <f t="shared" si="2"/>
        <v>174</v>
      </c>
      <c r="C176" t="s">
        <v>440</v>
      </c>
      <c r="D176" s="20">
        <v>174</v>
      </c>
    </row>
    <row r="177" spans="2:4" x14ac:dyDescent="0.35">
      <c r="B177">
        <f t="shared" si="2"/>
        <v>175</v>
      </c>
      <c r="C177" t="s">
        <v>441</v>
      </c>
      <c r="D177" s="20">
        <v>175</v>
      </c>
    </row>
    <row r="178" spans="2:4" x14ac:dyDescent="0.35">
      <c r="B178">
        <f t="shared" si="2"/>
        <v>176</v>
      </c>
      <c r="C178" t="s">
        <v>442</v>
      </c>
      <c r="D178" s="20">
        <v>176</v>
      </c>
    </row>
    <row r="179" spans="2:4" x14ac:dyDescent="0.35">
      <c r="B179">
        <f t="shared" si="2"/>
        <v>177</v>
      </c>
      <c r="C179" t="s">
        <v>443</v>
      </c>
      <c r="D179" s="20">
        <v>177</v>
      </c>
    </row>
    <row r="180" spans="2:4" x14ac:dyDescent="0.35">
      <c r="B180">
        <f t="shared" si="2"/>
        <v>178</v>
      </c>
      <c r="C180" t="s">
        <v>444</v>
      </c>
      <c r="D180" s="20">
        <v>178</v>
      </c>
    </row>
    <row r="181" spans="2:4" x14ac:dyDescent="0.35">
      <c r="B181">
        <f t="shared" si="2"/>
        <v>179</v>
      </c>
      <c r="C181" t="s">
        <v>445</v>
      </c>
      <c r="D181" s="20">
        <v>179</v>
      </c>
    </row>
    <row r="182" spans="2:4" x14ac:dyDescent="0.35">
      <c r="B182">
        <f t="shared" si="2"/>
        <v>180</v>
      </c>
      <c r="C182" t="s">
        <v>446</v>
      </c>
      <c r="D182" s="20">
        <v>180</v>
      </c>
    </row>
    <row r="183" spans="2:4" x14ac:dyDescent="0.35">
      <c r="B183">
        <f t="shared" si="2"/>
        <v>181</v>
      </c>
      <c r="C183" t="s">
        <v>447</v>
      </c>
      <c r="D183" s="20">
        <v>181</v>
      </c>
    </row>
    <row r="184" spans="2:4" x14ac:dyDescent="0.35">
      <c r="B184">
        <f t="shared" si="2"/>
        <v>182</v>
      </c>
      <c r="C184" t="s">
        <v>448</v>
      </c>
      <c r="D184" s="20">
        <v>182</v>
      </c>
    </row>
    <row r="185" spans="2:4" x14ac:dyDescent="0.35">
      <c r="B185">
        <f t="shared" si="2"/>
        <v>183</v>
      </c>
      <c r="C185" t="s">
        <v>159</v>
      </c>
      <c r="D185" s="20">
        <v>183</v>
      </c>
    </row>
    <row r="186" spans="2:4" x14ac:dyDescent="0.35">
      <c r="B186">
        <f t="shared" si="2"/>
        <v>184</v>
      </c>
      <c r="C186" t="s">
        <v>449</v>
      </c>
      <c r="D186" s="20">
        <v>184</v>
      </c>
    </row>
    <row r="187" spans="2:4" x14ac:dyDescent="0.35">
      <c r="B187">
        <f t="shared" si="2"/>
        <v>185</v>
      </c>
      <c r="C187" t="s">
        <v>450</v>
      </c>
      <c r="D187" s="20">
        <v>185</v>
      </c>
    </row>
    <row r="188" spans="2:4" x14ac:dyDescent="0.35">
      <c r="B188">
        <f t="shared" si="2"/>
        <v>186</v>
      </c>
      <c r="C188" t="s">
        <v>451</v>
      </c>
      <c r="D188" s="20">
        <v>186</v>
      </c>
    </row>
    <row r="189" spans="2:4" x14ac:dyDescent="0.35">
      <c r="B189">
        <f t="shared" si="2"/>
        <v>187</v>
      </c>
      <c r="C189" t="s">
        <v>160</v>
      </c>
      <c r="D189" s="20">
        <v>187</v>
      </c>
    </row>
    <row r="190" spans="2:4" x14ac:dyDescent="0.35">
      <c r="B190">
        <f t="shared" si="2"/>
        <v>188</v>
      </c>
      <c r="C190" t="s">
        <v>161</v>
      </c>
      <c r="D190" s="20">
        <v>188</v>
      </c>
    </row>
    <row r="191" spans="2:4" x14ac:dyDescent="0.35">
      <c r="B191">
        <f t="shared" si="2"/>
        <v>189</v>
      </c>
      <c r="C191" t="s">
        <v>452</v>
      </c>
      <c r="D191" s="20">
        <v>189</v>
      </c>
    </row>
    <row r="192" spans="2:4" x14ac:dyDescent="0.35">
      <c r="B192">
        <f t="shared" si="2"/>
        <v>190</v>
      </c>
      <c r="C192" t="s">
        <v>453</v>
      </c>
      <c r="D192" s="20">
        <v>190</v>
      </c>
    </row>
    <row r="193" spans="2:4" x14ac:dyDescent="0.35">
      <c r="B193">
        <f t="shared" si="2"/>
        <v>191</v>
      </c>
      <c r="C193" t="s">
        <v>162</v>
      </c>
      <c r="D193" s="20">
        <v>191</v>
      </c>
    </row>
    <row r="194" spans="2:4" x14ac:dyDescent="0.35">
      <c r="B194">
        <f t="shared" si="2"/>
        <v>192</v>
      </c>
      <c r="C194" t="s">
        <v>454</v>
      </c>
      <c r="D194" s="20">
        <v>192</v>
      </c>
    </row>
    <row r="195" spans="2:4" x14ac:dyDescent="0.35">
      <c r="B195">
        <f t="shared" si="2"/>
        <v>193</v>
      </c>
      <c r="C195" t="s">
        <v>163</v>
      </c>
      <c r="D195" s="20">
        <v>193</v>
      </c>
    </row>
    <row r="196" spans="2:4" x14ac:dyDescent="0.35">
      <c r="B196">
        <f t="shared" si="2"/>
        <v>194</v>
      </c>
      <c r="C196" t="s">
        <v>455</v>
      </c>
      <c r="D196" s="20">
        <v>194</v>
      </c>
    </row>
    <row r="197" spans="2:4" x14ac:dyDescent="0.35">
      <c r="B197">
        <f t="shared" ref="B197:B260" si="3">1+B196</f>
        <v>195</v>
      </c>
      <c r="C197" t="s">
        <v>164</v>
      </c>
      <c r="D197" s="20">
        <v>195</v>
      </c>
    </row>
    <row r="198" spans="2:4" x14ac:dyDescent="0.35">
      <c r="B198">
        <f t="shared" si="3"/>
        <v>196</v>
      </c>
      <c r="C198" t="s">
        <v>456</v>
      </c>
      <c r="D198" s="20">
        <v>196</v>
      </c>
    </row>
    <row r="199" spans="2:4" x14ac:dyDescent="0.35">
      <c r="B199">
        <f t="shared" si="3"/>
        <v>197</v>
      </c>
      <c r="C199" t="s">
        <v>457</v>
      </c>
      <c r="D199" s="20">
        <v>197</v>
      </c>
    </row>
    <row r="200" spans="2:4" x14ac:dyDescent="0.35">
      <c r="B200">
        <f t="shared" si="3"/>
        <v>198</v>
      </c>
      <c r="C200" t="s">
        <v>458</v>
      </c>
      <c r="D200" s="20">
        <v>198</v>
      </c>
    </row>
    <row r="201" spans="2:4" x14ac:dyDescent="0.35">
      <c r="B201">
        <f t="shared" si="3"/>
        <v>199</v>
      </c>
      <c r="C201" t="s">
        <v>459</v>
      </c>
      <c r="D201" s="20">
        <v>199</v>
      </c>
    </row>
    <row r="202" spans="2:4" x14ac:dyDescent="0.35">
      <c r="B202">
        <f t="shared" si="3"/>
        <v>200</v>
      </c>
      <c r="C202" t="s">
        <v>460</v>
      </c>
      <c r="D202" s="20">
        <v>200</v>
      </c>
    </row>
    <row r="203" spans="2:4" x14ac:dyDescent="0.35">
      <c r="B203">
        <f t="shared" si="3"/>
        <v>201</v>
      </c>
      <c r="C203" t="s">
        <v>461</v>
      </c>
      <c r="D203" s="20">
        <v>201</v>
      </c>
    </row>
    <row r="204" spans="2:4" x14ac:dyDescent="0.35">
      <c r="B204">
        <f t="shared" si="3"/>
        <v>202</v>
      </c>
      <c r="C204" t="s">
        <v>29</v>
      </c>
      <c r="D204" s="20">
        <v>202</v>
      </c>
    </row>
    <row r="205" spans="2:4" x14ac:dyDescent="0.35">
      <c r="B205">
        <f t="shared" si="3"/>
        <v>203</v>
      </c>
      <c r="C205" t="s">
        <v>462</v>
      </c>
      <c r="D205" s="20">
        <v>203</v>
      </c>
    </row>
    <row r="206" spans="2:4" x14ac:dyDescent="0.35">
      <c r="B206">
        <f t="shared" si="3"/>
        <v>204</v>
      </c>
      <c r="C206" t="s">
        <v>463</v>
      </c>
      <c r="D206" s="20">
        <v>204</v>
      </c>
    </row>
    <row r="207" spans="2:4" x14ac:dyDescent="0.35">
      <c r="B207">
        <f t="shared" si="3"/>
        <v>205</v>
      </c>
      <c r="C207" t="s">
        <v>78</v>
      </c>
      <c r="D207" s="20">
        <v>205</v>
      </c>
    </row>
    <row r="208" spans="2:4" x14ac:dyDescent="0.35">
      <c r="B208">
        <f t="shared" si="3"/>
        <v>206</v>
      </c>
      <c r="C208" t="s">
        <v>165</v>
      </c>
      <c r="D208" s="20">
        <v>206</v>
      </c>
    </row>
    <row r="209" spans="2:4" x14ac:dyDescent="0.35">
      <c r="B209">
        <f t="shared" si="3"/>
        <v>207</v>
      </c>
      <c r="C209" t="s">
        <v>166</v>
      </c>
      <c r="D209" s="20">
        <v>207</v>
      </c>
    </row>
    <row r="210" spans="2:4" x14ac:dyDescent="0.35">
      <c r="B210">
        <f t="shared" si="3"/>
        <v>208</v>
      </c>
      <c r="C210" t="s">
        <v>167</v>
      </c>
      <c r="D210" s="20">
        <v>208</v>
      </c>
    </row>
    <row r="211" spans="2:4" x14ac:dyDescent="0.35">
      <c r="B211">
        <f t="shared" si="3"/>
        <v>209</v>
      </c>
      <c r="C211" t="s">
        <v>464</v>
      </c>
      <c r="D211" s="20">
        <v>209</v>
      </c>
    </row>
    <row r="212" spans="2:4" x14ac:dyDescent="0.35">
      <c r="B212">
        <f t="shared" si="3"/>
        <v>210</v>
      </c>
      <c r="C212" t="s">
        <v>168</v>
      </c>
      <c r="D212" s="20">
        <v>210</v>
      </c>
    </row>
    <row r="213" spans="2:4" x14ac:dyDescent="0.35">
      <c r="B213">
        <f t="shared" si="3"/>
        <v>211</v>
      </c>
      <c r="C213" t="s">
        <v>30</v>
      </c>
      <c r="D213" s="20">
        <v>211</v>
      </c>
    </row>
    <row r="214" spans="2:4" x14ac:dyDescent="0.35">
      <c r="B214">
        <f t="shared" si="3"/>
        <v>212</v>
      </c>
      <c r="C214" t="s">
        <v>465</v>
      </c>
      <c r="D214" s="20">
        <v>212</v>
      </c>
    </row>
    <row r="215" spans="2:4" x14ac:dyDescent="0.35">
      <c r="B215">
        <f t="shared" si="3"/>
        <v>213</v>
      </c>
      <c r="C215" t="s">
        <v>169</v>
      </c>
      <c r="D215" s="20">
        <v>213</v>
      </c>
    </row>
    <row r="216" spans="2:4" x14ac:dyDescent="0.35">
      <c r="B216">
        <f t="shared" si="3"/>
        <v>214</v>
      </c>
      <c r="C216" t="s">
        <v>170</v>
      </c>
      <c r="D216" s="20">
        <v>214</v>
      </c>
    </row>
    <row r="217" spans="2:4" x14ac:dyDescent="0.35">
      <c r="B217">
        <f t="shared" si="3"/>
        <v>215</v>
      </c>
      <c r="C217" t="s">
        <v>171</v>
      </c>
      <c r="D217" s="20">
        <v>215</v>
      </c>
    </row>
    <row r="218" spans="2:4" x14ac:dyDescent="0.35">
      <c r="B218">
        <f t="shared" si="3"/>
        <v>216</v>
      </c>
      <c r="C218" t="s">
        <v>172</v>
      </c>
      <c r="D218" s="20">
        <v>216</v>
      </c>
    </row>
    <row r="219" spans="2:4" x14ac:dyDescent="0.35">
      <c r="B219">
        <f t="shared" si="3"/>
        <v>217</v>
      </c>
      <c r="C219" t="s">
        <v>173</v>
      </c>
      <c r="D219" s="20">
        <v>217</v>
      </c>
    </row>
    <row r="220" spans="2:4" x14ac:dyDescent="0.35">
      <c r="B220">
        <f t="shared" si="3"/>
        <v>218</v>
      </c>
      <c r="C220" t="s">
        <v>79</v>
      </c>
      <c r="D220" s="20">
        <v>218</v>
      </c>
    </row>
    <row r="221" spans="2:4" x14ac:dyDescent="0.35">
      <c r="B221">
        <f t="shared" si="3"/>
        <v>219</v>
      </c>
      <c r="C221" t="s">
        <v>31</v>
      </c>
      <c r="D221" s="20">
        <v>219</v>
      </c>
    </row>
    <row r="222" spans="2:4" x14ac:dyDescent="0.35">
      <c r="B222">
        <f t="shared" si="3"/>
        <v>220</v>
      </c>
      <c r="C222" t="s">
        <v>466</v>
      </c>
      <c r="D222" s="20">
        <v>220</v>
      </c>
    </row>
    <row r="223" spans="2:4" x14ac:dyDescent="0.35">
      <c r="B223">
        <f t="shared" si="3"/>
        <v>221</v>
      </c>
      <c r="C223" t="s">
        <v>467</v>
      </c>
      <c r="D223" s="20">
        <v>221</v>
      </c>
    </row>
    <row r="224" spans="2:4" x14ac:dyDescent="0.35">
      <c r="B224">
        <f t="shared" si="3"/>
        <v>222</v>
      </c>
      <c r="C224" t="s">
        <v>32</v>
      </c>
      <c r="D224" s="20">
        <v>222</v>
      </c>
    </row>
    <row r="225" spans="2:4" x14ac:dyDescent="0.35">
      <c r="B225">
        <f t="shared" si="3"/>
        <v>223</v>
      </c>
      <c r="C225" t="s">
        <v>468</v>
      </c>
      <c r="D225" s="20">
        <v>223</v>
      </c>
    </row>
    <row r="226" spans="2:4" x14ac:dyDescent="0.35">
      <c r="B226">
        <f t="shared" si="3"/>
        <v>224</v>
      </c>
      <c r="C226" t="s">
        <v>469</v>
      </c>
      <c r="D226" s="20">
        <v>224</v>
      </c>
    </row>
    <row r="227" spans="2:4" x14ac:dyDescent="0.35">
      <c r="B227">
        <f t="shared" si="3"/>
        <v>225</v>
      </c>
      <c r="C227" t="s">
        <v>470</v>
      </c>
      <c r="D227" s="20">
        <v>225</v>
      </c>
    </row>
    <row r="228" spans="2:4" x14ac:dyDescent="0.35">
      <c r="B228">
        <f t="shared" si="3"/>
        <v>226</v>
      </c>
      <c r="C228" t="s">
        <v>471</v>
      </c>
      <c r="D228" s="20">
        <v>226</v>
      </c>
    </row>
    <row r="229" spans="2:4" x14ac:dyDescent="0.35">
      <c r="B229">
        <f t="shared" si="3"/>
        <v>227</v>
      </c>
      <c r="C229" t="s">
        <v>472</v>
      </c>
      <c r="D229" s="20">
        <v>227</v>
      </c>
    </row>
    <row r="230" spans="2:4" x14ac:dyDescent="0.35">
      <c r="B230">
        <f t="shared" si="3"/>
        <v>228</v>
      </c>
      <c r="C230" t="s">
        <v>473</v>
      </c>
      <c r="D230" s="20">
        <v>228</v>
      </c>
    </row>
    <row r="231" spans="2:4" x14ac:dyDescent="0.35">
      <c r="B231">
        <f t="shared" si="3"/>
        <v>229</v>
      </c>
      <c r="C231" t="s">
        <v>474</v>
      </c>
      <c r="D231" s="20">
        <v>229</v>
      </c>
    </row>
    <row r="232" spans="2:4" x14ac:dyDescent="0.35">
      <c r="B232">
        <f t="shared" si="3"/>
        <v>230</v>
      </c>
      <c r="C232" t="s">
        <v>475</v>
      </c>
      <c r="D232" s="20">
        <v>230</v>
      </c>
    </row>
    <row r="233" spans="2:4" x14ac:dyDescent="0.35">
      <c r="B233">
        <f t="shared" si="3"/>
        <v>231</v>
      </c>
      <c r="C233" t="s">
        <v>174</v>
      </c>
      <c r="D233" s="20">
        <v>231</v>
      </c>
    </row>
    <row r="234" spans="2:4" x14ac:dyDescent="0.35">
      <c r="B234">
        <f t="shared" si="3"/>
        <v>232</v>
      </c>
      <c r="C234" t="s">
        <v>80</v>
      </c>
      <c r="D234" s="20">
        <v>232</v>
      </c>
    </row>
    <row r="235" spans="2:4" x14ac:dyDescent="0.35">
      <c r="B235">
        <f t="shared" si="3"/>
        <v>233</v>
      </c>
      <c r="C235" t="s">
        <v>175</v>
      </c>
      <c r="D235" s="20">
        <v>233</v>
      </c>
    </row>
    <row r="236" spans="2:4" x14ac:dyDescent="0.35">
      <c r="B236">
        <f t="shared" si="3"/>
        <v>234</v>
      </c>
      <c r="C236" t="s">
        <v>61</v>
      </c>
      <c r="D236" s="20">
        <v>234</v>
      </c>
    </row>
    <row r="237" spans="2:4" x14ac:dyDescent="0.35">
      <c r="B237">
        <f t="shared" si="3"/>
        <v>235</v>
      </c>
      <c r="C237" t="s">
        <v>33</v>
      </c>
      <c r="D237" s="20">
        <v>235</v>
      </c>
    </row>
    <row r="238" spans="2:4" x14ac:dyDescent="0.35">
      <c r="B238">
        <f t="shared" si="3"/>
        <v>236</v>
      </c>
      <c r="C238" t="s">
        <v>34</v>
      </c>
      <c r="D238" s="20">
        <v>236</v>
      </c>
    </row>
    <row r="239" spans="2:4" x14ac:dyDescent="0.35">
      <c r="B239">
        <f t="shared" si="3"/>
        <v>237</v>
      </c>
      <c r="C239" t="s">
        <v>35</v>
      </c>
      <c r="D239" s="20">
        <v>237</v>
      </c>
    </row>
    <row r="240" spans="2:4" x14ac:dyDescent="0.35">
      <c r="B240">
        <f t="shared" si="3"/>
        <v>238</v>
      </c>
      <c r="C240" t="s">
        <v>36</v>
      </c>
      <c r="D240" s="20">
        <v>238</v>
      </c>
    </row>
    <row r="241" spans="2:4" x14ac:dyDescent="0.35">
      <c r="B241">
        <f t="shared" si="3"/>
        <v>239</v>
      </c>
      <c r="C241" t="s">
        <v>176</v>
      </c>
      <c r="D241" s="20">
        <v>239</v>
      </c>
    </row>
    <row r="242" spans="2:4" x14ac:dyDescent="0.35">
      <c r="B242">
        <f t="shared" si="3"/>
        <v>240</v>
      </c>
      <c r="C242" t="s">
        <v>476</v>
      </c>
      <c r="D242" s="20">
        <v>240</v>
      </c>
    </row>
    <row r="243" spans="2:4" x14ac:dyDescent="0.35">
      <c r="B243">
        <f t="shared" si="3"/>
        <v>241</v>
      </c>
      <c r="C243" t="s">
        <v>477</v>
      </c>
      <c r="D243" s="20">
        <v>241</v>
      </c>
    </row>
    <row r="244" spans="2:4" x14ac:dyDescent="0.35">
      <c r="B244">
        <f t="shared" si="3"/>
        <v>242</v>
      </c>
      <c r="C244" t="s">
        <v>478</v>
      </c>
      <c r="D244" s="20">
        <v>242</v>
      </c>
    </row>
    <row r="245" spans="2:4" x14ac:dyDescent="0.35">
      <c r="B245">
        <f t="shared" si="3"/>
        <v>243</v>
      </c>
      <c r="C245" t="s">
        <v>177</v>
      </c>
      <c r="D245" s="20">
        <v>243</v>
      </c>
    </row>
    <row r="246" spans="2:4" x14ac:dyDescent="0.35">
      <c r="B246">
        <f t="shared" si="3"/>
        <v>244</v>
      </c>
      <c r="C246" t="s">
        <v>479</v>
      </c>
      <c r="D246" s="20">
        <v>244</v>
      </c>
    </row>
    <row r="247" spans="2:4" x14ac:dyDescent="0.35">
      <c r="B247">
        <f t="shared" si="3"/>
        <v>245</v>
      </c>
      <c r="C247" t="s">
        <v>178</v>
      </c>
      <c r="D247" s="20">
        <v>245</v>
      </c>
    </row>
    <row r="248" spans="2:4" x14ac:dyDescent="0.35">
      <c r="B248">
        <f t="shared" si="3"/>
        <v>246</v>
      </c>
      <c r="C248" t="s">
        <v>179</v>
      </c>
      <c r="D248" s="20">
        <v>246</v>
      </c>
    </row>
    <row r="249" spans="2:4" x14ac:dyDescent="0.35">
      <c r="B249">
        <f t="shared" si="3"/>
        <v>247</v>
      </c>
      <c r="C249" t="s">
        <v>180</v>
      </c>
      <c r="D249" s="20">
        <v>247</v>
      </c>
    </row>
    <row r="250" spans="2:4" x14ac:dyDescent="0.35">
      <c r="B250">
        <f t="shared" si="3"/>
        <v>248</v>
      </c>
      <c r="C250" t="s">
        <v>480</v>
      </c>
      <c r="D250" s="20">
        <v>248</v>
      </c>
    </row>
    <row r="251" spans="2:4" x14ac:dyDescent="0.35">
      <c r="B251">
        <f t="shared" si="3"/>
        <v>249</v>
      </c>
      <c r="C251" t="s">
        <v>481</v>
      </c>
      <c r="D251" s="20">
        <v>249</v>
      </c>
    </row>
    <row r="252" spans="2:4" x14ac:dyDescent="0.35">
      <c r="B252">
        <f t="shared" si="3"/>
        <v>250</v>
      </c>
      <c r="C252" t="s">
        <v>482</v>
      </c>
      <c r="D252" s="20">
        <v>250</v>
      </c>
    </row>
    <row r="253" spans="2:4" x14ac:dyDescent="0.35">
      <c r="B253">
        <f t="shared" si="3"/>
        <v>251</v>
      </c>
      <c r="C253" t="s">
        <v>181</v>
      </c>
      <c r="D253" s="20">
        <v>251</v>
      </c>
    </row>
    <row r="254" spans="2:4" x14ac:dyDescent="0.35">
      <c r="B254">
        <f t="shared" si="3"/>
        <v>252</v>
      </c>
      <c r="C254" t="s">
        <v>483</v>
      </c>
      <c r="D254" s="20">
        <v>252</v>
      </c>
    </row>
    <row r="255" spans="2:4" x14ac:dyDescent="0.35">
      <c r="B255">
        <f t="shared" si="3"/>
        <v>253</v>
      </c>
      <c r="C255" t="s">
        <v>484</v>
      </c>
      <c r="D255" s="20">
        <v>253</v>
      </c>
    </row>
    <row r="256" spans="2:4" x14ac:dyDescent="0.35">
      <c r="B256">
        <f t="shared" si="3"/>
        <v>254</v>
      </c>
      <c r="C256" t="s">
        <v>485</v>
      </c>
      <c r="D256" s="20">
        <v>254</v>
      </c>
    </row>
    <row r="257" spans="2:4" x14ac:dyDescent="0.35">
      <c r="B257">
        <f t="shared" si="3"/>
        <v>255</v>
      </c>
      <c r="C257" t="s">
        <v>486</v>
      </c>
      <c r="D257" s="20">
        <v>255</v>
      </c>
    </row>
    <row r="258" spans="2:4" x14ac:dyDescent="0.35">
      <c r="B258">
        <f t="shared" si="3"/>
        <v>256</v>
      </c>
      <c r="C258" t="s">
        <v>487</v>
      </c>
      <c r="D258" s="20">
        <v>256</v>
      </c>
    </row>
    <row r="259" spans="2:4" x14ac:dyDescent="0.35">
      <c r="B259">
        <f t="shared" si="3"/>
        <v>257</v>
      </c>
      <c r="C259" t="s">
        <v>488</v>
      </c>
      <c r="D259" s="20">
        <v>257</v>
      </c>
    </row>
    <row r="260" spans="2:4" x14ac:dyDescent="0.35">
      <c r="B260">
        <f t="shared" si="3"/>
        <v>258</v>
      </c>
      <c r="C260" t="s">
        <v>182</v>
      </c>
      <c r="D260" s="20">
        <v>258</v>
      </c>
    </row>
    <row r="261" spans="2:4" x14ac:dyDescent="0.35">
      <c r="B261">
        <f t="shared" ref="B261:B324" si="4">1+B260</f>
        <v>259</v>
      </c>
      <c r="C261" t="s">
        <v>489</v>
      </c>
      <c r="D261" s="20">
        <v>259</v>
      </c>
    </row>
    <row r="262" spans="2:4" x14ac:dyDescent="0.35">
      <c r="B262">
        <f t="shared" si="4"/>
        <v>260</v>
      </c>
      <c r="C262" t="s">
        <v>490</v>
      </c>
      <c r="D262" s="20">
        <v>260</v>
      </c>
    </row>
    <row r="263" spans="2:4" x14ac:dyDescent="0.35">
      <c r="B263">
        <f t="shared" si="4"/>
        <v>261</v>
      </c>
      <c r="C263" t="s">
        <v>37</v>
      </c>
      <c r="D263" s="20">
        <v>261</v>
      </c>
    </row>
    <row r="264" spans="2:4" x14ac:dyDescent="0.35">
      <c r="B264">
        <f t="shared" si="4"/>
        <v>262</v>
      </c>
      <c r="C264" t="s">
        <v>491</v>
      </c>
      <c r="D264" s="20">
        <v>262</v>
      </c>
    </row>
    <row r="265" spans="2:4" x14ac:dyDescent="0.35">
      <c r="B265">
        <f t="shared" si="4"/>
        <v>263</v>
      </c>
      <c r="C265" t="s">
        <v>492</v>
      </c>
      <c r="D265" s="20">
        <v>263</v>
      </c>
    </row>
    <row r="266" spans="2:4" x14ac:dyDescent="0.35">
      <c r="B266">
        <f t="shared" si="4"/>
        <v>264</v>
      </c>
      <c r="C266" t="s">
        <v>183</v>
      </c>
      <c r="D266" s="20">
        <v>264</v>
      </c>
    </row>
    <row r="267" spans="2:4" x14ac:dyDescent="0.35">
      <c r="B267">
        <f t="shared" si="4"/>
        <v>265</v>
      </c>
      <c r="C267" t="s">
        <v>184</v>
      </c>
      <c r="D267" s="20">
        <v>265</v>
      </c>
    </row>
    <row r="268" spans="2:4" x14ac:dyDescent="0.35">
      <c r="B268">
        <f t="shared" si="4"/>
        <v>266</v>
      </c>
      <c r="C268" t="s">
        <v>185</v>
      </c>
      <c r="D268" s="20">
        <v>266</v>
      </c>
    </row>
    <row r="269" spans="2:4" x14ac:dyDescent="0.35">
      <c r="B269">
        <f t="shared" si="4"/>
        <v>267</v>
      </c>
      <c r="C269" t="s">
        <v>81</v>
      </c>
      <c r="D269" s="20">
        <v>267</v>
      </c>
    </row>
    <row r="270" spans="2:4" x14ac:dyDescent="0.35">
      <c r="B270">
        <f t="shared" si="4"/>
        <v>268</v>
      </c>
      <c r="C270" t="s">
        <v>186</v>
      </c>
      <c r="D270" s="20">
        <v>268</v>
      </c>
    </row>
    <row r="271" spans="2:4" x14ac:dyDescent="0.35">
      <c r="B271">
        <f t="shared" si="4"/>
        <v>269</v>
      </c>
      <c r="C271" t="s">
        <v>493</v>
      </c>
      <c r="D271" s="20">
        <v>269</v>
      </c>
    </row>
    <row r="272" spans="2:4" x14ac:dyDescent="0.35">
      <c r="B272">
        <f t="shared" si="4"/>
        <v>270</v>
      </c>
      <c r="C272" t="s">
        <v>187</v>
      </c>
      <c r="D272" s="20">
        <v>270</v>
      </c>
    </row>
    <row r="273" spans="2:4" x14ac:dyDescent="0.35">
      <c r="B273">
        <f t="shared" si="4"/>
        <v>271</v>
      </c>
      <c r="C273" t="s">
        <v>188</v>
      </c>
      <c r="D273" s="20">
        <v>271</v>
      </c>
    </row>
    <row r="274" spans="2:4" x14ac:dyDescent="0.35">
      <c r="B274">
        <f t="shared" si="4"/>
        <v>272</v>
      </c>
      <c r="C274" t="s">
        <v>494</v>
      </c>
      <c r="D274" s="20">
        <v>272</v>
      </c>
    </row>
    <row r="275" spans="2:4" x14ac:dyDescent="0.35">
      <c r="B275">
        <f t="shared" si="4"/>
        <v>273</v>
      </c>
      <c r="C275" t="s">
        <v>495</v>
      </c>
      <c r="D275" s="20">
        <v>273</v>
      </c>
    </row>
    <row r="276" spans="2:4" x14ac:dyDescent="0.35">
      <c r="B276">
        <f t="shared" si="4"/>
        <v>274</v>
      </c>
      <c r="C276" t="s">
        <v>189</v>
      </c>
      <c r="D276" s="20">
        <v>274</v>
      </c>
    </row>
    <row r="277" spans="2:4" x14ac:dyDescent="0.35">
      <c r="B277">
        <f t="shared" si="4"/>
        <v>275</v>
      </c>
      <c r="C277" t="s">
        <v>496</v>
      </c>
      <c r="D277" s="20">
        <v>275</v>
      </c>
    </row>
    <row r="278" spans="2:4" x14ac:dyDescent="0.35">
      <c r="B278">
        <f t="shared" si="4"/>
        <v>276</v>
      </c>
      <c r="C278" t="s">
        <v>497</v>
      </c>
      <c r="D278" s="20">
        <v>276</v>
      </c>
    </row>
    <row r="279" spans="2:4" x14ac:dyDescent="0.35">
      <c r="B279">
        <f t="shared" si="4"/>
        <v>277</v>
      </c>
      <c r="C279" t="s">
        <v>498</v>
      </c>
      <c r="D279" s="20">
        <v>277</v>
      </c>
    </row>
    <row r="280" spans="2:4" x14ac:dyDescent="0.35">
      <c r="B280">
        <f t="shared" si="4"/>
        <v>278</v>
      </c>
      <c r="C280" t="s">
        <v>38</v>
      </c>
      <c r="D280" s="20">
        <v>278</v>
      </c>
    </row>
    <row r="281" spans="2:4" x14ac:dyDescent="0.35">
      <c r="B281">
        <f t="shared" si="4"/>
        <v>279</v>
      </c>
      <c r="C281" t="s">
        <v>190</v>
      </c>
      <c r="D281" s="20">
        <v>279</v>
      </c>
    </row>
    <row r="282" spans="2:4" x14ac:dyDescent="0.35">
      <c r="B282">
        <f t="shared" si="4"/>
        <v>280</v>
      </c>
      <c r="C282" t="s">
        <v>191</v>
      </c>
      <c r="D282" s="20">
        <v>280</v>
      </c>
    </row>
    <row r="283" spans="2:4" x14ac:dyDescent="0.35">
      <c r="B283">
        <f t="shared" si="4"/>
        <v>281</v>
      </c>
      <c r="C283" t="s">
        <v>499</v>
      </c>
      <c r="D283" s="20">
        <v>281</v>
      </c>
    </row>
    <row r="284" spans="2:4" x14ac:dyDescent="0.35">
      <c r="B284">
        <f t="shared" si="4"/>
        <v>282</v>
      </c>
      <c r="C284" t="s">
        <v>500</v>
      </c>
      <c r="D284" s="20">
        <v>282</v>
      </c>
    </row>
    <row r="285" spans="2:4" x14ac:dyDescent="0.35">
      <c r="B285">
        <f t="shared" si="4"/>
        <v>283</v>
      </c>
      <c r="C285" t="s">
        <v>192</v>
      </c>
      <c r="D285" s="20">
        <v>283</v>
      </c>
    </row>
    <row r="286" spans="2:4" x14ac:dyDescent="0.35">
      <c r="B286">
        <f t="shared" si="4"/>
        <v>284</v>
      </c>
      <c r="C286" t="s">
        <v>501</v>
      </c>
      <c r="D286" s="20">
        <v>284</v>
      </c>
    </row>
    <row r="287" spans="2:4" x14ac:dyDescent="0.35">
      <c r="B287">
        <f t="shared" si="4"/>
        <v>285</v>
      </c>
      <c r="C287" t="s">
        <v>502</v>
      </c>
      <c r="D287" s="20">
        <v>285</v>
      </c>
    </row>
    <row r="288" spans="2:4" x14ac:dyDescent="0.35">
      <c r="B288">
        <f t="shared" si="4"/>
        <v>286</v>
      </c>
      <c r="C288" t="s">
        <v>503</v>
      </c>
      <c r="D288" s="20">
        <v>286</v>
      </c>
    </row>
    <row r="289" spans="2:4" x14ac:dyDescent="0.35">
      <c r="B289">
        <f t="shared" si="4"/>
        <v>287</v>
      </c>
      <c r="C289" t="s">
        <v>504</v>
      </c>
      <c r="D289" s="20">
        <v>287</v>
      </c>
    </row>
    <row r="290" spans="2:4" x14ac:dyDescent="0.35">
      <c r="B290">
        <f t="shared" si="4"/>
        <v>288</v>
      </c>
      <c r="C290" t="s">
        <v>193</v>
      </c>
      <c r="D290" s="20">
        <v>288</v>
      </c>
    </row>
    <row r="291" spans="2:4" x14ac:dyDescent="0.35">
      <c r="B291">
        <f t="shared" si="4"/>
        <v>289</v>
      </c>
      <c r="C291" t="s">
        <v>505</v>
      </c>
      <c r="D291" s="20">
        <v>289</v>
      </c>
    </row>
    <row r="292" spans="2:4" x14ac:dyDescent="0.35">
      <c r="B292">
        <f t="shared" si="4"/>
        <v>290</v>
      </c>
      <c r="C292" t="s">
        <v>39</v>
      </c>
      <c r="D292" s="20">
        <v>290</v>
      </c>
    </row>
    <row r="293" spans="2:4" x14ac:dyDescent="0.35">
      <c r="B293">
        <f t="shared" si="4"/>
        <v>291</v>
      </c>
      <c r="C293" t="s">
        <v>40</v>
      </c>
      <c r="D293" s="20">
        <v>291</v>
      </c>
    </row>
    <row r="294" spans="2:4" x14ac:dyDescent="0.35">
      <c r="B294">
        <f t="shared" si="4"/>
        <v>292</v>
      </c>
      <c r="C294" t="s">
        <v>82</v>
      </c>
      <c r="D294" s="20">
        <v>292</v>
      </c>
    </row>
    <row r="295" spans="2:4" x14ac:dyDescent="0.35">
      <c r="B295">
        <f t="shared" si="4"/>
        <v>293</v>
      </c>
      <c r="C295" t="s">
        <v>41</v>
      </c>
      <c r="D295" s="20">
        <v>293</v>
      </c>
    </row>
    <row r="296" spans="2:4" x14ac:dyDescent="0.35">
      <c r="B296">
        <f t="shared" si="4"/>
        <v>294</v>
      </c>
      <c r="C296" t="s">
        <v>506</v>
      </c>
      <c r="D296" s="20">
        <v>294</v>
      </c>
    </row>
    <row r="297" spans="2:4" x14ac:dyDescent="0.35">
      <c r="B297">
        <f t="shared" si="4"/>
        <v>295</v>
      </c>
      <c r="C297" t="s">
        <v>42</v>
      </c>
      <c r="D297" s="20">
        <v>295</v>
      </c>
    </row>
    <row r="298" spans="2:4" x14ac:dyDescent="0.35">
      <c r="B298">
        <f t="shared" si="4"/>
        <v>296</v>
      </c>
      <c r="C298" t="s">
        <v>507</v>
      </c>
      <c r="D298" s="20">
        <v>296</v>
      </c>
    </row>
    <row r="299" spans="2:4" x14ac:dyDescent="0.35">
      <c r="B299">
        <f t="shared" si="4"/>
        <v>297</v>
      </c>
      <c r="C299" t="s">
        <v>194</v>
      </c>
      <c r="D299" s="20">
        <v>297</v>
      </c>
    </row>
    <row r="300" spans="2:4" x14ac:dyDescent="0.35">
      <c r="B300">
        <f t="shared" si="4"/>
        <v>298</v>
      </c>
      <c r="C300" t="s">
        <v>83</v>
      </c>
      <c r="D300" s="20">
        <v>298</v>
      </c>
    </row>
    <row r="301" spans="2:4" x14ac:dyDescent="0.35">
      <c r="B301">
        <f t="shared" si="4"/>
        <v>299</v>
      </c>
      <c r="C301" t="s">
        <v>508</v>
      </c>
      <c r="D301" s="20">
        <v>299</v>
      </c>
    </row>
    <row r="302" spans="2:4" x14ac:dyDescent="0.35">
      <c r="B302">
        <f t="shared" si="4"/>
        <v>300</v>
      </c>
      <c r="C302" t="s">
        <v>509</v>
      </c>
      <c r="D302" s="20">
        <v>300</v>
      </c>
    </row>
    <row r="303" spans="2:4" x14ac:dyDescent="0.35">
      <c r="B303">
        <f t="shared" si="4"/>
        <v>301</v>
      </c>
      <c r="C303" t="s">
        <v>510</v>
      </c>
      <c r="D303" s="20">
        <v>301</v>
      </c>
    </row>
    <row r="304" spans="2:4" x14ac:dyDescent="0.35">
      <c r="B304">
        <f t="shared" si="4"/>
        <v>302</v>
      </c>
      <c r="C304" t="s">
        <v>511</v>
      </c>
      <c r="D304" s="20">
        <v>302</v>
      </c>
    </row>
    <row r="305" spans="2:4" x14ac:dyDescent="0.35">
      <c r="B305">
        <f t="shared" si="4"/>
        <v>303</v>
      </c>
      <c r="C305" t="s">
        <v>512</v>
      </c>
      <c r="D305" s="20">
        <v>303</v>
      </c>
    </row>
    <row r="306" spans="2:4" x14ac:dyDescent="0.35">
      <c r="B306">
        <f t="shared" si="4"/>
        <v>304</v>
      </c>
      <c r="C306" t="s">
        <v>62</v>
      </c>
      <c r="D306" s="20">
        <v>304</v>
      </c>
    </row>
    <row r="307" spans="2:4" x14ac:dyDescent="0.35">
      <c r="B307">
        <f t="shared" si="4"/>
        <v>305</v>
      </c>
      <c r="C307" t="s">
        <v>513</v>
      </c>
      <c r="D307" s="20">
        <v>305</v>
      </c>
    </row>
    <row r="308" spans="2:4" x14ac:dyDescent="0.35">
      <c r="B308">
        <f t="shared" si="4"/>
        <v>306</v>
      </c>
      <c r="C308" t="s">
        <v>195</v>
      </c>
      <c r="D308" s="20">
        <v>306</v>
      </c>
    </row>
    <row r="309" spans="2:4" x14ac:dyDescent="0.35">
      <c r="B309">
        <f t="shared" si="4"/>
        <v>307</v>
      </c>
      <c r="C309" t="s">
        <v>196</v>
      </c>
      <c r="D309" s="20">
        <v>307</v>
      </c>
    </row>
    <row r="310" spans="2:4" x14ac:dyDescent="0.35">
      <c r="B310">
        <f t="shared" si="4"/>
        <v>308</v>
      </c>
      <c r="C310" t="s">
        <v>514</v>
      </c>
      <c r="D310" s="20">
        <v>308</v>
      </c>
    </row>
    <row r="311" spans="2:4" x14ac:dyDescent="0.35">
      <c r="B311">
        <f t="shared" si="4"/>
        <v>309</v>
      </c>
      <c r="C311" t="s">
        <v>515</v>
      </c>
      <c r="D311" s="20">
        <v>309</v>
      </c>
    </row>
    <row r="312" spans="2:4" x14ac:dyDescent="0.35">
      <c r="B312">
        <f t="shared" si="4"/>
        <v>310</v>
      </c>
      <c r="C312" t="s">
        <v>516</v>
      </c>
      <c r="D312" s="20">
        <v>310</v>
      </c>
    </row>
    <row r="313" spans="2:4" x14ac:dyDescent="0.35">
      <c r="B313">
        <f t="shared" si="4"/>
        <v>311</v>
      </c>
      <c r="C313" t="s">
        <v>517</v>
      </c>
      <c r="D313" s="20">
        <v>311</v>
      </c>
    </row>
    <row r="314" spans="2:4" x14ac:dyDescent="0.35">
      <c r="B314">
        <f t="shared" si="4"/>
        <v>312</v>
      </c>
      <c r="C314" t="s">
        <v>518</v>
      </c>
      <c r="D314" s="20">
        <v>312</v>
      </c>
    </row>
    <row r="315" spans="2:4" x14ac:dyDescent="0.35">
      <c r="B315">
        <f t="shared" si="4"/>
        <v>313</v>
      </c>
      <c r="C315" t="s">
        <v>519</v>
      </c>
      <c r="D315" s="20">
        <v>313</v>
      </c>
    </row>
    <row r="316" spans="2:4" x14ac:dyDescent="0.35">
      <c r="B316">
        <f t="shared" si="4"/>
        <v>314</v>
      </c>
      <c r="C316" t="s">
        <v>44</v>
      </c>
      <c r="D316" s="20">
        <v>314</v>
      </c>
    </row>
    <row r="317" spans="2:4" x14ac:dyDescent="0.35">
      <c r="B317">
        <f t="shared" si="4"/>
        <v>315</v>
      </c>
      <c r="C317" t="s">
        <v>197</v>
      </c>
      <c r="D317" s="20">
        <v>315</v>
      </c>
    </row>
    <row r="318" spans="2:4" x14ac:dyDescent="0.35">
      <c r="B318">
        <f t="shared" si="4"/>
        <v>316</v>
      </c>
      <c r="C318" t="s">
        <v>520</v>
      </c>
      <c r="D318" s="20">
        <v>316</v>
      </c>
    </row>
    <row r="319" spans="2:4" x14ac:dyDescent="0.35">
      <c r="B319">
        <f t="shared" si="4"/>
        <v>317</v>
      </c>
      <c r="C319" t="s">
        <v>521</v>
      </c>
      <c r="D319" s="20">
        <v>317</v>
      </c>
    </row>
    <row r="320" spans="2:4" x14ac:dyDescent="0.35">
      <c r="B320">
        <f t="shared" si="4"/>
        <v>318</v>
      </c>
      <c r="C320" t="s">
        <v>522</v>
      </c>
      <c r="D320" s="20">
        <v>318</v>
      </c>
    </row>
    <row r="321" spans="2:4" x14ac:dyDescent="0.35">
      <c r="B321">
        <f t="shared" si="4"/>
        <v>319</v>
      </c>
      <c r="C321" t="s">
        <v>523</v>
      </c>
      <c r="D321" s="20">
        <v>319</v>
      </c>
    </row>
    <row r="322" spans="2:4" x14ac:dyDescent="0.35">
      <c r="B322">
        <f t="shared" si="4"/>
        <v>320</v>
      </c>
      <c r="C322" t="s">
        <v>199</v>
      </c>
      <c r="D322" s="20">
        <v>320</v>
      </c>
    </row>
    <row r="323" spans="2:4" x14ac:dyDescent="0.35">
      <c r="B323">
        <f t="shared" si="4"/>
        <v>321</v>
      </c>
      <c r="C323" t="s">
        <v>200</v>
      </c>
      <c r="D323" s="20">
        <v>321</v>
      </c>
    </row>
    <row r="324" spans="2:4" x14ac:dyDescent="0.35">
      <c r="B324">
        <f t="shared" si="4"/>
        <v>322</v>
      </c>
      <c r="C324" t="s">
        <v>63</v>
      </c>
      <c r="D324" s="20">
        <v>322</v>
      </c>
    </row>
    <row r="325" spans="2:4" x14ac:dyDescent="0.35">
      <c r="B325">
        <f t="shared" ref="B325:B388" si="5">1+B324</f>
        <v>323</v>
      </c>
      <c r="C325" t="s">
        <v>201</v>
      </c>
      <c r="D325" s="20">
        <v>323</v>
      </c>
    </row>
    <row r="326" spans="2:4" x14ac:dyDescent="0.35">
      <c r="B326">
        <f t="shared" si="5"/>
        <v>324</v>
      </c>
      <c r="C326" t="s">
        <v>524</v>
      </c>
      <c r="D326" s="20">
        <v>324</v>
      </c>
    </row>
    <row r="327" spans="2:4" x14ac:dyDescent="0.35">
      <c r="B327">
        <f t="shared" si="5"/>
        <v>325</v>
      </c>
      <c r="C327" t="s">
        <v>525</v>
      </c>
      <c r="D327" s="20">
        <v>325</v>
      </c>
    </row>
    <row r="328" spans="2:4" x14ac:dyDescent="0.35">
      <c r="B328">
        <f t="shared" si="5"/>
        <v>326</v>
      </c>
      <c r="C328" t="s">
        <v>202</v>
      </c>
      <c r="D328" s="20">
        <v>326</v>
      </c>
    </row>
    <row r="329" spans="2:4" x14ac:dyDescent="0.35">
      <c r="B329">
        <f t="shared" si="5"/>
        <v>327</v>
      </c>
      <c r="C329" t="s">
        <v>203</v>
      </c>
      <c r="D329" s="20">
        <v>327</v>
      </c>
    </row>
    <row r="330" spans="2:4" x14ac:dyDescent="0.35">
      <c r="B330">
        <f t="shared" si="5"/>
        <v>328</v>
      </c>
      <c r="C330" t="s">
        <v>526</v>
      </c>
      <c r="D330" s="20">
        <v>328</v>
      </c>
    </row>
    <row r="331" spans="2:4" x14ac:dyDescent="0.35">
      <c r="B331">
        <f t="shared" si="5"/>
        <v>329</v>
      </c>
      <c r="C331" t="s">
        <v>527</v>
      </c>
      <c r="D331" s="20">
        <v>329</v>
      </c>
    </row>
    <row r="332" spans="2:4" x14ac:dyDescent="0.35">
      <c r="B332">
        <f t="shared" si="5"/>
        <v>330</v>
      </c>
      <c r="C332" t="s">
        <v>528</v>
      </c>
      <c r="D332" s="20">
        <v>330</v>
      </c>
    </row>
    <row r="333" spans="2:4" x14ac:dyDescent="0.35">
      <c r="B333">
        <f t="shared" si="5"/>
        <v>331</v>
      </c>
      <c r="C333" t="s">
        <v>529</v>
      </c>
      <c r="D333" s="20">
        <v>331</v>
      </c>
    </row>
    <row r="334" spans="2:4" x14ac:dyDescent="0.35">
      <c r="B334">
        <f t="shared" si="5"/>
        <v>332</v>
      </c>
      <c r="C334" t="s">
        <v>530</v>
      </c>
      <c r="D334" s="20">
        <v>332</v>
      </c>
    </row>
    <row r="335" spans="2:4" x14ac:dyDescent="0.35">
      <c r="B335">
        <f t="shared" si="5"/>
        <v>333</v>
      </c>
      <c r="C335" t="s">
        <v>204</v>
      </c>
      <c r="D335" s="20">
        <v>333</v>
      </c>
    </row>
    <row r="336" spans="2:4" x14ac:dyDescent="0.35">
      <c r="B336">
        <f t="shared" si="5"/>
        <v>334</v>
      </c>
      <c r="C336" t="s">
        <v>531</v>
      </c>
      <c r="D336" s="20">
        <v>334</v>
      </c>
    </row>
    <row r="337" spans="2:4" x14ac:dyDescent="0.35">
      <c r="B337">
        <f t="shared" si="5"/>
        <v>335</v>
      </c>
      <c r="C337" t="s">
        <v>532</v>
      </c>
      <c r="D337" s="20">
        <v>335</v>
      </c>
    </row>
    <row r="338" spans="2:4" x14ac:dyDescent="0.35">
      <c r="B338">
        <f t="shared" si="5"/>
        <v>336</v>
      </c>
      <c r="C338" t="s">
        <v>533</v>
      </c>
      <c r="D338" s="20">
        <v>336</v>
      </c>
    </row>
    <row r="339" spans="2:4" x14ac:dyDescent="0.35">
      <c r="B339">
        <f t="shared" si="5"/>
        <v>337</v>
      </c>
      <c r="C339" t="s">
        <v>534</v>
      </c>
      <c r="D339" s="20">
        <v>337</v>
      </c>
    </row>
    <row r="340" spans="2:4" x14ac:dyDescent="0.35">
      <c r="B340">
        <f t="shared" si="5"/>
        <v>338</v>
      </c>
      <c r="C340" t="s">
        <v>535</v>
      </c>
      <c r="D340" s="20">
        <v>338</v>
      </c>
    </row>
    <row r="341" spans="2:4" x14ac:dyDescent="0.35">
      <c r="B341">
        <f t="shared" si="5"/>
        <v>339</v>
      </c>
      <c r="C341" t="s">
        <v>536</v>
      </c>
      <c r="D341" s="20">
        <v>339</v>
      </c>
    </row>
    <row r="342" spans="2:4" x14ac:dyDescent="0.35">
      <c r="B342">
        <f t="shared" si="5"/>
        <v>340</v>
      </c>
      <c r="C342" t="s">
        <v>205</v>
      </c>
      <c r="D342" s="20">
        <v>340</v>
      </c>
    </row>
    <row r="343" spans="2:4" x14ac:dyDescent="0.35">
      <c r="B343">
        <f t="shared" si="5"/>
        <v>341</v>
      </c>
      <c r="C343" t="s">
        <v>537</v>
      </c>
      <c r="D343" s="20">
        <v>341</v>
      </c>
    </row>
    <row r="344" spans="2:4" x14ac:dyDescent="0.35">
      <c r="B344">
        <f t="shared" si="5"/>
        <v>342</v>
      </c>
      <c r="C344" t="s">
        <v>538</v>
      </c>
      <c r="D344" s="20">
        <v>342</v>
      </c>
    </row>
    <row r="345" spans="2:4" x14ac:dyDescent="0.35">
      <c r="B345">
        <f t="shared" si="5"/>
        <v>343</v>
      </c>
      <c r="C345" t="s">
        <v>539</v>
      </c>
      <c r="D345" s="20">
        <v>343</v>
      </c>
    </row>
    <row r="346" spans="2:4" x14ac:dyDescent="0.35">
      <c r="B346">
        <f t="shared" si="5"/>
        <v>344</v>
      </c>
      <c r="C346" t="s">
        <v>206</v>
      </c>
      <c r="D346" s="20">
        <v>344</v>
      </c>
    </row>
    <row r="347" spans="2:4" x14ac:dyDescent="0.35">
      <c r="B347">
        <f t="shared" si="5"/>
        <v>345</v>
      </c>
      <c r="C347" t="s">
        <v>540</v>
      </c>
      <c r="D347" s="20">
        <v>345</v>
      </c>
    </row>
    <row r="348" spans="2:4" x14ac:dyDescent="0.35">
      <c r="B348">
        <f t="shared" si="5"/>
        <v>346</v>
      </c>
      <c r="C348" t="s">
        <v>541</v>
      </c>
      <c r="D348" s="20">
        <v>346</v>
      </c>
    </row>
    <row r="349" spans="2:4" x14ac:dyDescent="0.35">
      <c r="B349">
        <f t="shared" si="5"/>
        <v>347</v>
      </c>
      <c r="C349" t="s">
        <v>542</v>
      </c>
      <c r="D349" s="20">
        <v>347</v>
      </c>
    </row>
    <row r="350" spans="2:4" x14ac:dyDescent="0.35">
      <c r="B350">
        <f t="shared" si="5"/>
        <v>348</v>
      </c>
      <c r="C350" t="s">
        <v>543</v>
      </c>
      <c r="D350" s="20">
        <v>348</v>
      </c>
    </row>
    <row r="351" spans="2:4" x14ac:dyDescent="0.35">
      <c r="B351">
        <f t="shared" si="5"/>
        <v>349</v>
      </c>
      <c r="C351" t="s">
        <v>207</v>
      </c>
      <c r="D351" s="20">
        <v>349</v>
      </c>
    </row>
    <row r="352" spans="2:4" x14ac:dyDescent="0.35">
      <c r="B352">
        <f t="shared" si="5"/>
        <v>350</v>
      </c>
      <c r="C352" t="s">
        <v>208</v>
      </c>
      <c r="D352" s="20">
        <v>350</v>
      </c>
    </row>
    <row r="353" spans="2:4" x14ac:dyDescent="0.35">
      <c r="B353">
        <f t="shared" si="5"/>
        <v>351</v>
      </c>
      <c r="C353" t="s">
        <v>209</v>
      </c>
      <c r="D353" s="20">
        <v>351</v>
      </c>
    </row>
    <row r="354" spans="2:4" x14ac:dyDescent="0.35">
      <c r="B354">
        <f t="shared" si="5"/>
        <v>352</v>
      </c>
      <c r="C354" t="s">
        <v>84</v>
      </c>
      <c r="D354" s="20">
        <v>352</v>
      </c>
    </row>
    <row r="355" spans="2:4" x14ac:dyDescent="0.35">
      <c r="B355">
        <f t="shared" si="5"/>
        <v>353</v>
      </c>
      <c r="C355" t="s">
        <v>85</v>
      </c>
      <c r="D355" s="20">
        <v>353</v>
      </c>
    </row>
    <row r="356" spans="2:4" x14ac:dyDescent="0.35">
      <c r="B356">
        <f t="shared" si="5"/>
        <v>354</v>
      </c>
      <c r="C356" t="s">
        <v>544</v>
      </c>
      <c r="D356" s="20">
        <v>354</v>
      </c>
    </row>
    <row r="357" spans="2:4" x14ac:dyDescent="0.35">
      <c r="B357">
        <f t="shared" si="5"/>
        <v>355</v>
      </c>
      <c r="C357" t="s">
        <v>210</v>
      </c>
      <c r="D357" s="20">
        <v>355</v>
      </c>
    </row>
    <row r="358" spans="2:4" x14ac:dyDescent="0.35">
      <c r="B358">
        <f t="shared" si="5"/>
        <v>356</v>
      </c>
      <c r="C358" t="s">
        <v>64</v>
      </c>
      <c r="D358" s="20">
        <v>356</v>
      </c>
    </row>
    <row r="359" spans="2:4" x14ac:dyDescent="0.35">
      <c r="B359">
        <f t="shared" si="5"/>
        <v>357</v>
      </c>
      <c r="C359" t="s">
        <v>545</v>
      </c>
      <c r="D359" s="20">
        <v>357</v>
      </c>
    </row>
    <row r="360" spans="2:4" x14ac:dyDescent="0.35">
      <c r="B360">
        <f t="shared" si="5"/>
        <v>358</v>
      </c>
      <c r="C360" t="s">
        <v>211</v>
      </c>
      <c r="D360" s="20">
        <v>358</v>
      </c>
    </row>
    <row r="361" spans="2:4" x14ac:dyDescent="0.35">
      <c r="B361">
        <f t="shared" si="5"/>
        <v>359</v>
      </c>
      <c r="C361" t="s">
        <v>212</v>
      </c>
      <c r="D361" s="20">
        <v>359</v>
      </c>
    </row>
    <row r="362" spans="2:4" x14ac:dyDescent="0.35">
      <c r="B362">
        <f t="shared" si="5"/>
        <v>360</v>
      </c>
      <c r="C362" t="s">
        <v>45</v>
      </c>
      <c r="D362" s="20">
        <v>360</v>
      </c>
    </row>
    <row r="363" spans="2:4" x14ac:dyDescent="0.35">
      <c r="B363">
        <f t="shared" si="5"/>
        <v>361</v>
      </c>
      <c r="C363" t="s">
        <v>546</v>
      </c>
      <c r="D363" s="20">
        <v>361</v>
      </c>
    </row>
    <row r="364" spans="2:4" x14ac:dyDescent="0.35">
      <c r="B364">
        <f t="shared" si="5"/>
        <v>362</v>
      </c>
      <c r="C364" t="s">
        <v>213</v>
      </c>
      <c r="D364" s="20">
        <v>362</v>
      </c>
    </row>
    <row r="365" spans="2:4" x14ac:dyDescent="0.35">
      <c r="B365">
        <f t="shared" si="5"/>
        <v>363</v>
      </c>
      <c r="C365" t="s">
        <v>214</v>
      </c>
      <c r="D365" s="20">
        <v>363</v>
      </c>
    </row>
    <row r="366" spans="2:4" x14ac:dyDescent="0.35">
      <c r="B366">
        <f t="shared" si="5"/>
        <v>364</v>
      </c>
      <c r="C366" t="s">
        <v>547</v>
      </c>
      <c r="D366" s="20">
        <v>364</v>
      </c>
    </row>
    <row r="367" spans="2:4" x14ac:dyDescent="0.35">
      <c r="B367">
        <f t="shared" si="5"/>
        <v>365</v>
      </c>
      <c r="C367" t="s">
        <v>215</v>
      </c>
      <c r="D367" s="20">
        <v>365</v>
      </c>
    </row>
    <row r="368" spans="2:4" x14ac:dyDescent="0.35">
      <c r="B368">
        <f t="shared" si="5"/>
        <v>366</v>
      </c>
      <c r="C368" t="s">
        <v>216</v>
      </c>
      <c r="D368" s="20">
        <v>366</v>
      </c>
    </row>
    <row r="369" spans="2:4" x14ac:dyDescent="0.35">
      <c r="B369">
        <f t="shared" si="5"/>
        <v>367</v>
      </c>
      <c r="C369" t="s">
        <v>217</v>
      </c>
      <c r="D369" s="20">
        <v>367</v>
      </c>
    </row>
    <row r="370" spans="2:4" x14ac:dyDescent="0.35">
      <c r="B370">
        <f t="shared" si="5"/>
        <v>368</v>
      </c>
      <c r="C370" t="s">
        <v>218</v>
      </c>
      <c r="D370" s="20">
        <v>368</v>
      </c>
    </row>
    <row r="371" spans="2:4" x14ac:dyDescent="0.35">
      <c r="B371">
        <f t="shared" si="5"/>
        <v>369</v>
      </c>
      <c r="C371" t="s">
        <v>219</v>
      </c>
      <c r="D371" s="20">
        <v>369</v>
      </c>
    </row>
    <row r="372" spans="2:4" x14ac:dyDescent="0.35">
      <c r="B372">
        <f t="shared" si="5"/>
        <v>370</v>
      </c>
      <c r="C372" t="s">
        <v>548</v>
      </c>
      <c r="D372" s="20">
        <v>370</v>
      </c>
    </row>
    <row r="373" spans="2:4" x14ac:dyDescent="0.35">
      <c r="B373">
        <f t="shared" si="5"/>
        <v>371</v>
      </c>
      <c r="C373" t="s">
        <v>549</v>
      </c>
      <c r="D373" s="20">
        <v>371</v>
      </c>
    </row>
    <row r="374" spans="2:4" x14ac:dyDescent="0.35">
      <c r="B374">
        <f t="shared" si="5"/>
        <v>372</v>
      </c>
      <c r="C374" t="s">
        <v>550</v>
      </c>
      <c r="D374" s="20">
        <v>372</v>
      </c>
    </row>
    <row r="375" spans="2:4" x14ac:dyDescent="0.35">
      <c r="B375">
        <f t="shared" si="5"/>
        <v>373</v>
      </c>
      <c r="C375" t="s">
        <v>551</v>
      </c>
      <c r="D375" s="20">
        <v>373</v>
      </c>
    </row>
    <row r="376" spans="2:4" x14ac:dyDescent="0.35">
      <c r="B376">
        <f t="shared" si="5"/>
        <v>374</v>
      </c>
      <c r="C376" t="s">
        <v>552</v>
      </c>
      <c r="D376" s="20">
        <v>374</v>
      </c>
    </row>
    <row r="377" spans="2:4" x14ac:dyDescent="0.35">
      <c r="B377">
        <f t="shared" si="5"/>
        <v>375</v>
      </c>
      <c r="C377" t="s">
        <v>220</v>
      </c>
      <c r="D377" s="20">
        <v>375</v>
      </c>
    </row>
    <row r="378" spans="2:4" x14ac:dyDescent="0.35">
      <c r="B378">
        <f t="shared" si="5"/>
        <v>376</v>
      </c>
      <c r="C378" t="s">
        <v>46</v>
      </c>
      <c r="D378" s="20">
        <v>376</v>
      </c>
    </row>
    <row r="379" spans="2:4" x14ac:dyDescent="0.35">
      <c r="B379">
        <f t="shared" si="5"/>
        <v>377</v>
      </c>
      <c r="C379" t="s">
        <v>221</v>
      </c>
      <c r="D379" s="20">
        <v>377</v>
      </c>
    </row>
    <row r="380" spans="2:4" x14ac:dyDescent="0.35">
      <c r="B380">
        <f t="shared" si="5"/>
        <v>378</v>
      </c>
      <c r="C380" t="s">
        <v>553</v>
      </c>
      <c r="D380" s="20">
        <v>378</v>
      </c>
    </row>
    <row r="381" spans="2:4" x14ac:dyDescent="0.35">
      <c r="B381">
        <f t="shared" si="5"/>
        <v>379</v>
      </c>
      <c r="C381" t="s">
        <v>554</v>
      </c>
      <c r="D381" s="20">
        <v>379</v>
      </c>
    </row>
    <row r="382" spans="2:4" x14ac:dyDescent="0.35">
      <c r="B382">
        <f t="shared" si="5"/>
        <v>380</v>
      </c>
      <c r="C382" t="s">
        <v>222</v>
      </c>
      <c r="D382" s="20">
        <v>380</v>
      </c>
    </row>
    <row r="383" spans="2:4" x14ac:dyDescent="0.35">
      <c r="B383">
        <f t="shared" si="5"/>
        <v>381</v>
      </c>
      <c r="C383" t="s">
        <v>223</v>
      </c>
      <c r="D383" s="20">
        <v>381</v>
      </c>
    </row>
    <row r="384" spans="2:4" x14ac:dyDescent="0.35">
      <c r="B384">
        <f t="shared" si="5"/>
        <v>382</v>
      </c>
      <c r="C384" t="s">
        <v>555</v>
      </c>
      <c r="D384" s="20">
        <v>382</v>
      </c>
    </row>
    <row r="385" spans="2:4" x14ac:dyDescent="0.35">
      <c r="B385">
        <f t="shared" si="5"/>
        <v>383</v>
      </c>
      <c r="C385" t="s">
        <v>556</v>
      </c>
      <c r="D385" s="20">
        <v>383</v>
      </c>
    </row>
    <row r="386" spans="2:4" x14ac:dyDescent="0.35">
      <c r="B386">
        <f t="shared" si="5"/>
        <v>384</v>
      </c>
      <c r="C386" t="s">
        <v>557</v>
      </c>
      <c r="D386" s="20">
        <v>384</v>
      </c>
    </row>
    <row r="387" spans="2:4" x14ac:dyDescent="0.35">
      <c r="B387">
        <f t="shared" si="5"/>
        <v>385</v>
      </c>
      <c r="C387" t="s">
        <v>224</v>
      </c>
      <c r="D387" s="20">
        <v>385</v>
      </c>
    </row>
    <row r="388" spans="2:4" x14ac:dyDescent="0.35">
      <c r="B388">
        <f t="shared" si="5"/>
        <v>386</v>
      </c>
      <c r="C388" t="s">
        <v>47</v>
      </c>
      <c r="D388" s="20">
        <v>386</v>
      </c>
    </row>
    <row r="389" spans="2:4" x14ac:dyDescent="0.35">
      <c r="B389">
        <f t="shared" ref="B389:B452" si="6">1+B388</f>
        <v>387</v>
      </c>
      <c r="C389" t="s">
        <v>225</v>
      </c>
      <c r="D389" s="20">
        <v>387</v>
      </c>
    </row>
    <row r="390" spans="2:4" x14ac:dyDescent="0.35">
      <c r="B390">
        <f t="shared" si="6"/>
        <v>388</v>
      </c>
      <c r="C390" t="s">
        <v>558</v>
      </c>
      <c r="D390" s="20">
        <v>388</v>
      </c>
    </row>
    <row r="391" spans="2:4" x14ac:dyDescent="0.35">
      <c r="B391">
        <f t="shared" si="6"/>
        <v>389</v>
      </c>
      <c r="C391" t="s">
        <v>226</v>
      </c>
      <c r="D391" s="20">
        <v>389</v>
      </c>
    </row>
    <row r="392" spans="2:4" x14ac:dyDescent="0.35">
      <c r="B392">
        <f t="shared" si="6"/>
        <v>390</v>
      </c>
      <c r="C392" t="s">
        <v>227</v>
      </c>
      <c r="D392" s="20">
        <v>390</v>
      </c>
    </row>
    <row r="393" spans="2:4" x14ac:dyDescent="0.35">
      <c r="B393">
        <f t="shared" si="6"/>
        <v>391</v>
      </c>
      <c r="C393" t="s">
        <v>559</v>
      </c>
      <c r="D393" s="20">
        <v>391</v>
      </c>
    </row>
    <row r="394" spans="2:4" x14ac:dyDescent="0.35">
      <c r="B394">
        <f t="shared" si="6"/>
        <v>392</v>
      </c>
      <c r="C394" t="s">
        <v>560</v>
      </c>
      <c r="D394" s="20">
        <v>392</v>
      </c>
    </row>
    <row r="395" spans="2:4" x14ac:dyDescent="0.35">
      <c r="B395">
        <f t="shared" si="6"/>
        <v>393</v>
      </c>
      <c r="C395" t="s">
        <v>48</v>
      </c>
      <c r="D395" s="20">
        <v>393</v>
      </c>
    </row>
    <row r="396" spans="2:4" x14ac:dyDescent="0.35">
      <c r="B396">
        <f t="shared" si="6"/>
        <v>394</v>
      </c>
      <c r="C396" t="s">
        <v>49</v>
      </c>
      <c r="D396" s="20">
        <v>394</v>
      </c>
    </row>
    <row r="397" spans="2:4" x14ac:dyDescent="0.35">
      <c r="B397">
        <f t="shared" si="6"/>
        <v>395</v>
      </c>
      <c r="C397" t="s">
        <v>228</v>
      </c>
      <c r="D397" s="20">
        <v>395</v>
      </c>
    </row>
    <row r="398" spans="2:4" x14ac:dyDescent="0.35">
      <c r="B398">
        <f t="shared" si="6"/>
        <v>396</v>
      </c>
      <c r="C398" t="s">
        <v>561</v>
      </c>
      <c r="D398" s="20">
        <v>396</v>
      </c>
    </row>
    <row r="399" spans="2:4" x14ac:dyDescent="0.35">
      <c r="B399">
        <f t="shared" si="6"/>
        <v>397</v>
      </c>
      <c r="C399" t="s">
        <v>50</v>
      </c>
      <c r="D399" s="20">
        <v>397</v>
      </c>
    </row>
    <row r="400" spans="2:4" x14ac:dyDescent="0.35">
      <c r="B400">
        <f t="shared" si="6"/>
        <v>398</v>
      </c>
      <c r="C400" t="s">
        <v>562</v>
      </c>
      <c r="D400" s="20">
        <v>398</v>
      </c>
    </row>
    <row r="401" spans="2:4" x14ac:dyDescent="0.35">
      <c r="B401">
        <f t="shared" si="6"/>
        <v>399</v>
      </c>
      <c r="C401" t="s">
        <v>563</v>
      </c>
      <c r="D401" s="20">
        <v>399</v>
      </c>
    </row>
    <row r="402" spans="2:4" x14ac:dyDescent="0.35">
      <c r="B402">
        <f t="shared" si="6"/>
        <v>400</v>
      </c>
      <c r="C402" t="s">
        <v>229</v>
      </c>
      <c r="D402" s="20">
        <v>400</v>
      </c>
    </row>
    <row r="403" spans="2:4" x14ac:dyDescent="0.35">
      <c r="B403">
        <f t="shared" si="6"/>
        <v>401</v>
      </c>
      <c r="C403" t="s">
        <v>564</v>
      </c>
      <c r="D403" s="20">
        <v>401</v>
      </c>
    </row>
    <row r="404" spans="2:4" x14ac:dyDescent="0.35">
      <c r="B404">
        <f t="shared" si="6"/>
        <v>402</v>
      </c>
      <c r="C404" t="s">
        <v>565</v>
      </c>
      <c r="D404" s="20">
        <v>402</v>
      </c>
    </row>
    <row r="405" spans="2:4" x14ac:dyDescent="0.35">
      <c r="B405">
        <f t="shared" si="6"/>
        <v>403</v>
      </c>
      <c r="C405" t="s">
        <v>566</v>
      </c>
      <c r="D405" s="20">
        <v>403</v>
      </c>
    </row>
    <row r="406" spans="2:4" x14ac:dyDescent="0.35">
      <c r="B406">
        <f t="shared" si="6"/>
        <v>404</v>
      </c>
      <c r="C406" t="s">
        <v>567</v>
      </c>
      <c r="D406" s="20">
        <v>404</v>
      </c>
    </row>
    <row r="407" spans="2:4" x14ac:dyDescent="0.35">
      <c r="B407">
        <f t="shared" si="6"/>
        <v>405</v>
      </c>
      <c r="C407" t="s">
        <v>51</v>
      </c>
      <c r="D407" s="20">
        <v>405</v>
      </c>
    </row>
    <row r="408" spans="2:4" x14ac:dyDescent="0.35">
      <c r="B408">
        <f t="shared" si="6"/>
        <v>406</v>
      </c>
      <c r="C408" t="s">
        <v>568</v>
      </c>
      <c r="D408" s="20">
        <v>406</v>
      </c>
    </row>
    <row r="409" spans="2:4" x14ac:dyDescent="0.35">
      <c r="B409">
        <f t="shared" si="6"/>
        <v>407</v>
      </c>
      <c r="C409" t="s">
        <v>52</v>
      </c>
      <c r="D409" s="20">
        <v>407</v>
      </c>
    </row>
    <row r="410" spans="2:4" x14ac:dyDescent="0.35">
      <c r="B410">
        <f t="shared" si="6"/>
        <v>408</v>
      </c>
      <c r="C410" t="s">
        <v>230</v>
      </c>
      <c r="D410" s="20">
        <v>408</v>
      </c>
    </row>
    <row r="411" spans="2:4" x14ac:dyDescent="0.35">
      <c r="B411">
        <f t="shared" si="6"/>
        <v>409</v>
      </c>
      <c r="C411" t="s">
        <v>231</v>
      </c>
      <c r="D411" s="20">
        <v>409</v>
      </c>
    </row>
    <row r="412" spans="2:4" x14ac:dyDescent="0.35">
      <c r="B412">
        <f t="shared" si="6"/>
        <v>410</v>
      </c>
      <c r="C412" t="s">
        <v>569</v>
      </c>
      <c r="D412" s="20">
        <v>410</v>
      </c>
    </row>
    <row r="413" spans="2:4" x14ac:dyDescent="0.35">
      <c r="B413">
        <f t="shared" si="6"/>
        <v>411</v>
      </c>
      <c r="C413" t="s">
        <v>570</v>
      </c>
      <c r="D413" s="20">
        <v>411</v>
      </c>
    </row>
    <row r="414" spans="2:4" x14ac:dyDescent="0.35">
      <c r="B414">
        <f t="shared" si="6"/>
        <v>412</v>
      </c>
      <c r="C414" t="s">
        <v>232</v>
      </c>
      <c r="D414" s="20">
        <v>412</v>
      </c>
    </row>
    <row r="415" spans="2:4" x14ac:dyDescent="0.35">
      <c r="B415">
        <f t="shared" si="6"/>
        <v>413</v>
      </c>
      <c r="C415" t="s">
        <v>233</v>
      </c>
      <c r="D415" s="20">
        <v>413</v>
      </c>
    </row>
    <row r="416" spans="2:4" x14ac:dyDescent="0.35">
      <c r="B416">
        <f t="shared" si="6"/>
        <v>414</v>
      </c>
      <c r="C416" t="s">
        <v>234</v>
      </c>
      <c r="D416" s="20">
        <v>414</v>
      </c>
    </row>
    <row r="417" spans="2:4" x14ac:dyDescent="0.35">
      <c r="B417">
        <f t="shared" si="6"/>
        <v>415</v>
      </c>
      <c r="C417" t="s">
        <v>571</v>
      </c>
      <c r="D417" s="20">
        <v>415</v>
      </c>
    </row>
    <row r="418" spans="2:4" x14ac:dyDescent="0.35">
      <c r="B418">
        <f t="shared" si="6"/>
        <v>416</v>
      </c>
      <c r="C418" t="s">
        <v>572</v>
      </c>
      <c r="D418" s="20">
        <v>416</v>
      </c>
    </row>
    <row r="419" spans="2:4" x14ac:dyDescent="0.35">
      <c r="B419">
        <f t="shared" si="6"/>
        <v>417</v>
      </c>
      <c r="C419" t="s">
        <v>573</v>
      </c>
      <c r="D419" s="20">
        <v>417</v>
      </c>
    </row>
    <row r="420" spans="2:4" x14ac:dyDescent="0.35">
      <c r="B420">
        <f t="shared" si="6"/>
        <v>418</v>
      </c>
      <c r="C420" t="s">
        <v>236</v>
      </c>
      <c r="D420" s="20">
        <v>418</v>
      </c>
    </row>
    <row r="421" spans="2:4" x14ac:dyDescent="0.35">
      <c r="B421">
        <f t="shared" si="6"/>
        <v>419</v>
      </c>
      <c r="C421" t="s">
        <v>53</v>
      </c>
      <c r="D421" s="20">
        <v>419</v>
      </c>
    </row>
    <row r="422" spans="2:4" x14ac:dyDescent="0.35">
      <c r="B422">
        <f t="shared" si="6"/>
        <v>420</v>
      </c>
      <c r="C422" t="s">
        <v>574</v>
      </c>
      <c r="D422" s="20">
        <v>420</v>
      </c>
    </row>
    <row r="423" spans="2:4" x14ac:dyDescent="0.35">
      <c r="B423">
        <f t="shared" si="6"/>
        <v>421</v>
      </c>
      <c r="C423" t="s">
        <v>575</v>
      </c>
      <c r="D423" s="20">
        <v>421</v>
      </c>
    </row>
    <row r="424" spans="2:4" x14ac:dyDescent="0.35">
      <c r="B424">
        <f t="shared" si="6"/>
        <v>422</v>
      </c>
      <c r="C424" t="s">
        <v>576</v>
      </c>
      <c r="D424" s="20">
        <v>422</v>
      </c>
    </row>
    <row r="425" spans="2:4" x14ac:dyDescent="0.35">
      <c r="B425">
        <f t="shared" si="6"/>
        <v>423</v>
      </c>
      <c r="C425" t="s">
        <v>65</v>
      </c>
      <c r="D425" s="20">
        <v>423</v>
      </c>
    </row>
    <row r="426" spans="2:4" x14ac:dyDescent="0.35">
      <c r="B426">
        <f t="shared" si="6"/>
        <v>424</v>
      </c>
      <c r="C426" t="s">
        <v>238</v>
      </c>
      <c r="D426" s="20">
        <v>424</v>
      </c>
    </row>
    <row r="427" spans="2:4" x14ac:dyDescent="0.35">
      <c r="B427">
        <f t="shared" si="6"/>
        <v>425</v>
      </c>
      <c r="C427" t="s">
        <v>577</v>
      </c>
      <c r="D427" s="20">
        <v>425</v>
      </c>
    </row>
    <row r="428" spans="2:4" x14ac:dyDescent="0.35">
      <c r="B428">
        <f t="shared" si="6"/>
        <v>426</v>
      </c>
      <c r="C428" t="s">
        <v>86</v>
      </c>
      <c r="D428" s="20">
        <v>426</v>
      </c>
    </row>
    <row r="429" spans="2:4" x14ac:dyDescent="0.35">
      <c r="B429">
        <f t="shared" si="6"/>
        <v>427</v>
      </c>
      <c r="C429" t="s">
        <v>578</v>
      </c>
      <c r="D429" s="20">
        <v>427</v>
      </c>
    </row>
    <row r="430" spans="2:4" x14ac:dyDescent="0.35">
      <c r="B430">
        <f t="shared" si="6"/>
        <v>428</v>
      </c>
      <c r="C430" t="s">
        <v>579</v>
      </c>
      <c r="D430" s="20">
        <v>428</v>
      </c>
    </row>
    <row r="431" spans="2:4" x14ac:dyDescent="0.35">
      <c r="B431">
        <f t="shared" si="6"/>
        <v>429</v>
      </c>
      <c r="C431" t="s">
        <v>580</v>
      </c>
      <c r="D431" s="20">
        <v>429</v>
      </c>
    </row>
    <row r="432" spans="2:4" x14ac:dyDescent="0.35">
      <c r="B432">
        <f t="shared" si="6"/>
        <v>430</v>
      </c>
      <c r="C432" t="s">
        <v>54</v>
      </c>
      <c r="D432" s="20">
        <v>430</v>
      </c>
    </row>
    <row r="433" spans="2:4" x14ac:dyDescent="0.35">
      <c r="B433">
        <f t="shared" si="6"/>
        <v>431</v>
      </c>
      <c r="C433" t="s">
        <v>581</v>
      </c>
      <c r="D433" s="20">
        <v>431</v>
      </c>
    </row>
    <row r="434" spans="2:4" x14ac:dyDescent="0.35">
      <c r="B434">
        <f t="shared" si="6"/>
        <v>432</v>
      </c>
      <c r="C434" t="s">
        <v>240</v>
      </c>
      <c r="D434" s="20">
        <v>432</v>
      </c>
    </row>
    <row r="435" spans="2:4" x14ac:dyDescent="0.35">
      <c r="B435">
        <f t="shared" si="6"/>
        <v>433</v>
      </c>
      <c r="C435" t="s">
        <v>241</v>
      </c>
      <c r="D435" s="20">
        <v>433</v>
      </c>
    </row>
    <row r="436" spans="2:4" x14ac:dyDescent="0.35">
      <c r="B436">
        <f t="shared" si="6"/>
        <v>434</v>
      </c>
      <c r="C436" t="s">
        <v>582</v>
      </c>
      <c r="D436" s="20">
        <v>434</v>
      </c>
    </row>
    <row r="437" spans="2:4" x14ac:dyDescent="0.35">
      <c r="B437">
        <f t="shared" si="6"/>
        <v>435</v>
      </c>
      <c r="C437" t="s">
        <v>583</v>
      </c>
      <c r="D437" s="20">
        <v>435</v>
      </c>
    </row>
    <row r="438" spans="2:4" x14ac:dyDescent="0.35">
      <c r="B438">
        <f t="shared" si="6"/>
        <v>436</v>
      </c>
      <c r="C438" t="s">
        <v>584</v>
      </c>
      <c r="D438" s="20">
        <v>436</v>
      </c>
    </row>
    <row r="439" spans="2:4" x14ac:dyDescent="0.35">
      <c r="B439">
        <f t="shared" si="6"/>
        <v>437</v>
      </c>
      <c r="C439" t="s">
        <v>242</v>
      </c>
      <c r="D439" s="20">
        <v>437</v>
      </c>
    </row>
    <row r="440" spans="2:4" x14ac:dyDescent="0.35">
      <c r="B440">
        <f t="shared" si="6"/>
        <v>438</v>
      </c>
      <c r="C440" t="s">
        <v>67</v>
      </c>
      <c r="D440" s="20">
        <v>438</v>
      </c>
    </row>
    <row r="441" spans="2:4" x14ac:dyDescent="0.35">
      <c r="B441">
        <f t="shared" si="6"/>
        <v>439</v>
      </c>
      <c r="C441" t="s">
        <v>585</v>
      </c>
      <c r="D441" s="20">
        <v>439</v>
      </c>
    </row>
    <row r="442" spans="2:4" x14ac:dyDescent="0.35">
      <c r="B442">
        <f t="shared" si="6"/>
        <v>440</v>
      </c>
      <c r="C442" t="s">
        <v>244</v>
      </c>
      <c r="D442" s="20">
        <v>440</v>
      </c>
    </row>
    <row r="443" spans="2:4" x14ac:dyDescent="0.35">
      <c r="B443">
        <f t="shared" si="6"/>
        <v>441</v>
      </c>
      <c r="C443" t="s">
        <v>586</v>
      </c>
      <c r="D443" s="20">
        <v>441</v>
      </c>
    </row>
    <row r="444" spans="2:4" x14ac:dyDescent="0.35">
      <c r="B444">
        <f t="shared" si="6"/>
        <v>442</v>
      </c>
      <c r="C444" t="s">
        <v>587</v>
      </c>
      <c r="D444" s="20">
        <v>442</v>
      </c>
    </row>
    <row r="445" spans="2:4" x14ac:dyDescent="0.35">
      <c r="B445">
        <f t="shared" si="6"/>
        <v>443</v>
      </c>
      <c r="C445" t="s">
        <v>245</v>
      </c>
      <c r="D445" s="20">
        <v>443</v>
      </c>
    </row>
    <row r="446" spans="2:4" x14ac:dyDescent="0.35">
      <c r="B446">
        <f t="shared" si="6"/>
        <v>444</v>
      </c>
      <c r="C446" t="s">
        <v>588</v>
      </c>
      <c r="D446" s="20">
        <v>444</v>
      </c>
    </row>
    <row r="447" spans="2:4" x14ac:dyDescent="0.35">
      <c r="B447">
        <f t="shared" si="6"/>
        <v>445</v>
      </c>
      <c r="C447" t="s">
        <v>589</v>
      </c>
      <c r="D447" s="20">
        <v>445</v>
      </c>
    </row>
    <row r="448" spans="2:4" x14ac:dyDescent="0.35">
      <c r="B448">
        <f t="shared" si="6"/>
        <v>446</v>
      </c>
      <c r="C448" t="s">
        <v>247</v>
      </c>
      <c r="D448" s="20">
        <v>446</v>
      </c>
    </row>
    <row r="449" spans="2:4" x14ac:dyDescent="0.35">
      <c r="B449">
        <f t="shared" si="6"/>
        <v>447</v>
      </c>
      <c r="C449" t="s">
        <v>590</v>
      </c>
      <c r="D449" s="20">
        <v>447</v>
      </c>
    </row>
    <row r="450" spans="2:4" x14ac:dyDescent="0.35">
      <c r="B450">
        <f t="shared" si="6"/>
        <v>448</v>
      </c>
      <c r="C450" t="s">
        <v>591</v>
      </c>
      <c r="D450" s="20">
        <v>448</v>
      </c>
    </row>
    <row r="451" spans="2:4" x14ac:dyDescent="0.35">
      <c r="B451">
        <f t="shared" si="6"/>
        <v>449</v>
      </c>
      <c r="C451" t="s">
        <v>592</v>
      </c>
      <c r="D451" s="20">
        <v>449</v>
      </c>
    </row>
    <row r="452" spans="2:4" x14ac:dyDescent="0.35">
      <c r="B452">
        <f t="shared" si="6"/>
        <v>450</v>
      </c>
      <c r="C452" t="s">
        <v>593</v>
      </c>
      <c r="D452" s="20">
        <v>450</v>
      </c>
    </row>
    <row r="453" spans="2:4" x14ac:dyDescent="0.35">
      <c r="B453">
        <f t="shared" ref="B453:B502" si="7">1+B452</f>
        <v>451</v>
      </c>
      <c r="C453" t="s">
        <v>594</v>
      </c>
      <c r="D453" s="20">
        <v>451</v>
      </c>
    </row>
    <row r="454" spans="2:4" x14ac:dyDescent="0.35">
      <c r="B454">
        <f t="shared" si="7"/>
        <v>452</v>
      </c>
      <c r="C454" t="s">
        <v>595</v>
      </c>
      <c r="D454" s="20">
        <v>452</v>
      </c>
    </row>
    <row r="455" spans="2:4" x14ac:dyDescent="0.35">
      <c r="B455">
        <f t="shared" si="7"/>
        <v>453</v>
      </c>
      <c r="C455" t="s">
        <v>596</v>
      </c>
      <c r="D455" s="20">
        <v>453</v>
      </c>
    </row>
    <row r="456" spans="2:4" x14ac:dyDescent="0.35">
      <c r="B456">
        <f t="shared" si="7"/>
        <v>454</v>
      </c>
      <c r="C456" t="s">
        <v>597</v>
      </c>
      <c r="D456" s="20">
        <v>454</v>
      </c>
    </row>
    <row r="457" spans="2:4" x14ac:dyDescent="0.35">
      <c r="B457">
        <f t="shared" si="7"/>
        <v>455</v>
      </c>
      <c r="C457" t="s">
        <v>598</v>
      </c>
      <c r="D457" s="20">
        <v>455</v>
      </c>
    </row>
    <row r="458" spans="2:4" x14ac:dyDescent="0.35">
      <c r="B458">
        <f t="shared" si="7"/>
        <v>456</v>
      </c>
      <c r="C458" t="s">
        <v>599</v>
      </c>
      <c r="D458" s="20">
        <v>456</v>
      </c>
    </row>
    <row r="459" spans="2:4" x14ac:dyDescent="0.35">
      <c r="B459">
        <f t="shared" si="7"/>
        <v>457</v>
      </c>
      <c r="C459" t="s">
        <v>600</v>
      </c>
      <c r="D459" s="20">
        <v>457</v>
      </c>
    </row>
    <row r="460" spans="2:4" x14ac:dyDescent="0.35">
      <c r="B460">
        <f t="shared" si="7"/>
        <v>458</v>
      </c>
      <c r="C460" t="s">
        <v>601</v>
      </c>
      <c r="D460" s="20">
        <v>458</v>
      </c>
    </row>
    <row r="461" spans="2:4" x14ac:dyDescent="0.35">
      <c r="B461">
        <f t="shared" si="7"/>
        <v>459</v>
      </c>
      <c r="C461" t="s">
        <v>602</v>
      </c>
      <c r="D461" s="20">
        <v>459</v>
      </c>
    </row>
    <row r="462" spans="2:4" x14ac:dyDescent="0.35">
      <c r="B462">
        <f t="shared" si="7"/>
        <v>460</v>
      </c>
      <c r="C462" t="s">
        <v>603</v>
      </c>
      <c r="D462" s="20">
        <v>460</v>
      </c>
    </row>
    <row r="463" spans="2:4" x14ac:dyDescent="0.35">
      <c r="B463">
        <f t="shared" si="7"/>
        <v>461</v>
      </c>
      <c r="C463" t="s">
        <v>604</v>
      </c>
      <c r="D463" s="20">
        <v>461</v>
      </c>
    </row>
    <row r="464" spans="2:4" x14ac:dyDescent="0.35">
      <c r="B464">
        <f t="shared" si="7"/>
        <v>462</v>
      </c>
      <c r="C464" t="s">
        <v>605</v>
      </c>
      <c r="D464" s="20">
        <v>462</v>
      </c>
    </row>
    <row r="465" spans="2:4" x14ac:dyDescent="0.35">
      <c r="B465">
        <f t="shared" si="7"/>
        <v>463</v>
      </c>
      <c r="C465" t="s">
        <v>606</v>
      </c>
      <c r="D465" s="20">
        <v>463</v>
      </c>
    </row>
    <row r="466" spans="2:4" x14ac:dyDescent="0.35">
      <c r="B466">
        <f t="shared" si="7"/>
        <v>464</v>
      </c>
      <c r="C466" t="s">
        <v>607</v>
      </c>
      <c r="D466" s="20">
        <v>464</v>
      </c>
    </row>
    <row r="467" spans="2:4" x14ac:dyDescent="0.35">
      <c r="B467">
        <f t="shared" si="7"/>
        <v>465</v>
      </c>
      <c r="C467" t="s">
        <v>608</v>
      </c>
      <c r="D467" s="20">
        <v>465</v>
      </c>
    </row>
    <row r="468" spans="2:4" x14ac:dyDescent="0.35">
      <c r="B468">
        <f t="shared" si="7"/>
        <v>466</v>
      </c>
      <c r="C468" t="s">
        <v>609</v>
      </c>
      <c r="D468" s="20">
        <v>466</v>
      </c>
    </row>
    <row r="469" spans="2:4" x14ac:dyDescent="0.35">
      <c r="B469">
        <f t="shared" si="7"/>
        <v>467</v>
      </c>
      <c r="C469" t="s">
        <v>610</v>
      </c>
      <c r="D469" s="20">
        <v>467</v>
      </c>
    </row>
    <row r="470" spans="2:4" x14ac:dyDescent="0.35">
      <c r="B470">
        <f t="shared" si="7"/>
        <v>468</v>
      </c>
      <c r="C470" t="s">
        <v>611</v>
      </c>
      <c r="D470" s="20">
        <v>468</v>
      </c>
    </row>
    <row r="471" spans="2:4" x14ac:dyDescent="0.35">
      <c r="B471">
        <f t="shared" si="7"/>
        <v>469</v>
      </c>
      <c r="C471" t="s">
        <v>612</v>
      </c>
      <c r="D471" s="20">
        <v>469</v>
      </c>
    </row>
    <row r="472" spans="2:4" x14ac:dyDescent="0.35">
      <c r="B472">
        <f t="shared" si="7"/>
        <v>470</v>
      </c>
      <c r="C472" t="s">
        <v>613</v>
      </c>
      <c r="D472" s="20">
        <v>470</v>
      </c>
    </row>
    <row r="473" spans="2:4" x14ac:dyDescent="0.35">
      <c r="B473">
        <f t="shared" si="7"/>
        <v>471</v>
      </c>
      <c r="C473" t="s">
        <v>614</v>
      </c>
      <c r="D473" s="20">
        <v>471</v>
      </c>
    </row>
    <row r="474" spans="2:4" x14ac:dyDescent="0.35">
      <c r="B474">
        <f t="shared" si="7"/>
        <v>472</v>
      </c>
      <c r="C474" t="s">
        <v>615</v>
      </c>
      <c r="D474" s="20">
        <v>472</v>
      </c>
    </row>
    <row r="475" spans="2:4" x14ac:dyDescent="0.35">
      <c r="B475">
        <f t="shared" si="7"/>
        <v>473</v>
      </c>
      <c r="C475" t="s">
        <v>616</v>
      </c>
      <c r="D475" s="20">
        <v>473</v>
      </c>
    </row>
    <row r="476" spans="2:4" x14ac:dyDescent="0.35">
      <c r="B476">
        <f t="shared" si="7"/>
        <v>474</v>
      </c>
      <c r="C476" t="s">
        <v>617</v>
      </c>
      <c r="D476" s="20">
        <v>474</v>
      </c>
    </row>
    <row r="477" spans="2:4" x14ac:dyDescent="0.35">
      <c r="B477">
        <f t="shared" si="7"/>
        <v>475</v>
      </c>
      <c r="C477" t="s">
        <v>618</v>
      </c>
      <c r="D477" s="20">
        <v>475</v>
      </c>
    </row>
    <row r="478" spans="2:4" x14ac:dyDescent="0.35">
      <c r="B478">
        <f t="shared" si="7"/>
        <v>476</v>
      </c>
      <c r="C478" t="s">
        <v>619</v>
      </c>
      <c r="D478" s="20">
        <v>476</v>
      </c>
    </row>
    <row r="479" spans="2:4" x14ac:dyDescent="0.35">
      <c r="B479">
        <f t="shared" si="7"/>
        <v>477</v>
      </c>
      <c r="C479" t="s">
        <v>620</v>
      </c>
      <c r="D479" s="20">
        <v>477</v>
      </c>
    </row>
    <row r="480" spans="2:4" x14ac:dyDescent="0.35">
      <c r="B480">
        <f t="shared" si="7"/>
        <v>478</v>
      </c>
      <c r="C480" t="s">
        <v>621</v>
      </c>
      <c r="D480" s="20">
        <v>478</v>
      </c>
    </row>
    <row r="481" spans="2:4" x14ac:dyDescent="0.35">
      <c r="B481">
        <f t="shared" si="7"/>
        <v>479</v>
      </c>
      <c r="C481" t="s">
        <v>622</v>
      </c>
      <c r="D481" s="20">
        <v>479</v>
      </c>
    </row>
    <row r="482" spans="2:4" x14ac:dyDescent="0.35">
      <c r="B482">
        <f t="shared" si="7"/>
        <v>480</v>
      </c>
      <c r="C482" t="s">
        <v>623</v>
      </c>
      <c r="D482" s="20">
        <v>480</v>
      </c>
    </row>
    <row r="483" spans="2:4" x14ac:dyDescent="0.35">
      <c r="B483">
        <f t="shared" si="7"/>
        <v>481</v>
      </c>
      <c r="C483" t="s">
        <v>624</v>
      </c>
      <c r="D483" s="20">
        <v>481</v>
      </c>
    </row>
    <row r="484" spans="2:4" x14ac:dyDescent="0.35">
      <c r="B484">
        <f t="shared" si="7"/>
        <v>482</v>
      </c>
      <c r="C484" t="s">
        <v>625</v>
      </c>
      <c r="D484" s="20">
        <v>482</v>
      </c>
    </row>
    <row r="485" spans="2:4" x14ac:dyDescent="0.35">
      <c r="B485">
        <f t="shared" si="7"/>
        <v>483</v>
      </c>
      <c r="C485" t="s">
        <v>626</v>
      </c>
      <c r="D485" s="20">
        <v>483</v>
      </c>
    </row>
    <row r="486" spans="2:4" x14ac:dyDescent="0.35">
      <c r="B486">
        <f t="shared" si="7"/>
        <v>484</v>
      </c>
      <c r="C486" t="s">
        <v>627</v>
      </c>
      <c r="D486" s="20">
        <v>484</v>
      </c>
    </row>
    <row r="487" spans="2:4" x14ac:dyDescent="0.35">
      <c r="B487">
        <f t="shared" si="7"/>
        <v>485</v>
      </c>
      <c r="C487" t="s">
        <v>628</v>
      </c>
      <c r="D487" s="20">
        <v>485</v>
      </c>
    </row>
    <row r="488" spans="2:4" x14ac:dyDescent="0.35">
      <c r="B488">
        <f t="shared" si="7"/>
        <v>486</v>
      </c>
      <c r="C488" t="s">
        <v>629</v>
      </c>
      <c r="D488" s="20">
        <v>486</v>
      </c>
    </row>
    <row r="489" spans="2:4" x14ac:dyDescent="0.35">
      <c r="B489">
        <f t="shared" si="7"/>
        <v>487</v>
      </c>
      <c r="C489" t="s">
        <v>630</v>
      </c>
      <c r="D489" s="20">
        <v>487</v>
      </c>
    </row>
    <row r="490" spans="2:4" x14ac:dyDescent="0.35">
      <c r="B490">
        <f t="shared" si="7"/>
        <v>488</v>
      </c>
      <c r="C490" t="s">
        <v>631</v>
      </c>
      <c r="D490" s="20">
        <v>488</v>
      </c>
    </row>
    <row r="491" spans="2:4" x14ac:dyDescent="0.35">
      <c r="B491">
        <f t="shared" si="7"/>
        <v>489</v>
      </c>
      <c r="C491" t="s">
        <v>632</v>
      </c>
      <c r="D491" s="20">
        <v>489</v>
      </c>
    </row>
    <row r="492" spans="2:4" x14ac:dyDescent="0.35">
      <c r="B492">
        <f t="shared" si="7"/>
        <v>490</v>
      </c>
      <c r="C492" t="s">
        <v>633</v>
      </c>
      <c r="D492" s="20">
        <v>490</v>
      </c>
    </row>
    <row r="493" spans="2:4" x14ac:dyDescent="0.35">
      <c r="B493">
        <f t="shared" si="7"/>
        <v>491</v>
      </c>
      <c r="C493" t="s">
        <v>634</v>
      </c>
      <c r="D493" s="20">
        <v>491</v>
      </c>
    </row>
    <row r="494" spans="2:4" x14ac:dyDescent="0.35">
      <c r="B494">
        <f t="shared" si="7"/>
        <v>492</v>
      </c>
      <c r="C494" t="s">
        <v>635</v>
      </c>
      <c r="D494" s="20">
        <v>492</v>
      </c>
    </row>
    <row r="495" spans="2:4" x14ac:dyDescent="0.35">
      <c r="B495">
        <f t="shared" si="7"/>
        <v>493</v>
      </c>
      <c r="C495" t="s">
        <v>636</v>
      </c>
      <c r="D495" s="20">
        <v>493</v>
      </c>
    </row>
    <row r="496" spans="2:4" x14ac:dyDescent="0.35">
      <c r="B496">
        <f t="shared" si="7"/>
        <v>494</v>
      </c>
      <c r="C496" t="s">
        <v>637</v>
      </c>
      <c r="D496" s="20">
        <v>494</v>
      </c>
    </row>
    <row r="497" spans="2:4" x14ac:dyDescent="0.35">
      <c r="B497">
        <f t="shared" si="7"/>
        <v>495</v>
      </c>
      <c r="C497" t="s">
        <v>638</v>
      </c>
      <c r="D497" s="20">
        <v>495</v>
      </c>
    </row>
    <row r="498" spans="2:4" x14ac:dyDescent="0.35">
      <c r="B498">
        <f t="shared" si="7"/>
        <v>496</v>
      </c>
      <c r="C498" t="s">
        <v>639</v>
      </c>
      <c r="D498" s="20">
        <v>496</v>
      </c>
    </row>
    <row r="499" spans="2:4" x14ac:dyDescent="0.35">
      <c r="B499">
        <f t="shared" si="7"/>
        <v>497</v>
      </c>
      <c r="C499" t="s">
        <v>640</v>
      </c>
      <c r="D499" s="20">
        <v>497</v>
      </c>
    </row>
    <row r="500" spans="2:4" x14ac:dyDescent="0.35">
      <c r="B500">
        <f t="shared" si="7"/>
        <v>498</v>
      </c>
      <c r="C500" t="s">
        <v>641</v>
      </c>
      <c r="D500" s="20">
        <v>498</v>
      </c>
    </row>
    <row r="501" spans="2:4" x14ac:dyDescent="0.35">
      <c r="B501">
        <f t="shared" si="7"/>
        <v>499</v>
      </c>
      <c r="C501" t="s">
        <v>642</v>
      </c>
      <c r="D501" s="20">
        <v>499</v>
      </c>
    </row>
    <row r="502" spans="2:4" x14ac:dyDescent="0.35">
      <c r="B502">
        <f t="shared" si="7"/>
        <v>500</v>
      </c>
      <c r="C502" t="s">
        <v>643</v>
      </c>
      <c r="D502" s="20">
        <v>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773F0-F076-4BC1-960E-43028BB3095F}">
  <sheetPr codeName="Hoja2"/>
  <dimension ref="A1:P501"/>
  <sheetViews>
    <sheetView showGridLines="0" zoomScale="70" zoomScaleNormal="70" workbookViewId="0">
      <selection activeCell="B2" sqref="B2:N501"/>
    </sheetView>
  </sheetViews>
  <sheetFormatPr baseColWidth="10" defaultRowHeight="14.5" x14ac:dyDescent="0.35"/>
  <cols>
    <col min="1" max="1" width="39.7265625" bestFit="1" customWidth="1"/>
    <col min="2" max="13" width="12.26953125" customWidth="1"/>
    <col min="14" max="14" width="18.453125" customWidth="1"/>
    <col min="15" max="15" width="14.26953125" bestFit="1" customWidth="1"/>
  </cols>
  <sheetData>
    <row r="1" spans="1:16" ht="23.5" x14ac:dyDescent="0.35">
      <c r="A1" s="1">
        <v>2</v>
      </c>
      <c r="B1" s="12">
        <v>44197</v>
      </c>
      <c r="C1" s="12">
        <v>44228</v>
      </c>
      <c r="D1" s="12">
        <v>44256</v>
      </c>
      <c r="E1" s="12">
        <v>44287</v>
      </c>
      <c r="F1" s="12">
        <v>44317</v>
      </c>
      <c r="G1" s="12">
        <v>44348</v>
      </c>
      <c r="H1" s="12">
        <v>44378</v>
      </c>
      <c r="I1" s="12">
        <v>44409</v>
      </c>
      <c r="J1" s="12">
        <v>44440</v>
      </c>
      <c r="K1" s="12">
        <v>44470</v>
      </c>
      <c r="L1" s="12">
        <v>44501</v>
      </c>
      <c r="M1" s="12">
        <v>44531</v>
      </c>
      <c r="N1" s="2" t="s">
        <v>0</v>
      </c>
      <c r="P1">
        <f>+SUM(P2:P87)</f>
        <v>11</v>
      </c>
    </row>
    <row r="2" spans="1:16" x14ac:dyDescent="0.35">
      <c r="A2" s="3" t="s">
        <v>55</v>
      </c>
      <c r="B2" s="4">
        <v>0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-18582.270000000033</v>
      </c>
      <c r="L2" s="4">
        <v>-20201.679999999928</v>
      </c>
      <c r="M2" s="4">
        <v>-19012.850000000009</v>
      </c>
      <c r="N2" s="5">
        <v>-19265.599999999991</v>
      </c>
      <c r="O2" s="6">
        <f>+MIN(B2:M2)</f>
        <v>-20201.679999999928</v>
      </c>
      <c r="P2">
        <f>+IF(O2&lt;0,1,0)</f>
        <v>1</v>
      </c>
    </row>
    <row r="3" spans="1:16" x14ac:dyDescent="0.35">
      <c r="A3" s="3" t="s">
        <v>68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-16844.750000000036</v>
      </c>
      <c r="L3" s="4">
        <v>-23958.279999999973</v>
      </c>
      <c r="M3" s="4">
        <v>-24794.260000000009</v>
      </c>
      <c r="N3" s="5">
        <v>-21865.76333333334</v>
      </c>
      <c r="O3" s="6">
        <f t="shared" ref="O3:O66" si="0">+MIN(B3:M3)</f>
        <v>-24794.260000000009</v>
      </c>
      <c r="P3">
        <f t="shared" ref="P3:P66" si="1">+IF(O3&lt;0,1,0)</f>
        <v>1</v>
      </c>
    </row>
    <row r="4" spans="1:16" x14ac:dyDescent="0.35">
      <c r="A4" s="3" t="s">
        <v>94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2278.9100000000012</v>
      </c>
      <c r="L4" s="4">
        <v>2925.1600000000026</v>
      </c>
      <c r="M4" s="4">
        <v>3669.4400000000005</v>
      </c>
      <c r="N4" s="5">
        <v>2957.836666666668</v>
      </c>
      <c r="O4" s="6">
        <f t="shared" si="0"/>
        <v>0</v>
      </c>
      <c r="P4">
        <f t="shared" si="1"/>
        <v>0</v>
      </c>
    </row>
    <row r="5" spans="1:16" x14ac:dyDescent="0.35">
      <c r="A5" s="3" t="s">
        <v>1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2411077.819999998</v>
      </c>
      <c r="L5" s="4">
        <v>4172100.1800000034</v>
      </c>
      <c r="M5" s="4">
        <v>6771116.4799999995</v>
      </c>
      <c r="N5" s="5">
        <v>4451431.4933333332</v>
      </c>
      <c r="O5" s="6">
        <f t="shared" si="0"/>
        <v>0</v>
      </c>
      <c r="P5">
        <f t="shared" si="1"/>
        <v>0</v>
      </c>
    </row>
    <row r="6" spans="1:16" x14ac:dyDescent="0.35">
      <c r="A6" s="3" t="s">
        <v>2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1547668.0099999995</v>
      </c>
      <c r="L6" s="4">
        <v>827342.39000000048</v>
      </c>
      <c r="M6" s="4">
        <v>-1619164.3000000005</v>
      </c>
      <c r="N6" s="5">
        <v>251948.69999999981</v>
      </c>
      <c r="O6" s="6">
        <f t="shared" si="0"/>
        <v>-1619164.3000000005</v>
      </c>
      <c r="P6">
        <f t="shared" si="1"/>
        <v>1</v>
      </c>
    </row>
    <row r="7" spans="1:16" x14ac:dyDescent="0.35">
      <c r="A7" s="3" t="s">
        <v>3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-9050634.9300000016</v>
      </c>
      <c r="L7" s="4">
        <v>-12579425.730000004</v>
      </c>
      <c r="M7" s="4">
        <v>-4083531.3099999945</v>
      </c>
      <c r="N7" s="5">
        <v>-8571197.3233333323</v>
      </c>
      <c r="O7" s="6">
        <f t="shared" si="0"/>
        <v>-12579425.730000004</v>
      </c>
      <c r="P7">
        <f t="shared" si="1"/>
        <v>1</v>
      </c>
    </row>
    <row r="8" spans="1:16" x14ac:dyDescent="0.35">
      <c r="A8" s="3" t="s">
        <v>368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5">
        <v>0</v>
      </c>
      <c r="O8" s="6">
        <f t="shared" si="0"/>
        <v>0</v>
      </c>
      <c r="P8">
        <f t="shared" si="1"/>
        <v>0</v>
      </c>
    </row>
    <row r="9" spans="1:16" x14ac:dyDescent="0.35">
      <c r="A9" s="3" t="s">
        <v>369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1624555.0999999989</v>
      </c>
      <c r="L9" s="4">
        <v>1792874.150000002</v>
      </c>
      <c r="M9" s="4">
        <v>1703623.9100000032</v>
      </c>
      <c r="N9" s="5">
        <v>1707017.7200000014</v>
      </c>
      <c r="O9" s="6">
        <f t="shared" si="0"/>
        <v>0</v>
      </c>
      <c r="P9">
        <f t="shared" si="1"/>
        <v>0</v>
      </c>
    </row>
    <row r="10" spans="1:16" x14ac:dyDescent="0.35">
      <c r="A10" s="3" t="s">
        <v>370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77594.420000000144</v>
      </c>
      <c r="L10" s="4">
        <v>88678.86</v>
      </c>
      <c r="M10" s="4">
        <v>80444.299999999785</v>
      </c>
      <c r="N10" s="5">
        <v>82239.193333333315</v>
      </c>
      <c r="O10" s="6">
        <f t="shared" si="0"/>
        <v>0</v>
      </c>
      <c r="P10">
        <f t="shared" si="1"/>
        <v>0</v>
      </c>
    </row>
    <row r="11" spans="1:16" x14ac:dyDescent="0.35">
      <c r="A11" s="3" t="s">
        <v>371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124682.01999999996</v>
      </c>
      <c r="L11" s="4">
        <v>153322.48000000059</v>
      </c>
      <c r="M11" s="4">
        <v>145463.66999999993</v>
      </c>
      <c r="N11" s="5">
        <v>141156.05666666685</v>
      </c>
      <c r="O11" s="6">
        <f t="shared" si="0"/>
        <v>0</v>
      </c>
      <c r="P11">
        <f t="shared" si="1"/>
        <v>0</v>
      </c>
    </row>
    <row r="12" spans="1:16" x14ac:dyDescent="0.35">
      <c r="A12" s="3" t="s">
        <v>372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124682.01999999996</v>
      </c>
      <c r="L12" s="4">
        <v>153322.48000000059</v>
      </c>
      <c r="M12" s="4">
        <v>145463.66999999993</v>
      </c>
      <c r="N12" s="5">
        <v>141156.05666666685</v>
      </c>
      <c r="O12" s="6">
        <f t="shared" si="0"/>
        <v>0</v>
      </c>
      <c r="P12">
        <f t="shared" si="1"/>
        <v>0</v>
      </c>
    </row>
    <row r="13" spans="1:16" x14ac:dyDescent="0.35">
      <c r="A13" s="3" t="s">
        <v>56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25756.330000000024</v>
      </c>
      <c r="L13" s="4">
        <v>6754.429999999993</v>
      </c>
      <c r="M13" s="4">
        <v>48261.460000000036</v>
      </c>
      <c r="N13" s="5">
        <v>26924.073333333352</v>
      </c>
      <c r="O13" s="6">
        <f t="shared" si="0"/>
        <v>0</v>
      </c>
      <c r="P13">
        <f t="shared" si="1"/>
        <v>0</v>
      </c>
    </row>
    <row r="14" spans="1:16" x14ac:dyDescent="0.35">
      <c r="A14" s="3" t="s">
        <v>96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2018413.5399999963</v>
      </c>
      <c r="L14" s="4">
        <v>2201333.9200000023</v>
      </c>
      <c r="M14" s="4">
        <v>1188342.0600000008</v>
      </c>
      <c r="N14" s="5">
        <v>1802696.5066666666</v>
      </c>
      <c r="O14" s="6">
        <f t="shared" si="0"/>
        <v>0</v>
      </c>
      <c r="P14">
        <f t="shared" si="1"/>
        <v>0</v>
      </c>
    </row>
    <row r="15" spans="1:16" x14ac:dyDescent="0.35">
      <c r="A15" s="3" t="s">
        <v>4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917198.08999999869</v>
      </c>
      <c r="L15" s="4">
        <v>900796.94000000029</v>
      </c>
      <c r="M15" s="4">
        <v>799114.61999999941</v>
      </c>
      <c r="N15" s="5">
        <v>872369.88333333284</v>
      </c>
      <c r="O15" s="6">
        <f t="shared" si="0"/>
        <v>0</v>
      </c>
      <c r="P15">
        <f t="shared" si="1"/>
        <v>0</v>
      </c>
    </row>
    <row r="16" spans="1:16" x14ac:dyDescent="0.35">
      <c r="A16" s="3" t="s">
        <v>5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-82178.510000000257</v>
      </c>
      <c r="L16" s="4">
        <v>-91711.79</v>
      </c>
      <c r="M16" s="4">
        <v>-88749.879999999976</v>
      </c>
      <c r="N16" s="5">
        <v>-87546.726666666742</v>
      </c>
      <c r="O16" s="6">
        <f t="shared" si="0"/>
        <v>-91711.79</v>
      </c>
      <c r="P16">
        <f t="shared" si="1"/>
        <v>1</v>
      </c>
    </row>
    <row r="17" spans="1:16" x14ac:dyDescent="0.35">
      <c r="A17" s="3" t="s">
        <v>373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5">
        <v>0</v>
      </c>
      <c r="O17" s="6">
        <f t="shared" si="0"/>
        <v>0</v>
      </c>
      <c r="P17">
        <f t="shared" si="1"/>
        <v>0</v>
      </c>
    </row>
    <row r="18" spans="1:16" x14ac:dyDescent="0.35">
      <c r="A18" s="3" t="s">
        <v>374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5">
        <v>0</v>
      </c>
      <c r="O18" s="6">
        <f t="shared" si="0"/>
        <v>0</v>
      </c>
      <c r="P18">
        <f t="shared" si="1"/>
        <v>0</v>
      </c>
    </row>
    <row r="19" spans="1:16" x14ac:dyDescent="0.35">
      <c r="A19" s="3" t="s">
        <v>97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45105.949999999924</v>
      </c>
      <c r="L19" s="4">
        <v>46189.709999999992</v>
      </c>
      <c r="M19" s="4">
        <v>52434.94</v>
      </c>
      <c r="N19" s="5">
        <v>47910.199999999975</v>
      </c>
      <c r="O19" s="6">
        <f t="shared" si="0"/>
        <v>0</v>
      </c>
      <c r="P19">
        <f t="shared" si="1"/>
        <v>0</v>
      </c>
    </row>
    <row r="20" spans="1:16" x14ac:dyDescent="0.35">
      <c r="A20" s="3" t="s">
        <v>98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785101.46999999741</v>
      </c>
      <c r="L20" s="4">
        <v>701364.38000000024</v>
      </c>
      <c r="M20" s="4">
        <v>840889.7699999999</v>
      </c>
      <c r="N20" s="5">
        <v>775785.20666666597</v>
      </c>
      <c r="O20" s="6">
        <f t="shared" si="0"/>
        <v>0</v>
      </c>
      <c r="P20">
        <f t="shared" si="1"/>
        <v>0</v>
      </c>
    </row>
    <row r="21" spans="1:16" x14ac:dyDescent="0.35">
      <c r="A21" s="3" t="s">
        <v>99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138221.31999999986</v>
      </c>
      <c r="L21" s="4">
        <v>180482.77999999977</v>
      </c>
      <c r="M21" s="4">
        <v>175159.81000000046</v>
      </c>
      <c r="N21" s="5">
        <v>164621.30333333337</v>
      </c>
      <c r="O21" s="6">
        <f t="shared" si="0"/>
        <v>0</v>
      </c>
      <c r="P21">
        <f t="shared" si="1"/>
        <v>0</v>
      </c>
    </row>
    <row r="22" spans="1:16" x14ac:dyDescent="0.35">
      <c r="A22" s="3" t="s">
        <v>100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32917.199999999997</v>
      </c>
      <c r="L22" s="4">
        <v>11667.04</v>
      </c>
      <c r="M22" s="4">
        <v>0</v>
      </c>
      <c r="N22" s="5">
        <v>14861.413333333332</v>
      </c>
      <c r="O22" s="6">
        <f t="shared" si="0"/>
        <v>0</v>
      </c>
      <c r="P22">
        <f t="shared" si="1"/>
        <v>0</v>
      </c>
    </row>
    <row r="23" spans="1:16" x14ac:dyDescent="0.35">
      <c r="A23" s="3" t="s">
        <v>69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6155252.0200000051</v>
      </c>
      <c r="L23" s="4">
        <v>5749982.4299999988</v>
      </c>
      <c r="M23" s="4">
        <v>2286638.7299999995</v>
      </c>
      <c r="N23" s="5">
        <v>4730624.3933333345</v>
      </c>
      <c r="O23" s="6">
        <f t="shared" si="0"/>
        <v>0</v>
      </c>
      <c r="P23">
        <f t="shared" si="1"/>
        <v>0</v>
      </c>
    </row>
    <row r="24" spans="1:16" x14ac:dyDescent="0.35">
      <c r="A24" s="3" t="s">
        <v>70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7304811.0800000131</v>
      </c>
      <c r="L24" s="4">
        <v>7146350.2999999877</v>
      </c>
      <c r="M24" s="4">
        <v>5989090.3199999938</v>
      </c>
      <c r="N24" s="5">
        <v>6813417.2333333315</v>
      </c>
      <c r="O24" s="6">
        <f t="shared" si="0"/>
        <v>0</v>
      </c>
      <c r="P24">
        <f t="shared" si="1"/>
        <v>0</v>
      </c>
    </row>
    <row r="25" spans="1:16" x14ac:dyDescent="0.35">
      <c r="A25" s="3" t="s">
        <v>101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76911.08999999972</v>
      </c>
      <c r="L25" s="4">
        <v>96510.879999999641</v>
      </c>
      <c r="M25" s="4">
        <v>76975.459999999875</v>
      </c>
      <c r="N25" s="5">
        <v>83465.80999999975</v>
      </c>
      <c r="O25" s="6">
        <f t="shared" si="0"/>
        <v>0</v>
      </c>
      <c r="P25">
        <f t="shared" si="1"/>
        <v>0</v>
      </c>
    </row>
    <row r="26" spans="1:16" x14ac:dyDescent="0.35">
      <c r="A26" s="3" t="s">
        <v>102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5">
        <v>0</v>
      </c>
      <c r="O26" s="6">
        <f t="shared" si="0"/>
        <v>0</v>
      </c>
      <c r="P26">
        <f t="shared" si="1"/>
        <v>0</v>
      </c>
    </row>
    <row r="27" spans="1:16" x14ac:dyDescent="0.35">
      <c r="A27" s="3" t="s">
        <v>103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14914.610000000015</v>
      </c>
      <c r="L27" s="4">
        <v>5851.5100000000184</v>
      </c>
      <c r="M27" s="4">
        <v>13551.449999999997</v>
      </c>
      <c r="N27" s="5">
        <v>11439.19000000001</v>
      </c>
      <c r="O27" s="6">
        <f t="shared" si="0"/>
        <v>0</v>
      </c>
      <c r="P27">
        <f t="shared" si="1"/>
        <v>0</v>
      </c>
    </row>
    <row r="28" spans="1:16" x14ac:dyDescent="0.35">
      <c r="A28" s="3" t="s">
        <v>7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4638363.0400000168</v>
      </c>
      <c r="L28" s="4">
        <v>5020136.8499999959</v>
      </c>
      <c r="M28" s="4">
        <v>7020614.900000019</v>
      </c>
      <c r="N28" s="5">
        <v>5559704.9300000099</v>
      </c>
      <c r="O28" s="6">
        <f t="shared" si="0"/>
        <v>0</v>
      </c>
      <c r="P28">
        <f t="shared" si="1"/>
        <v>0</v>
      </c>
    </row>
    <row r="29" spans="1:16" x14ac:dyDescent="0.35">
      <c r="A29" s="3" t="s">
        <v>71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4538938.2299999995</v>
      </c>
      <c r="L29" s="4">
        <v>4142457.61</v>
      </c>
      <c r="M29" s="4">
        <v>3881815.4200000055</v>
      </c>
      <c r="N29" s="5">
        <v>4187737.0866666683</v>
      </c>
      <c r="O29" s="6">
        <f t="shared" si="0"/>
        <v>0</v>
      </c>
      <c r="P29">
        <f t="shared" si="1"/>
        <v>0</v>
      </c>
    </row>
    <row r="30" spans="1:16" x14ac:dyDescent="0.35">
      <c r="A30" s="3" t="s">
        <v>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-1477109.9400000011</v>
      </c>
      <c r="L30" s="4">
        <v>-1609887.0900000005</v>
      </c>
      <c r="M30" s="4">
        <v>-1502202.7799999998</v>
      </c>
      <c r="N30" s="5">
        <v>-1529733.2700000005</v>
      </c>
      <c r="O30" s="6">
        <f t="shared" si="0"/>
        <v>-1609887.0900000005</v>
      </c>
      <c r="P30">
        <f t="shared" si="1"/>
        <v>1</v>
      </c>
    </row>
    <row r="31" spans="1:16" x14ac:dyDescent="0.35">
      <c r="A31" s="3" t="s">
        <v>104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801367.83999999962</v>
      </c>
      <c r="L31" s="4">
        <v>590254.75000000047</v>
      </c>
      <c r="M31" s="4">
        <v>712364.68000000028</v>
      </c>
      <c r="N31" s="5">
        <v>701329.0900000002</v>
      </c>
      <c r="O31" s="6">
        <f t="shared" si="0"/>
        <v>0</v>
      </c>
      <c r="P31">
        <f t="shared" si="1"/>
        <v>0</v>
      </c>
    </row>
    <row r="32" spans="1:16" x14ac:dyDescent="0.35">
      <c r="A32" s="3" t="s">
        <v>105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145538.00000000035</v>
      </c>
      <c r="L32" s="4">
        <v>164171.03000000023</v>
      </c>
      <c r="M32" s="4">
        <v>238964.89999999982</v>
      </c>
      <c r="N32" s="5">
        <v>182891.31000000014</v>
      </c>
      <c r="O32" s="6">
        <f t="shared" si="0"/>
        <v>0</v>
      </c>
      <c r="P32">
        <f t="shared" si="1"/>
        <v>0</v>
      </c>
    </row>
    <row r="33" spans="1:16" x14ac:dyDescent="0.35">
      <c r="A33" s="3" t="s">
        <v>9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3333290.4800000028</v>
      </c>
      <c r="L33" s="4">
        <v>2655497.3399999966</v>
      </c>
      <c r="M33" s="4">
        <v>3467792.3900000015</v>
      </c>
      <c r="N33" s="5">
        <v>3152193.4033333338</v>
      </c>
      <c r="O33" s="6">
        <f t="shared" si="0"/>
        <v>0</v>
      </c>
      <c r="P33">
        <f t="shared" si="1"/>
        <v>0</v>
      </c>
    </row>
    <row r="34" spans="1:16" x14ac:dyDescent="0.35">
      <c r="A34" s="3" t="s">
        <v>106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102417.17999999996</v>
      </c>
      <c r="L34" s="4">
        <v>153392.0600000002</v>
      </c>
      <c r="M34" s="4">
        <v>143871.53999999998</v>
      </c>
      <c r="N34" s="5">
        <v>133226.92666666672</v>
      </c>
      <c r="O34" s="6">
        <f t="shared" si="0"/>
        <v>0</v>
      </c>
      <c r="P34">
        <f t="shared" si="1"/>
        <v>0</v>
      </c>
    </row>
    <row r="35" spans="1:16" x14ac:dyDescent="0.35">
      <c r="A35" s="3" t="s">
        <v>375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237557.61999999976</v>
      </c>
      <c r="L35" s="4">
        <v>316633.14000000036</v>
      </c>
      <c r="M35" s="4">
        <v>309743.21000000078</v>
      </c>
      <c r="N35" s="5">
        <v>287977.99000000028</v>
      </c>
      <c r="O35" s="6">
        <f t="shared" si="0"/>
        <v>0</v>
      </c>
      <c r="P35">
        <f t="shared" si="1"/>
        <v>0</v>
      </c>
    </row>
    <row r="36" spans="1:16" x14ac:dyDescent="0.35">
      <c r="A36" s="3" t="s">
        <v>57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387122.28999999847</v>
      </c>
      <c r="L36" s="4">
        <v>424005.61000000103</v>
      </c>
      <c r="M36" s="4">
        <v>187029.09999999986</v>
      </c>
      <c r="N36" s="5">
        <v>332718.99999999977</v>
      </c>
      <c r="O36" s="6">
        <f t="shared" si="0"/>
        <v>0</v>
      </c>
      <c r="P36">
        <f t="shared" si="1"/>
        <v>0</v>
      </c>
    </row>
    <row r="37" spans="1:16" x14ac:dyDescent="0.35">
      <c r="A37" s="3" t="s">
        <v>376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179577.45000000004</v>
      </c>
      <c r="L37" s="4">
        <v>203846.11000000063</v>
      </c>
      <c r="M37" s="4">
        <v>207135.10999999987</v>
      </c>
      <c r="N37" s="5">
        <v>196852.89000000016</v>
      </c>
      <c r="O37" s="6">
        <f t="shared" si="0"/>
        <v>0</v>
      </c>
      <c r="P37">
        <f t="shared" si="1"/>
        <v>0</v>
      </c>
    </row>
    <row r="38" spans="1:16" x14ac:dyDescent="0.35">
      <c r="A38" s="3" t="s">
        <v>377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5">
        <v>0</v>
      </c>
      <c r="O38" s="6">
        <f t="shared" si="0"/>
        <v>0</v>
      </c>
      <c r="P38">
        <f t="shared" si="1"/>
        <v>0</v>
      </c>
    </row>
    <row r="39" spans="1:16" x14ac:dyDescent="0.35">
      <c r="A39" s="3" t="s">
        <v>107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269144.96000000124</v>
      </c>
      <c r="L39" s="4">
        <v>269611.15999999951</v>
      </c>
      <c r="M39" s="4">
        <v>130329.80000000026</v>
      </c>
      <c r="N39" s="5">
        <v>223028.64000000036</v>
      </c>
      <c r="O39" s="6">
        <f t="shared" si="0"/>
        <v>0</v>
      </c>
      <c r="P39">
        <f t="shared" si="1"/>
        <v>0</v>
      </c>
    </row>
    <row r="40" spans="1:16" x14ac:dyDescent="0.35">
      <c r="A40" s="3" t="s">
        <v>378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5">
        <v>0</v>
      </c>
      <c r="O40" s="6">
        <f t="shared" si="0"/>
        <v>0</v>
      </c>
      <c r="P40">
        <f t="shared" si="1"/>
        <v>0</v>
      </c>
    </row>
    <row r="41" spans="1:16" x14ac:dyDescent="0.35">
      <c r="A41" s="3" t="s">
        <v>379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5">
        <v>0</v>
      </c>
      <c r="O41" s="6">
        <f t="shared" si="0"/>
        <v>0</v>
      </c>
      <c r="P41">
        <f t="shared" si="1"/>
        <v>0</v>
      </c>
    </row>
    <row r="42" spans="1:16" x14ac:dyDescent="0.35">
      <c r="A42" s="3" t="s">
        <v>10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1586700.0499999993</v>
      </c>
      <c r="L42" s="4">
        <v>705667.61999999941</v>
      </c>
      <c r="M42" s="4">
        <v>147815.49999999974</v>
      </c>
      <c r="N42" s="5">
        <v>813394.38999999955</v>
      </c>
      <c r="O42" s="6">
        <f t="shared" si="0"/>
        <v>0</v>
      </c>
      <c r="P42">
        <f t="shared" si="1"/>
        <v>0</v>
      </c>
    </row>
    <row r="43" spans="1:16" x14ac:dyDescent="0.35">
      <c r="A43" s="3" t="s">
        <v>380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167689.84000000005</v>
      </c>
      <c r="L43" s="4">
        <v>-1680639.3900000015</v>
      </c>
      <c r="M43" s="4">
        <v>-2714789.8500000024</v>
      </c>
      <c r="N43" s="5">
        <v>-1409246.466666668</v>
      </c>
      <c r="O43" s="6">
        <f t="shared" si="0"/>
        <v>-2714789.8500000024</v>
      </c>
      <c r="P43">
        <f t="shared" si="1"/>
        <v>1</v>
      </c>
    </row>
    <row r="44" spans="1:16" x14ac:dyDescent="0.35">
      <c r="A44" s="3" t="s">
        <v>364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1347325.7800000005</v>
      </c>
      <c r="L44" s="4">
        <v>748271.33000000054</v>
      </c>
      <c r="M44" s="4">
        <v>365029.67000000057</v>
      </c>
      <c r="N44" s="5">
        <v>820208.92666666722</v>
      </c>
      <c r="O44" s="6">
        <f t="shared" si="0"/>
        <v>0</v>
      </c>
      <c r="P44">
        <f t="shared" si="1"/>
        <v>0</v>
      </c>
    </row>
    <row r="45" spans="1:16" x14ac:dyDescent="0.35">
      <c r="A45" s="3" t="s">
        <v>381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5">
        <v>0</v>
      </c>
      <c r="O45" s="6">
        <f t="shared" si="0"/>
        <v>0</v>
      </c>
      <c r="P45">
        <f t="shared" si="1"/>
        <v>0</v>
      </c>
    </row>
    <row r="46" spans="1:16" x14ac:dyDescent="0.35">
      <c r="A46" s="3" t="s">
        <v>108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109076.28999999979</v>
      </c>
      <c r="L46" s="4">
        <v>150861.34999999986</v>
      </c>
      <c r="M46" s="4">
        <v>111120.25000000017</v>
      </c>
      <c r="N46" s="5">
        <v>123685.96333333327</v>
      </c>
      <c r="O46" s="6">
        <f t="shared" si="0"/>
        <v>0</v>
      </c>
      <c r="P46">
        <f t="shared" si="1"/>
        <v>0</v>
      </c>
    </row>
    <row r="47" spans="1:16" x14ac:dyDescent="0.35">
      <c r="A47" s="3" t="s">
        <v>109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87375.029999999955</v>
      </c>
      <c r="L47" s="4">
        <v>116119.77999999964</v>
      </c>
      <c r="M47" s="4">
        <v>114223.94999999988</v>
      </c>
      <c r="N47" s="5">
        <v>105906.25333333317</v>
      </c>
      <c r="O47" s="6">
        <f t="shared" si="0"/>
        <v>0</v>
      </c>
      <c r="P47">
        <f t="shared" si="1"/>
        <v>0</v>
      </c>
    </row>
    <row r="48" spans="1:16" x14ac:dyDescent="0.35">
      <c r="A48" s="3" t="s">
        <v>382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124682.01999999996</v>
      </c>
      <c r="L48" s="4">
        <v>153322.48000000059</v>
      </c>
      <c r="M48" s="4">
        <v>145463.66999999993</v>
      </c>
      <c r="N48" s="5">
        <v>141156.05666666685</v>
      </c>
      <c r="O48" s="6">
        <f t="shared" si="0"/>
        <v>0</v>
      </c>
      <c r="P48">
        <f t="shared" si="1"/>
        <v>0</v>
      </c>
    </row>
    <row r="49" spans="1:16" x14ac:dyDescent="0.35">
      <c r="A49" s="3" t="s">
        <v>383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60185.09</v>
      </c>
      <c r="L49" s="4">
        <v>79918.529999999839</v>
      </c>
      <c r="M49" s="4">
        <v>85372.160000000251</v>
      </c>
      <c r="N49" s="5">
        <v>75158.593333333367</v>
      </c>
      <c r="O49" s="6">
        <f t="shared" si="0"/>
        <v>0</v>
      </c>
      <c r="P49">
        <f t="shared" si="1"/>
        <v>0</v>
      </c>
    </row>
    <row r="50" spans="1:16" x14ac:dyDescent="0.35">
      <c r="A50" s="3" t="s">
        <v>110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77028.489999999903</v>
      </c>
      <c r="L50" s="4">
        <v>106289.93999999987</v>
      </c>
      <c r="M50" s="4">
        <v>107176.54000000017</v>
      </c>
      <c r="N50" s="5">
        <v>96831.656666666633</v>
      </c>
      <c r="O50" s="6">
        <f t="shared" si="0"/>
        <v>0</v>
      </c>
      <c r="P50">
        <f t="shared" si="1"/>
        <v>0</v>
      </c>
    </row>
    <row r="51" spans="1:16" x14ac:dyDescent="0.35">
      <c r="A51" s="3" t="s">
        <v>111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496282.03000000067</v>
      </c>
      <c r="L51" s="4">
        <v>420479.83999999985</v>
      </c>
      <c r="M51" s="4">
        <v>733522.69000000192</v>
      </c>
      <c r="N51" s="5">
        <v>550094.85333333409</v>
      </c>
      <c r="O51" s="6">
        <f t="shared" si="0"/>
        <v>0</v>
      </c>
      <c r="P51">
        <f t="shared" si="1"/>
        <v>0</v>
      </c>
    </row>
    <row r="52" spans="1:16" x14ac:dyDescent="0.35">
      <c r="A52" s="3" t="s">
        <v>112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415198.35999999894</v>
      </c>
      <c r="L52" s="4">
        <v>485385.74999999988</v>
      </c>
      <c r="M52" s="4">
        <v>457025.45000000164</v>
      </c>
      <c r="N52" s="5">
        <v>452536.52000000019</v>
      </c>
      <c r="O52" s="6">
        <f t="shared" si="0"/>
        <v>0</v>
      </c>
      <c r="P52">
        <f t="shared" si="1"/>
        <v>0</v>
      </c>
    </row>
    <row r="53" spans="1:16" x14ac:dyDescent="0.35">
      <c r="A53" s="3" t="s">
        <v>113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990.400000000001</v>
      </c>
      <c r="L53" s="4">
        <v>960.4700000000006</v>
      </c>
      <c r="M53" s="4">
        <v>1333.7899999999988</v>
      </c>
      <c r="N53" s="5">
        <v>1094.886666666667</v>
      </c>
      <c r="O53" s="6">
        <f t="shared" si="0"/>
        <v>0</v>
      </c>
      <c r="P53">
        <f t="shared" si="1"/>
        <v>0</v>
      </c>
    </row>
    <row r="54" spans="1:16" x14ac:dyDescent="0.35">
      <c r="A54" s="3" t="s">
        <v>11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1346610.7900000003</v>
      </c>
      <c r="L54" s="4">
        <v>1716455.7999999996</v>
      </c>
      <c r="M54" s="4">
        <v>1599893.7700000023</v>
      </c>
      <c r="N54" s="5">
        <v>1554320.1200000008</v>
      </c>
      <c r="O54" s="6">
        <f t="shared" si="0"/>
        <v>0</v>
      </c>
      <c r="P54">
        <f t="shared" si="1"/>
        <v>0</v>
      </c>
    </row>
    <row r="55" spans="1:16" x14ac:dyDescent="0.35">
      <c r="A55" s="3" t="s">
        <v>114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5">
        <v>0</v>
      </c>
      <c r="O55" s="6">
        <f t="shared" si="0"/>
        <v>0</v>
      </c>
      <c r="P55">
        <f t="shared" si="1"/>
        <v>0</v>
      </c>
    </row>
    <row r="56" spans="1:16" x14ac:dyDescent="0.35">
      <c r="A56" s="3" t="s">
        <v>384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182726.94999999998</v>
      </c>
      <c r="L56" s="4">
        <v>208665.25999999995</v>
      </c>
      <c r="M56" s="4">
        <v>218489.61000000022</v>
      </c>
      <c r="N56" s="5">
        <v>203293.94000000006</v>
      </c>
      <c r="O56" s="6">
        <f t="shared" si="0"/>
        <v>0</v>
      </c>
      <c r="P56">
        <f t="shared" si="1"/>
        <v>0</v>
      </c>
    </row>
    <row r="57" spans="1:16" x14ac:dyDescent="0.35">
      <c r="A57" s="3" t="s">
        <v>115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71616.199999999968</v>
      </c>
      <c r="L57" s="4">
        <v>98021.729999999967</v>
      </c>
      <c r="M57" s="4">
        <v>90669.249999999811</v>
      </c>
      <c r="N57" s="5">
        <v>86769.059999999925</v>
      </c>
      <c r="O57" s="6">
        <f t="shared" si="0"/>
        <v>0</v>
      </c>
      <c r="P57">
        <f t="shared" si="1"/>
        <v>0</v>
      </c>
    </row>
    <row r="58" spans="1:16" x14ac:dyDescent="0.35">
      <c r="A58" s="3" t="s">
        <v>116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5">
        <v>0</v>
      </c>
      <c r="O58" s="6">
        <f t="shared" si="0"/>
        <v>0</v>
      </c>
      <c r="P58">
        <f t="shared" si="1"/>
        <v>0</v>
      </c>
    </row>
    <row r="59" spans="1:16" x14ac:dyDescent="0.35">
      <c r="A59" s="3" t="s">
        <v>385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298132.19999999978</v>
      </c>
      <c r="L59" s="4">
        <v>463553.49999999948</v>
      </c>
      <c r="M59" s="4">
        <v>487278.78000000049</v>
      </c>
      <c r="N59" s="5">
        <v>416321.49333333323</v>
      </c>
      <c r="O59" s="6">
        <f t="shared" si="0"/>
        <v>0</v>
      </c>
      <c r="P59">
        <f t="shared" si="1"/>
        <v>0</v>
      </c>
    </row>
    <row r="60" spans="1:16" x14ac:dyDescent="0.35">
      <c r="A60" s="3" t="s">
        <v>386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45411.270000000091</v>
      </c>
      <c r="L60" s="4">
        <v>49619.960000000006</v>
      </c>
      <c r="M60" s="4">
        <v>45145.250000000124</v>
      </c>
      <c r="N60" s="5">
        <v>46725.493333333405</v>
      </c>
      <c r="O60" s="6">
        <f t="shared" si="0"/>
        <v>0</v>
      </c>
      <c r="P60">
        <f t="shared" si="1"/>
        <v>0</v>
      </c>
    </row>
    <row r="61" spans="1:16" x14ac:dyDescent="0.35">
      <c r="A61" s="3" t="s">
        <v>12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-5493401.7699999977</v>
      </c>
      <c r="L61" s="4">
        <v>-6101491.4699999969</v>
      </c>
      <c r="M61" s="4">
        <v>-5935027.9200000009</v>
      </c>
      <c r="N61" s="5">
        <v>-5843307.0533333318</v>
      </c>
      <c r="O61" s="6">
        <f t="shared" si="0"/>
        <v>-6101491.4699999969</v>
      </c>
      <c r="P61">
        <f t="shared" si="1"/>
        <v>1</v>
      </c>
    </row>
    <row r="62" spans="1:16" x14ac:dyDescent="0.35">
      <c r="A62" s="3" t="s">
        <v>387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2372.34</v>
      </c>
      <c r="L62" s="4">
        <v>0</v>
      </c>
      <c r="M62" s="4">
        <v>0</v>
      </c>
      <c r="N62" s="5">
        <v>790.78000000000009</v>
      </c>
      <c r="O62" s="6">
        <f t="shared" si="0"/>
        <v>0</v>
      </c>
      <c r="P62">
        <f t="shared" si="1"/>
        <v>0</v>
      </c>
    </row>
    <row r="63" spans="1:16" x14ac:dyDescent="0.35">
      <c r="A63" s="3" t="s">
        <v>117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56384.509999999929</v>
      </c>
      <c r="L63" s="4">
        <v>67769.51999999999</v>
      </c>
      <c r="M63" s="4">
        <v>86297.489999999962</v>
      </c>
      <c r="N63" s="5">
        <v>70150.506666666624</v>
      </c>
      <c r="O63" s="6">
        <f t="shared" si="0"/>
        <v>0</v>
      </c>
      <c r="P63">
        <f t="shared" si="1"/>
        <v>0</v>
      </c>
    </row>
    <row r="64" spans="1:16" x14ac:dyDescent="0.35">
      <c r="A64" s="3" t="s">
        <v>118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799224.82999999879</v>
      </c>
      <c r="L64" s="4">
        <v>892893.43999999983</v>
      </c>
      <c r="M64" s="4">
        <v>807337.90999999666</v>
      </c>
      <c r="N64" s="5">
        <v>833152.05999999831</v>
      </c>
      <c r="O64" s="6">
        <f t="shared" si="0"/>
        <v>0</v>
      </c>
      <c r="P64">
        <f t="shared" si="1"/>
        <v>0</v>
      </c>
    </row>
    <row r="65" spans="1:16" x14ac:dyDescent="0.35">
      <c r="A65" s="3" t="s">
        <v>388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249011.9600000004</v>
      </c>
      <c r="L65" s="4">
        <v>220005.64000000022</v>
      </c>
      <c r="M65" s="4">
        <v>219451.10000000068</v>
      </c>
      <c r="N65" s="5">
        <v>229489.56666666712</v>
      </c>
      <c r="O65" s="6">
        <f t="shared" si="0"/>
        <v>0</v>
      </c>
      <c r="P65">
        <f t="shared" si="1"/>
        <v>0</v>
      </c>
    </row>
    <row r="66" spans="1:16" x14ac:dyDescent="0.35">
      <c r="A66" s="3" t="s">
        <v>13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5899662.5</v>
      </c>
      <c r="L66" s="4">
        <v>7409418.4399999976</v>
      </c>
      <c r="M66" s="4">
        <v>6148294.3600000059</v>
      </c>
      <c r="N66" s="5">
        <v>6485791.7666666685</v>
      </c>
      <c r="O66" s="6">
        <f t="shared" si="0"/>
        <v>0</v>
      </c>
      <c r="P66">
        <f t="shared" si="1"/>
        <v>0</v>
      </c>
    </row>
    <row r="67" spans="1:16" x14ac:dyDescent="0.35">
      <c r="A67" s="3" t="s">
        <v>119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216965.91000000027</v>
      </c>
      <c r="L67" s="4">
        <v>232450.73000000027</v>
      </c>
      <c r="M67" s="4">
        <v>286771.45999999956</v>
      </c>
      <c r="N67" s="5">
        <v>245396.03333333335</v>
      </c>
      <c r="O67" s="6">
        <f t="shared" ref="O67:O87" si="2">+MIN(B67:M67)</f>
        <v>0</v>
      </c>
      <c r="P67">
        <f t="shared" ref="P67:P87" si="3">+IF(O67&lt;0,1,0)</f>
        <v>0</v>
      </c>
    </row>
    <row r="68" spans="1:16" x14ac:dyDescent="0.35">
      <c r="A68" s="3" t="s">
        <v>389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162110.66999999963</v>
      </c>
      <c r="L68" s="4">
        <v>204179.27999999997</v>
      </c>
      <c r="M68" s="4">
        <v>200112.69999999931</v>
      </c>
      <c r="N68" s="5">
        <v>188800.88333333298</v>
      </c>
      <c r="O68" s="6">
        <f t="shared" si="2"/>
        <v>0</v>
      </c>
      <c r="P68">
        <f t="shared" si="3"/>
        <v>0</v>
      </c>
    </row>
    <row r="69" spans="1:16" x14ac:dyDescent="0.35">
      <c r="A69" s="3" t="s">
        <v>390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232942.01999999979</v>
      </c>
      <c r="L69" s="4">
        <v>203042.41999999972</v>
      </c>
      <c r="M69" s="4">
        <v>298383.09000000008</v>
      </c>
      <c r="N69" s="5">
        <v>244789.17666666652</v>
      </c>
      <c r="O69" s="6">
        <f t="shared" si="2"/>
        <v>0</v>
      </c>
      <c r="P69">
        <f t="shared" si="3"/>
        <v>0</v>
      </c>
    </row>
    <row r="70" spans="1:16" x14ac:dyDescent="0.35">
      <c r="A70" s="3" t="s">
        <v>391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73565.779999999941</v>
      </c>
      <c r="L70" s="4">
        <v>92449.079999999944</v>
      </c>
      <c r="M70" s="4">
        <v>98620.960000000152</v>
      </c>
      <c r="N70" s="5">
        <v>88211.94</v>
      </c>
      <c r="O70" s="6">
        <f t="shared" si="2"/>
        <v>0</v>
      </c>
      <c r="P70">
        <f t="shared" si="3"/>
        <v>0</v>
      </c>
    </row>
    <row r="71" spans="1:16" x14ac:dyDescent="0.35">
      <c r="A71" s="3" t="s">
        <v>392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5">
        <v>0</v>
      </c>
      <c r="O71" s="6">
        <f t="shared" si="2"/>
        <v>0</v>
      </c>
      <c r="P71">
        <f t="shared" si="3"/>
        <v>0</v>
      </c>
    </row>
    <row r="72" spans="1:16" x14ac:dyDescent="0.35">
      <c r="A72" s="3" t="s">
        <v>393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83002.919999999925</v>
      </c>
      <c r="L72" s="4">
        <v>80162.860000000161</v>
      </c>
      <c r="M72" s="4">
        <v>111149.63999999998</v>
      </c>
      <c r="N72" s="5">
        <v>91438.473333333342</v>
      </c>
      <c r="O72" s="6">
        <f t="shared" si="2"/>
        <v>0</v>
      </c>
      <c r="P72">
        <f t="shared" si="3"/>
        <v>0</v>
      </c>
    </row>
    <row r="73" spans="1:16" x14ac:dyDescent="0.35">
      <c r="A73" s="3" t="s">
        <v>14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1046567.1899999985</v>
      </c>
      <c r="L73" s="4">
        <v>1811653.8200000003</v>
      </c>
      <c r="M73" s="4">
        <v>2021067.7100000058</v>
      </c>
      <c r="N73" s="5">
        <v>1626429.5733333349</v>
      </c>
      <c r="O73" s="6">
        <f t="shared" si="2"/>
        <v>0</v>
      </c>
      <c r="P73">
        <f t="shared" si="3"/>
        <v>0</v>
      </c>
    </row>
    <row r="74" spans="1:16" x14ac:dyDescent="0.35">
      <c r="A74" s="3" t="s">
        <v>394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79626.609999999782</v>
      </c>
      <c r="L74" s="4">
        <v>72237.349999999889</v>
      </c>
      <c r="M74" s="4">
        <v>79981.580000000075</v>
      </c>
      <c r="N74" s="5">
        <v>77281.846666666577</v>
      </c>
      <c r="O74" s="6">
        <f t="shared" si="2"/>
        <v>0</v>
      </c>
      <c r="P74">
        <f t="shared" si="3"/>
        <v>0</v>
      </c>
    </row>
    <row r="75" spans="1:16" x14ac:dyDescent="0.35">
      <c r="A75" s="3" t="s">
        <v>395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5">
        <v>0</v>
      </c>
      <c r="O75" s="6">
        <f t="shared" si="2"/>
        <v>0</v>
      </c>
      <c r="P75">
        <f t="shared" si="3"/>
        <v>0</v>
      </c>
    </row>
    <row r="76" spans="1:16" x14ac:dyDescent="0.35">
      <c r="A76" s="3" t="s">
        <v>396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235437.93000000014</v>
      </c>
      <c r="L76" s="4">
        <v>308669.36000000086</v>
      </c>
      <c r="M76" s="4">
        <v>332100.48999999987</v>
      </c>
      <c r="N76" s="5">
        <v>292069.2600000003</v>
      </c>
      <c r="O76" s="6">
        <f t="shared" si="2"/>
        <v>0</v>
      </c>
      <c r="P76">
        <f t="shared" si="3"/>
        <v>0</v>
      </c>
    </row>
    <row r="77" spans="1:16" x14ac:dyDescent="0.35">
      <c r="A77" s="3" t="s">
        <v>397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5">
        <v>0</v>
      </c>
      <c r="O77" s="6">
        <f t="shared" si="2"/>
        <v>0</v>
      </c>
      <c r="P77">
        <f t="shared" si="3"/>
        <v>0</v>
      </c>
    </row>
    <row r="78" spans="1:16" x14ac:dyDescent="0.35">
      <c r="A78" s="3" t="s">
        <v>398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5">
        <v>0</v>
      </c>
      <c r="O78" s="6">
        <f t="shared" si="2"/>
        <v>0</v>
      </c>
      <c r="P78">
        <f t="shared" si="3"/>
        <v>0</v>
      </c>
    </row>
    <row r="79" spans="1:16" x14ac:dyDescent="0.35">
      <c r="A79" s="3" t="s">
        <v>72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15091566.240000004</v>
      </c>
      <c r="L79" s="4">
        <v>15194955.070000021</v>
      </c>
      <c r="M79" s="4">
        <v>14158270.879999973</v>
      </c>
      <c r="N79" s="5">
        <v>14814930.729999999</v>
      </c>
      <c r="O79" s="6">
        <f t="shared" si="2"/>
        <v>0</v>
      </c>
      <c r="P79">
        <f t="shared" si="3"/>
        <v>0</v>
      </c>
    </row>
    <row r="80" spans="1:16" x14ac:dyDescent="0.35">
      <c r="A80" s="3" t="s">
        <v>15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-14958125.410000011</v>
      </c>
      <c r="L80" s="4">
        <v>-49835097.699999958</v>
      </c>
      <c r="M80" s="4">
        <v>-344279.60000000097</v>
      </c>
      <c r="N80" s="5">
        <v>-21712500.903333325</v>
      </c>
      <c r="O80" s="6">
        <f t="shared" si="2"/>
        <v>-49835097.699999958</v>
      </c>
      <c r="P80">
        <f t="shared" si="3"/>
        <v>1</v>
      </c>
    </row>
    <row r="81" spans="1:16" x14ac:dyDescent="0.35">
      <c r="A81" s="3" t="s">
        <v>120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322561.79999999976</v>
      </c>
      <c r="L81" s="4">
        <v>283879.39999999973</v>
      </c>
      <c r="M81" s="4">
        <v>356269.98999999993</v>
      </c>
      <c r="N81" s="5">
        <v>320903.72999999981</v>
      </c>
      <c r="O81" s="6">
        <f t="shared" si="2"/>
        <v>0</v>
      </c>
      <c r="P81">
        <f t="shared" si="3"/>
        <v>0</v>
      </c>
    </row>
    <row r="82" spans="1:16" x14ac:dyDescent="0.35">
      <c r="A82" s="3" t="s">
        <v>121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75687.49000000002</v>
      </c>
      <c r="N82" s="5">
        <v>25229.163333333341</v>
      </c>
      <c r="O82" s="6">
        <f t="shared" si="2"/>
        <v>0</v>
      </c>
      <c r="P82">
        <f t="shared" si="3"/>
        <v>0</v>
      </c>
    </row>
    <row r="83" spans="1:16" x14ac:dyDescent="0.35">
      <c r="A83" s="3" t="s">
        <v>16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1579634.2300000004</v>
      </c>
      <c r="L83" s="4">
        <v>1718836.4299999974</v>
      </c>
      <c r="M83" s="4">
        <v>1587730.5200000021</v>
      </c>
      <c r="N83" s="5">
        <v>1628733.7266666666</v>
      </c>
      <c r="O83" s="6">
        <f t="shared" si="2"/>
        <v>0</v>
      </c>
      <c r="P83">
        <f t="shared" si="3"/>
        <v>0</v>
      </c>
    </row>
    <row r="84" spans="1:16" x14ac:dyDescent="0.35">
      <c r="A84" s="3" t="s">
        <v>122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12303.070000000022</v>
      </c>
      <c r="L84" s="4">
        <v>11743.619999999983</v>
      </c>
      <c r="M84" s="4">
        <v>12308.180000000017</v>
      </c>
      <c r="N84" s="5">
        <v>12118.290000000006</v>
      </c>
      <c r="O84" s="6">
        <f t="shared" si="2"/>
        <v>0</v>
      </c>
      <c r="P84">
        <f t="shared" si="3"/>
        <v>0</v>
      </c>
    </row>
    <row r="85" spans="1:16" x14ac:dyDescent="0.35">
      <c r="A85" s="3" t="s">
        <v>399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-3274580.93</v>
      </c>
      <c r="L85" s="4">
        <v>-3554669.7899999986</v>
      </c>
      <c r="M85" s="4">
        <v>-3619138.5599999963</v>
      </c>
      <c r="N85" s="5">
        <v>-3482796.4266666654</v>
      </c>
      <c r="O85" s="6">
        <f t="shared" si="2"/>
        <v>-3619138.5599999963</v>
      </c>
      <c r="P85">
        <f t="shared" si="3"/>
        <v>1</v>
      </c>
    </row>
    <row r="86" spans="1:16" x14ac:dyDescent="0.35">
      <c r="A86" s="3" t="s">
        <v>73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-1269365.5599999989</v>
      </c>
      <c r="L86" s="4">
        <v>-1491251.5999999985</v>
      </c>
      <c r="M86" s="4">
        <v>-1294719.1599999995</v>
      </c>
      <c r="N86" s="5">
        <v>-1351778.7733333323</v>
      </c>
      <c r="O86" s="6">
        <f t="shared" si="2"/>
        <v>-1491251.5999999985</v>
      </c>
      <c r="P86">
        <f t="shared" si="3"/>
        <v>1</v>
      </c>
    </row>
    <row r="87" spans="1:16" x14ac:dyDescent="0.35">
      <c r="A87" s="3" t="s">
        <v>400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5">
        <v>0</v>
      </c>
      <c r="O87" s="6">
        <f t="shared" si="2"/>
        <v>0</v>
      </c>
      <c r="P87">
        <f t="shared" si="3"/>
        <v>0</v>
      </c>
    </row>
    <row r="88" spans="1:16" x14ac:dyDescent="0.35">
      <c r="A88" s="19" t="s">
        <v>17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1044343.8100000019</v>
      </c>
      <c r="L88" s="4">
        <v>1132635.0900000005</v>
      </c>
      <c r="M88" s="4">
        <v>1063861.9800000004</v>
      </c>
      <c r="N88" s="5">
        <v>1080280.2933333341</v>
      </c>
      <c r="O88" s="6">
        <f t="shared" ref="O88:O151" si="4">+MIN(B88:M88)</f>
        <v>0</v>
      </c>
      <c r="P88">
        <f t="shared" ref="P88:P151" si="5">+IF(O88&lt;0,1,0)</f>
        <v>0</v>
      </c>
    </row>
    <row r="89" spans="1:16" x14ac:dyDescent="0.35">
      <c r="A89" s="19" t="s">
        <v>124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82201.979999999938</v>
      </c>
      <c r="L89" s="4">
        <v>101752.73000000017</v>
      </c>
      <c r="M89" s="4">
        <v>104485.51000000007</v>
      </c>
      <c r="N89" s="5">
        <v>96146.740000000063</v>
      </c>
      <c r="O89" s="6">
        <f t="shared" si="4"/>
        <v>0</v>
      </c>
      <c r="P89">
        <f t="shared" si="5"/>
        <v>0</v>
      </c>
    </row>
    <row r="90" spans="1:16" x14ac:dyDescent="0.35">
      <c r="A90" s="19" t="s">
        <v>125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128076.8899999998</v>
      </c>
      <c r="L90" s="4">
        <v>281969.29999999981</v>
      </c>
      <c r="M90" s="4">
        <v>447120.37999999983</v>
      </c>
      <c r="N90" s="5">
        <v>285722.18999999977</v>
      </c>
      <c r="O90" s="6">
        <f t="shared" si="4"/>
        <v>0</v>
      </c>
      <c r="P90">
        <f t="shared" si="5"/>
        <v>0</v>
      </c>
    </row>
    <row r="91" spans="1:16" x14ac:dyDescent="0.35">
      <c r="A91" s="19" t="s">
        <v>126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314086.44000000012</v>
      </c>
      <c r="L91" s="4">
        <v>417232.00999999832</v>
      </c>
      <c r="M91" s="4">
        <v>362396.70000000019</v>
      </c>
      <c r="N91" s="5">
        <v>364571.71666666615</v>
      </c>
      <c r="O91" s="6">
        <f t="shared" si="4"/>
        <v>0</v>
      </c>
      <c r="P91">
        <f t="shared" si="5"/>
        <v>0</v>
      </c>
    </row>
    <row r="92" spans="1:16" x14ac:dyDescent="0.35">
      <c r="A92" s="19" t="s">
        <v>127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18351.469999999972</v>
      </c>
      <c r="L92" s="4">
        <v>20260.810000000038</v>
      </c>
      <c r="M92" s="4">
        <v>18555.899999999976</v>
      </c>
      <c r="N92" s="5">
        <v>19056.059999999998</v>
      </c>
      <c r="O92" s="6">
        <f t="shared" si="4"/>
        <v>0</v>
      </c>
      <c r="P92">
        <f t="shared" si="5"/>
        <v>0</v>
      </c>
    </row>
    <row r="93" spans="1:16" x14ac:dyDescent="0.35">
      <c r="A93" s="19" t="s">
        <v>128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108418.43000000027</v>
      </c>
      <c r="L93" s="4">
        <v>148051.45999999988</v>
      </c>
      <c r="M93" s="4">
        <v>144030.17000000025</v>
      </c>
      <c r="N93" s="5">
        <v>133500.02000000014</v>
      </c>
      <c r="O93" s="6">
        <f t="shared" si="4"/>
        <v>0</v>
      </c>
      <c r="P93">
        <f t="shared" si="5"/>
        <v>0</v>
      </c>
    </row>
    <row r="94" spans="1:16" x14ac:dyDescent="0.35">
      <c r="A94" s="19" t="s">
        <v>401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56410.27000000015</v>
      </c>
      <c r="L94" s="4">
        <v>48616.779999999977</v>
      </c>
      <c r="M94" s="4">
        <v>56296.880000000063</v>
      </c>
      <c r="N94" s="5">
        <v>53774.643333333399</v>
      </c>
      <c r="O94" s="6">
        <f t="shared" si="4"/>
        <v>0</v>
      </c>
      <c r="P94">
        <f t="shared" si="5"/>
        <v>0</v>
      </c>
    </row>
    <row r="95" spans="1:16" x14ac:dyDescent="0.35">
      <c r="A95" s="19" t="s">
        <v>402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1094362.4399999992</v>
      </c>
      <c r="L95" s="4">
        <v>1564227.8299999998</v>
      </c>
      <c r="M95" s="4">
        <v>1513035.5499999991</v>
      </c>
      <c r="N95" s="5">
        <v>1390541.9399999995</v>
      </c>
      <c r="O95" s="6">
        <f t="shared" si="4"/>
        <v>0</v>
      </c>
      <c r="P95">
        <f t="shared" si="5"/>
        <v>0</v>
      </c>
    </row>
    <row r="96" spans="1:16" x14ac:dyDescent="0.35">
      <c r="A96" s="19" t="s">
        <v>130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265418.70999999967</v>
      </c>
      <c r="L96" s="4">
        <v>290750.70999999996</v>
      </c>
      <c r="M96" s="4">
        <v>264815.06000000087</v>
      </c>
      <c r="N96" s="5">
        <v>273661.49333333352</v>
      </c>
      <c r="O96" s="6">
        <f t="shared" si="4"/>
        <v>0</v>
      </c>
      <c r="P96">
        <f t="shared" si="5"/>
        <v>0</v>
      </c>
    </row>
    <row r="97" spans="1:16" x14ac:dyDescent="0.35">
      <c r="A97" s="19" t="s">
        <v>131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123999.29999999994</v>
      </c>
      <c r="L97" s="4">
        <v>166091.79000000012</v>
      </c>
      <c r="M97" s="4">
        <v>171793.18999999974</v>
      </c>
      <c r="N97" s="5">
        <v>153961.42666666661</v>
      </c>
      <c r="O97" s="6">
        <f t="shared" si="4"/>
        <v>0</v>
      </c>
      <c r="P97">
        <f t="shared" si="5"/>
        <v>0</v>
      </c>
    </row>
    <row r="98" spans="1:16" x14ac:dyDescent="0.35">
      <c r="A98" s="19" t="s">
        <v>403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53571.369999999923</v>
      </c>
      <c r="L98" s="4">
        <v>93528.890000000116</v>
      </c>
      <c r="M98" s="4">
        <v>92001.379999999961</v>
      </c>
      <c r="N98" s="5">
        <v>79700.546666666676</v>
      </c>
      <c r="O98" s="6">
        <f t="shared" si="4"/>
        <v>0</v>
      </c>
      <c r="P98">
        <f t="shared" si="5"/>
        <v>0</v>
      </c>
    </row>
    <row r="99" spans="1:16" x14ac:dyDescent="0.35">
      <c r="A99" s="19" t="s">
        <v>404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5">
        <v>0</v>
      </c>
      <c r="O99" s="6">
        <f t="shared" si="4"/>
        <v>0</v>
      </c>
      <c r="P99">
        <f t="shared" si="5"/>
        <v>0</v>
      </c>
    </row>
    <row r="100" spans="1:16" x14ac:dyDescent="0.35">
      <c r="A100" s="19" t="s">
        <v>405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5">
        <v>0</v>
      </c>
      <c r="O100" s="6">
        <f t="shared" si="4"/>
        <v>0</v>
      </c>
      <c r="P100">
        <f t="shared" si="5"/>
        <v>0</v>
      </c>
    </row>
    <row r="101" spans="1:16" x14ac:dyDescent="0.35">
      <c r="A101" s="19" t="s">
        <v>132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371479.29000000062</v>
      </c>
      <c r="L101" s="4">
        <v>152791.80999999994</v>
      </c>
      <c r="M101" s="4">
        <v>525324.570000001</v>
      </c>
      <c r="N101" s="5">
        <v>349865.22333333385</v>
      </c>
      <c r="O101" s="6">
        <f t="shared" si="4"/>
        <v>0</v>
      </c>
      <c r="P101">
        <f t="shared" si="5"/>
        <v>0</v>
      </c>
    </row>
    <row r="102" spans="1:16" x14ac:dyDescent="0.35">
      <c r="A102" s="19" t="s">
        <v>134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101126.03999999986</v>
      </c>
      <c r="L102" s="4">
        <v>273130.70999999985</v>
      </c>
      <c r="M102" s="4">
        <v>251260.88999999993</v>
      </c>
      <c r="N102" s="5">
        <v>208505.87999999989</v>
      </c>
      <c r="O102" s="6">
        <f t="shared" si="4"/>
        <v>0</v>
      </c>
      <c r="P102">
        <f t="shared" si="5"/>
        <v>0</v>
      </c>
    </row>
    <row r="103" spans="1:16" x14ac:dyDescent="0.35">
      <c r="A103" s="19" t="s">
        <v>135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7360.37</v>
      </c>
      <c r="L103" s="4">
        <v>23787.740000000049</v>
      </c>
      <c r="M103" s="4">
        <v>22452.590000000022</v>
      </c>
      <c r="N103" s="5">
        <v>17866.900000000023</v>
      </c>
      <c r="O103" s="6">
        <f t="shared" si="4"/>
        <v>0</v>
      </c>
      <c r="P103">
        <f t="shared" si="5"/>
        <v>0</v>
      </c>
    </row>
    <row r="104" spans="1:16" x14ac:dyDescent="0.35">
      <c r="A104" s="19" t="s">
        <v>18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3379996.6600000034</v>
      </c>
      <c r="L104" s="4">
        <v>3185481.2599999965</v>
      </c>
      <c r="M104" s="4">
        <v>1496688.7400000014</v>
      </c>
      <c r="N104" s="5">
        <v>2687388.8866666672</v>
      </c>
      <c r="O104" s="6">
        <f t="shared" si="4"/>
        <v>0</v>
      </c>
      <c r="P104">
        <f t="shared" si="5"/>
        <v>0</v>
      </c>
    </row>
    <row r="105" spans="1:16" x14ac:dyDescent="0.35">
      <c r="A105" s="19" t="s">
        <v>406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5">
        <v>0</v>
      </c>
      <c r="O105" s="6">
        <f t="shared" si="4"/>
        <v>0</v>
      </c>
      <c r="P105">
        <f t="shared" si="5"/>
        <v>0</v>
      </c>
    </row>
    <row r="106" spans="1:16" x14ac:dyDescent="0.35">
      <c r="A106" s="19" t="s">
        <v>136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726.15000000000043</v>
      </c>
      <c r="L106" s="4">
        <v>457.89000000000044</v>
      </c>
      <c r="M106" s="4">
        <v>624.70000000000039</v>
      </c>
      <c r="N106" s="5">
        <v>602.91333333333375</v>
      </c>
      <c r="O106" s="6">
        <f t="shared" si="4"/>
        <v>0</v>
      </c>
      <c r="P106">
        <f t="shared" si="5"/>
        <v>0</v>
      </c>
    </row>
    <row r="107" spans="1:16" x14ac:dyDescent="0.35">
      <c r="A107" s="19" t="s">
        <v>407</v>
      </c>
      <c r="B107" s="4">
        <v>0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217561.38000000027</v>
      </c>
      <c r="L107" s="4">
        <v>230187.30000000051</v>
      </c>
      <c r="M107" s="4">
        <v>238305.55999999924</v>
      </c>
      <c r="N107" s="5">
        <v>228684.74666666667</v>
      </c>
      <c r="O107" s="6">
        <f t="shared" si="4"/>
        <v>0</v>
      </c>
      <c r="P107">
        <f t="shared" si="5"/>
        <v>0</v>
      </c>
    </row>
    <row r="108" spans="1:16" x14ac:dyDescent="0.35">
      <c r="A108" s="19" t="s">
        <v>408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-30834.449999999946</v>
      </c>
      <c r="L108" s="4">
        <v>-33571.909999999945</v>
      </c>
      <c r="M108" s="4">
        <v>-31560.619999999966</v>
      </c>
      <c r="N108" s="5">
        <v>-31988.993333333288</v>
      </c>
      <c r="O108" s="6">
        <f t="shared" si="4"/>
        <v>-33571.909999999945</v>
      </c>
      <c r="P108">
        <f t="shared" si="5"/>
        <v>1</v>
      </c>
    </row>
    <row r="109" spans="1:16" x14ac:dyDescent="0.35">
      <c r="A109" s="19" t="s">
        <v>409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5">
        <v>0</v>
      </c>
      <c r="O109" s="6">
        <f t="shared" si="4"/>
        <v>0</v>
      </c>
      <c r="P109">
        <f t="shared" si="5"/>
        <v>0</v>
      </c>
    </row>
    <row r="110" spans="1:16" x14ac:dyDescent="0.35">
      <c r="A110" s="19" t="s">
        <v>410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12943049.170000002</v>
      </c>
      <c r="L110" s="4">
        <v>11972614.640000004</v>
      </c>
      <c r="M110" s="4">
        <v>10816672.260000009</v>
      </c>
      <c r="N110" s="5">
        <v>11910778.690000005</v>
      </c>
      <c r="O110" s="6">
        <f t="shared" si="4"/>
        <v>0</v>
      </c>
      <c r="P110">
        <f t="shared" si="5"/>
        <v>0</v>
      </c>
    </row>
    <row r="111" spans="1:16" x14ac:dyDescent="0.35">
      <c r="A111" s="19" t="s">
        <v>137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221292.94999999987</v>
      </c>
      <c r="L111" s="4">
        <v>213830.17000000051</v>
      </c>
      <c r="M111" s="4">
        <v>177019.24000000019</v>
      </c>
      <c r="N111" s="5">
        <v>204047.45333333351</v>
      </c>
      <c r="O111" s="6">
        <f t="shared" si="4"/>
        <v>0</v>
      </c>
      <c r="P111">
        <f t="shared" si="5"/>
        <v>0</v>
      </c>
    </row>
    <row r="112" spans="1:16" x14ac:dyDescent="0.35">
      <c r="A112" s="19" t="s">
        <v>411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5">
        <v>0</v>
      </c>
      <c r="O112" s="6">
        <f t="shared" si="4"/>
        <v>0</v>
      </c>
      <c r="P112">
        <f t="shared" si="5"/>
        <v>0</v>
      </c>
    </row>
    <row r="113" spans="1:16" x14ac:dyDescent="0.35">
      <c r="A113" s="19" t="s">
        <v>138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103467.10999999986</v>
      </c>
      <c r="L113" s="4">
        <v>164082.15999999971</v>
      </c>
      <c r="M113" s="4">
        <v>201637.97000000053</v>
      </c>
      <c r="N113" s="5">
        <v>156395.7466666667</v>
      </c>
      <c r="O113" s="6">
        <f t="shared" si="4"/>
        <v>0</v>
      </c>
      <c r="P113">
        <f t="shared" si="5"/>
        <v>0</v>
      </c>
    </row>
    <row r="114" spans="1:16" x14ac:dyDescent="0.35">
      <c r="A114" s="19" t="s">
        <v>139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276727.24000000075</v>
      </c>
      <c r="L114" s="4">
        <v>299449.41999999894</v>
      </c>
      <c r="M114" s="4">
        <v>320059.26000000042</v>
      </c>
      <c r="N114" s="5">
        <v>298745.3066666667</v>
      </c>
      <c r="O114" s="6">
        <f t="shared" si="4"/>
        <v>0</v>
      </c>
      <c r="P114">
        <f t="shared" si="5"/>
        <v>0</v>
      </c>
    </row>
    <row r="115" spans="1:16" x14ac:dyDescent="0.35">
      <c r="A115" s="19" t="s">
        <v>140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240088.99000000069</v>
      </c>
      <c r="L115" s="4">
        <v>216905.01000000013</v>
      </c>
      <c r="M115" s="4">
        <v>239281.53000000038</v>
      </c>
      <c r="N115" s="5">
        <v>232091.84333333373</v>
      </c>
      <c r="O115" s="6">
        <f t="shared" si="4"/>
        <v>0</v>
      </c>
      <c r="P115">
        <f t="shared" si="5"/>
        <v>0</v>
      </c>
    </row>
    <row r="116" spans="1:16" x14ac:dyDescent="0.35">
      <c r="A116" s="19" t="s">
        <v>412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67969.770000000091</v>
      </c>
      <c r="L116" s="4">
        <v>82344.360000000088</v>
      </c>
      <c r="M116" s="4">
        <v>85472.259999999907</v>
      </c>
      <c r="N116" s="5">
        <v>78595.463333333362</v>
      </c>
      <c r="O116" s="6">
        <f t="shared" si="4"/>
        <v>0</v>
      </c>
      <c r="P116">
        <f t="shared" si="5"/>
        <v>0</v>
      </c>
    </row>
    <row r="117" spans="1:16" x14ac:dyDescent="0.35">
      <c r="A117" s="19" t="s">
        <v>413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78720.400000000125</v>
      </c>
      <c r="L117" s="4">
        <v>104857.83000000006</v>
      </c>
      <c r="M117" s="4">
        <v>109208.99000000005</v>
      </c>
      <c r="N117" s="5">
        <v>97595.740000000063</v>
      </c>
      <c r="O117" s="6">
        <f t="shared" si="4"/>
        <v>0</v>
      </c>
      <c r="P117">
        <f t="shared" si="5"/>
        <v>0</v>
      </c>
    </row>
    <row r="118" spans="1:16" x14ac:dyDescent="0.35">
      <c r="A118" s="19" t="s">
        <v>141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241746.40999999933</v>
      </c>
      <c r="L118" s="4">
        <v>264569.56999999977</v>
      </c>
      <c r="M118" s="4">
        <v>239707.09000000096</v>
      </c>
      <c r="N118" s="5">
        <v>248674.35666666669</v>
      </c>
      <c r="O118" s="6">
        <f t="shared" si="4"/>
        <v>0</v>
      </c>
      <c r="P118">
        <f t="shared" si="5"/>
        <v>0</v>
      </c>
    </row>
    <row r="119" spans="1:16" x14ac:dyDescent="0.35">
      <c r="A119" s="19" t="s">
        <v>19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461764.05000000057</v>
      </c>
      <c r="L119" s="4">
        <v>538618.56000000006</v>
      </c>
      <c r="M119" s="4">
        <v>406098.41000000015</v>
      </c>
      <c r="N119" s="5">
        <v>468827.00666666689</v>
      </c>
      <c r="O119" s="6">
        <f t="shared" si="4"/>
        <v>0</v>
      </c>
      <c r="P119">
        <f t="shared" si="5"/>
        <v>0</v>
      </c>
    </row>
    <row r="120" spans="1:16" x14ac:dyDescent="0.35">
      <c r="A120" s="19" t="s">
        <v>142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205309.27999999977</v>
      </c>
      <c r="L120" s="4">
        <v>262687.21999999991</v>
      </c>
      <c r="M120" s="4">
        <v>306881.72999999992</v>
      </c>
      <c r="N120" s="5">
        <v>258292.74333333317</v>
      </c>
      <c r="O120" s="6">
        <f t="shared" si="4"/>
        <v>0</v>
      </c>
      <c r="P120">
        <f t="shared" si="5"/>
        <v>0</v>
      </c>
    </row>
    <row r="121" spans="1:16" x14ac:dyDescent="0.35">
      <c r="A121" s="19" t="s">
        <v>58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364729.03999999946</v>
      </c>
      <c r="L121" s="4">
        <v>939771.93000000226</v>
      </c>
      <c r="M121" s="4">
        <v>987066.62999999837</v>
      </c>
      <c r="N121" s="5">
        <v>763855.8666666667</v>
      </c>
      <c r="O121" s="6">
        <f t="shared" si="4"/>
        <v>0</v>
      </c>
      <c r="P121">
        <f t="shared" si="5"/>
        <v>0</v>
      </c>
    </row>
    <row r="122" spans="1:16" x14ac:dyDescent="0.35">
      <c r="A122" s="19" t="s">
        <v>143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334528.52000000089</v>
      </c>
      <c r="L122" s="4">
        <v>411593.12999999983</v>
      </c>
      <c r="M122" s="4">
        <v>378734.95000000059</v>
      </c>
      <c r="N122" s="5">
        <v>374952.20000000042</v>
      </c>
      <c r="O122" s="6">
        <f t="shared" si="4"/>
        <v>0</v>
      </c>
      <c r="P122">
        <f t="shared" si="5"/>
        <v>0</v>
      </c>
    </row>
    <row r="123" spans="1:16" x14ac:dyDescent="0.35">
      <c r="A123" s="19" t="s">
        <v>414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67931.250000000058</v>
      </c>
      <c r="L123" s="4">
        <v>75828.599999999773</v>
      </c>
      <c r="M123" s="4">
        <v>70674.100000000137</v>
      </c>
      <c r="N123" s="5">
        <v>71477.983333333323</v>
      </c>
      <c r="O123" s="6">
        <f t="shared" si="4"/>
        <v>0</v>
      </c>
      <c r="P123">
        <f t="shared" si="5"/>
        <v>0</v>
      </c>
    </row>
    <row r="124" spans="1:16" x14ac:dyDescent="0.35">
      <c r="A124" s="19" t="s">
        <v>415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5">
        <v>0</v>
      </c>
      <c r="O124" s="6">
        <f t="shared" si="4"/>
        <v>0</v>
      </c>
      <c r="P124">
        <f t="shared" si="5"/>
        <v>0</v>
      </c>
    </row>
    <row r="125" spans="1:16" x14ac:dyDescent="0.35">
      <c r="A125" s="19" t="s">
        <v>416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5">
        <v>0</v>
      </c>
      <c r="O125" s="6">
        <f t="shared" si="4"/>
        <v>0</v>
      </c>
      <c r="P125">
        <f t="shared" si="5"/>
        <v>0</v>
      </c>
    </row>
    <row r="126" spans="1:16" x14ac:dyDescent="0.35">
      <c r="A126" s="19" t="s">
        <v>144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5">
        <v>0</v>
      </c>
      <c r="O126" s="6">
        <f t="shared" si="4"/>
        <v>0</v>
      </c>
      <c r="P126">
        <f t="shared" si="5"/>
        <v>0</v>
      </c>
    </row>
    <row r="127" spans="1:16" x14ac:dyDescent="0.35">
      <c r="A127" s="19" t="s">
        <v>59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1436992.2999999996</v>
      </c>
      <c r="L127" s="4">
        <v>1819014.0999999975</v>
      </c>
      <c r="M127" s="4">
        <v>1818059.1600000008</v>
      </c>
      <c r="N127" s="5">
        <v>1691355.1866666658</v>
      </c>
      <c r="O127" s="6">
        <f t="shared" si="4"/>
        <v>0</v>
      </c>
      <c r="P127">
        <f t="shared" si="5"/>
        <v>0</v>
      </c>
    </row>
    <row r="128" spans="1:16" x14ac:dyDescent="0.35">
      <c r="A128" s="19" t="s">
        <v>20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-1313671.5899999999</v>
      </c>
      <c r="L128" s="4">
        <v>-1422706.2099999988</v>
      </c>
      <c r="M128" s="4">
        <v>-1422914.7799999996</v>
      </c>
      <c r="N128" s="5">
        <v>-1386430.8599999994</v>
      </c>
      <c r="O128" s="6">
        <f t="shared" si="4"/>
        <v>-1422914.7799999996</v>
      </c>
      <c r="P128">
        <f t="shared" si="5"/>
        <v>1</v>
      </c>
    </row>
    <row r="129" spans="1:16" x14ac:dyDescent="0.35">
      <c r="A129" s="19" t="s">
        <v>417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-808759.15000000142</v>
      </c>
      <c r="L129" s="4">
        <v>-879974.21000000054</v>
      </c>
      <c r="M129" s="4">
        <v>-826992.33999999869</v>
      </c>
      <c r="N129" s="5">
        <v>-838575.23333333351</v>
      </c>
      <c r="O129" s="6">
        <f t="shared" si="4"/>
        <v>-879974.21000000054</v>
      </c>
      <c r="P129">
        <f t="shared" si="5"/>
        <v>1</v>
      </c>
    </row>
    <row r="130" spans="1:16" x14ac:dyDescent="0.35">
      <c r="A130" s="19" t="s">
        <v>21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-76900316.459999949</v>
      </c>
      <c r="L130" s="4">
        <v>-71901048.86999999</v>
      </c>
      <c r="M130" s="4">
        <v>-87145229.389999881</v>
      </c>
      <c r="N130" s="5">
        <v>-78648864.906666592</v>
      </c>
      <c r="O130" s="6">
        <f t="shared" si="4"/>
        <v>-87145229.389999881</v>
      </c>
      <c r="P130">
        <f t="shared" si="5"/>
        <v>1</v>
      </c>
    </row>
    <row r="131" spans="1:16" x14ac:dyDescent="0.35">
      <c r="A131" s="19" t="s">
        <v>145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408293.65000000061</v>
      </c>
      <c r="L131" s="4">
        <v>498595.79999999946</v>
      </c>
      <c r="M131" s="4">
        <v>340148.13000000018</v>
      </c>
      <c r="N131" s="5">
        <v>415679.19333333342</v>
      </c>
      <c r="O131" s="6">
        <f t="shared" si="4"/>
        <v>0</v>
      </c>
      <c r="P131">
        <f t="shared" si="5"/>
        <v>0</v>
      </c>
    </row>
    <row r="132" spans="1:16" x14ac:dyDescent="0.35">
      <c r="A132" s="19" t="s">
        <v>418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5">
        <v>0</v>
      </c>
      <c r="O132" s="6">
        <f t="shared" si="4"/>
        <v>0</v>
      </c>
      <c r="P132">
        <f t="shared" si="5"/>
        <v>0</v>
      </c>
    </row>
    <row r="133" spans="1:16" x14ac:dyDescent="0.35">
      <c r="A133" s="19" t="s">
        <v>60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886019.92</v>
      </c>
      <c r="L133" s="4">
        <v>961799.14999999979</v>
      </c>
      <c r="M133" s="4">
        <v>898985.51000000024</v>
      </c>
      <c r="N133" s="5">
        <v>915601.52666666673</v>
      </c>
      <c r="O133" s="6">
        <f t="shared" si="4"/>
        <v>0</v>
      </c>
      <c r="P133">
        <f t="shared" si="5"/>
        <v>0</v>
      </c>
    </row>
    <row r="134" spans="1:16" x14ac:dyDescent="0.35">
      <c r="A134" s="19" t="s">
        <v>22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-132131.58999999997</v>
      </c>
      <c r="L134" s="4">
        <v>-144842.1</v>
      </c>
      <c r="M134" s="4">
        <v>-131471.24000000011</v>
      </c>
      <c r="N134" s="5">
        <v>-136148.31000000003</v>
      </c>
      <c r="O134" s="6">
        <f t="shared" si="4"/>
        <v>-144842.1</v>
      </c>
      <c r="P134">
        <f t="shared" si="5"/>
        <v>1</v>
      </c>
    </row>
    <row r="135" spans="1:16" x14ac:dyDescent="0.35">
      <c r="A135" s="19" t="s">
        <v>419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5">
        <v>0</v>
      </c>
      <c r="O135" s="6">
        <f t="shared" si="4"/>
        <v>0</v>
      </c>
      <c r="P135">
        <f t="shared" si="5"/>
        <v>0</v>
      </c>
    </row>
    <row r="136" spans="1:16" x14ac:dyDescent="0.35">
      <c r="A136" s="19" t="s">
        <v>420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5">
        <v>0</v>
      </c>
      <c r="O136" s="6">
        <f t="shared" si="4"/>
        <v>0</v>
      </c>
      <c r="P136">
        <f t="shared" si="5"/>
        <v>0</v>
      </c>
    </row>
    <row r="137" spans="1:16" x14ac:dyDescent="0.35">
      <c r="A137" s="19" t="s">
        <v>421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1022.8099999999996</v>
      </c>
      <c r="L137" s="4">
        <v>1300.0899999999979</v>
      </c>
      <c r="M137" s="4">
        <v>1427.9300000000014</v>
      </c>
      <c r="N137" s="5">
        <v>1250.2766666666664</v>
      </c>
      <c r="O137" s="6">
        <f t="shared" si="4"/>
        <v>0</v>
      </c>
      <c r="P137">
        <f t="shared" si="5"/>
        <v>0</v>
      </c>
    </row>
    <row r="138" spans="1:16" x14ac:dyDescent="0.35">
      <c r="A138" s="19" t="s">
        <v>422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7940.5699999999861</v>
      </c>
      <c r="L138" s="4">
        <v>8674.2499999999854</v>
      </c>
      <c r="M138" s="4">
        <v>7769.5799999999972</v>
      </c>
      <c r="N138" s="5">
        <v>8128.1333333333232</v>
      </c>
      <c r="O138" s="6">
        <f t="shared" si="4"/>
        <v>0</v>
      </c>
      <c r="P138">
        <f t="shared" si="5"/>
        <v>0</v>
      </c>
    </row>
    <row r="139" spans="1:16" x14ac:dyDescent="0.35">
      <c r="A139" s="19" t="s">
        <v>423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5">
        <v>0</v>
      </c>
      <c r="O139" s="6">
        <f t="shared" si="4"/>
        <v>0</v>
      </c>
      <c r="P139">
        <f t="shared" si="5"/>
        <v>0</v>
      </c>
    </row>
    <row r="140" spans="1:16" x14ac:dyDescent="0.35">
      <c r="A140" s="19" t="s">
        <v>146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5">
        <v>0</v>
      </c>
      <c r="O140" s="6">
        <f t="shared" si="4"/>
        <v>0</v>
      </c>
      <c r="P140">
        <f t="shared" si="5"/>
        <v>0</v>
      </c>
    </row>
    <row r="141" spans="1:16" x14ac:dyDescent="0.35">
      <c r="A141" s="19" t="s">
        <v>23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-20010204.270000011</v>
      </c>
      <c r="L141" s="4">
        <v>-22152299.869999997</v>
      </c>
      <c r="M141" s="4">
        <v>-26594298.869999986</v>
      </c>
      <c r="N141" s="5">
        <v>-22918934.336666662</v>
      </c>
      <c r="O141" s="6">
        <f t="shared" si="4"/>
        <v>-26594298.869999986</v>
      </c>
      <c r="P141">
        <f t="shared" si="5"/>
        <v>1</v>
      </c>
    </row>
    <row r="142" spans="1:16" x14ac:dyDescent="0.35">
      <c r="A142" s="19" t="s">
        <v>424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4553316.5400000056</v>
      </c>
      <c r="L142" s="4">
        <v>6436559.3699999955</v>
      </c>
      <c r="M142" s="4">
        <v>4354618.6200000038</v>
      </c>
      <c r="N142" s="5">
        <v>5114831.5100000016</v>
      </c>
      <c r="O142" s="6">
        <f t="shared" si="4"/>
        <v>0</v>
      </c>
      <c r="P142">
        <f t="shared" si="5"/>
        <v>0</v>
      </c>
    </row>
    <row r="143" spans="1:16" x14ac:dyDescent="0.35">
      <c r="A143" s="19" t="s">
        <v>24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-656020.19999999984</v>
      </c>
      <c r="L143" s="4">
        <v>-464068.54000000027</v>
      </c>
      <c r="M143" s="4">
        <v>-698260.57000000041</v>
      </c>
      <c r="N143" s="5">
        <v>-606116.43666666688</v>
      </c>
      <c r="O143" s="6">
        <f t="shared" si="4"/>
        <v>-698260.57000000041</v>
      </c>
      <c r="P143">
        <f t="shared" si="5"/>
        <v>1</v>
      </c>
    </row>
    <row r="144" spans="1:16" x14ac:dyDescent="0.35">
      <c r="A144" s="19" t="s">
        <v>25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5">
        <v>0</v>
      </c>
      <c r="O144" s="6">
        <f t="shared" si="4"/>
        <v>0</v>
      </c>
      <c r="P144">
        <f t="shared" si="5"/>
        <v>0</v>
      </c>
    </row>
    <row r="145" spans="1:16" x14ac:dyDescent="0.35">
      <c r="A145" s="19" t="s">
        <v>27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-10314.020000000017</v>
      </c>
      <c r="L145" s="4">
        <v>-11297.480000000014</v>
      </c>
      <c r="M145" s="4">
        <v>-10226.749999999991</v>
      </c>
      <c r="N145" s="5">
        <v>-10612.750000000007</v>
      </c>
      <c r="O145" s="6">
        <f t="shared" si="4"/>
        <v>-11297.480000000014</v>
      </c>
      <c r="P145">
        <f t="shared" si="5"/>
        <v>1</v>
      </c>
    </row>
    <row r="146" spans="1:16" x14ac:dyDescent="0.35">
      <c r="A146" s="19" t="s">
        <v>148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2934054.0799999991</v>
      </c>
      <c r="L146" s="4">
        <v>4037956.7599999993</v>
      </c>
      <c r="M146" s="4">
        <v>3763024.0400000024</v>
      </c>
      <c r="N146" s="5">
        <v>3578344.9600000004</v>
      </c>
      <c r="O146" s="6">
        <f t="shared" si="4"/>
        <v>0</v>
      </c>
      <c r="P146">
        <f t="shared" si="5"/>
        <v>0</v>
      </c>
    </row>
    <row r="147" spans="1:16" x14ac:dyDescent="0.35">
      <c r="A147" s="19" t="s">
        <v>76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5">
        <v>0</v>
      </c>
      <c r="O147" s="6">
        <f t="shared" si="4"/>
        <v>0</v>
      </c>
      <c r="P147">
        <f t="shared" si="5"/>
        <v>0</v>
      </c>
    </row>
    <row r="148" spans="1:16" x14ac:dyDescent="0.35">
      <c r="A148" s="19" t="s">
        <v>425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74021.140000000029</v>
      </c>
      <c r="L148" s="4">
        <v>98775.870000000024</v>
      </c>
      <c r="M148" s="4">
        <v>96617.610000000277</v>
      </c>
      <c r="N148" s="5">
        <v>89804.873333333453</v>
      </c>
      <c r="O148" s="6">
        <f t="shared" si="4"/>
        <v>0</v>
      </c>
      <c r="P148">
        <f t="shared" si="5"/>
        <v>0</v>
      </c>
    </row>
    <row r="149" spans="1:16" x14ac:dyDescent="0.35">
      <c r="A149" s="19" t="s">
        <v>426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3973.120000000009</v>
      </c>
      <c r="L149" s="4">
        <v>5042.6000000000022</v>
      </c>
      <c r="M149" s="4">
        <v>4449.8200000000015</v>
      </c>
      <c r="N149" s="5">
        <v>4488.5133333333379</v>
      </c>
      <c r="O149" s="6">
        <f t="shared" si="4"/>
        <v>0</v>
      </c>
      <c r="P149">
        <f t="shared" si="5"/>
        <v>0</v>
      </c>
    </row>
    <row r="150" spans="1:16" x14ac:dyDescent="0.35">
      <c r="A150" s="19" t="s">
        <v>427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5">
        <v>0</v>
      </c>
      <c r="O150" s="6">
        <f t="shared" si="4"/>
        <v>0</v>
      </c>
      <c r="P150">
        <f t="shared" si="5"/>
        <v>0</v>
      </c>
    </row>
    <row r="151" spans="1:16" x14ac:dyDescent="0.35">
      <c r="A151" s="19" t="s">
        <v>428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79361.740000000005</v>
      </c>
      <c r="L151" s="4">
        <v>44494.990000000027</v>
      </c>
      <c r="M151" s="4">
        <v>102517.77999999966</v>
      </c>
      <c r="N151" s="5">
        <v>75458.169999999911</v>
      </c>
      <c r="O151" s="6">
        <f t="shared" si="4"/>
        <v>0</v>
      </c>
      <c r="P151">
        <f t="shared" si="5"/>
        <v>0</v>
      </c>
    </row>
    <row r="152" spans="1:16" x14ac:dyDescent="0.35">
      <c r="A152" s="19" t="s">
        <v>429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60590.800000000017</v>
      </c>
      <c r="L152" s="4">
        <v>72318.30000000009</v>
      </c>
      <c r="M152" s="4">
        <v>100808.99</v>
      </c>
      <c r="N152" s="5">
        <v>77906.030000000028</v>
      </c>
      <c r="O152" s="6">
        <f t="shared" ref="O152:O215" si="6">+MIN(B152:M152)</f>
        <v>0</v>
      </c>
      <c r="P152">
        <f t="shared" ref="P152:P215" si="7">+IF(O152&lt;0,1,0)</f>
        <v>0</v>
      </c>
    </row>
    <row r="153" spans="1:16" x14ac:dyDescent="0.35">
      <c r="A153" s="19" t="s">
        <v>430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59908.089999999909</v>
      </c>
      <c r="L153" s="4">
        <v>102377.27999999998</v>
      </c>
      <c r="M153" s="4">
        <v>104044.35999999983</v>
      </c>
      <c r="N153" s="5">
        <v>88776.576666666559</v>
      </c>
      <c r="O153" s="6">
        <f t="shared" si="6"/>
        <v>0</v>
      </c>
      <c r="P153">
        <f t="shared" si="7"/>
        <v>0</v>
      </c>
    </row>
    <row r="154" spans="1:16" x14ac:dyDescent="0.35">
      <c r="A154" s="19" t="s">
        <v>149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38965.710000000006</v>
      </c>
      <c r="L154" s="4">
        <v>93345.900000000169</v>
      </c>
      <c r="M154" s="4">
        <v>86095.960000000225</v>
      </c>
      <c r="N154" s="5">
        <v>72802.523333333462</v>
      </c>
      <c r="O154" s="6">
        <f t="shared" si="6"/>
        <v>0</v>
      </c>
      <c r="P154">
        <f t="shared" si="7"/>
        <v>0</v>
      </c>
    </row>
    <row r="155" spans="1:16" x14ac:dyDescent="0.35">
      <c r="A155" s="19" t="s">
        <v>431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48817.82</v>
      </c>
      <c r="L155" s="4">
        <v>63014.280000000042</v>
      </c>
      <c r="M155" s="4">
        <v>76189.809999999925</v>
      </c>
      <c r="N155" s="5">
        <v>62673.969999999994</v>
      </c>
      <c r="O155" s="6">
        <f t="shared" si="6"/>
        <v>0</v>
      </c>
      <c r="P155">
        <f t="shared" si="7"/>
        <v>0</v>
      </c>
    </row>
    <row r="156" spans="1:16" x14ac:dyDescent="0.35">
      <c r="A156" s="19" t="s">
        <v>432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43914.129999999976</v>
      </c>
      <c r="L156" s="4">
        <v>56653.960000000123</v>
      </c>
      <c r="M156" s="4">
        <v>68540.909999999974</v>
      </c>
      <c r="N156" s="5">
        <v>56369.666666666686</v>
      </c>
      <c r="O156" s="6">
        <f t="shared" si="6"/>
        <v>0</v>
      </c>
      <c r="P156">
        <f t="shared" si="7"/>
        <v>0</v>
      </c>
    </row>
    <row r="157" spans="1:16" x14ac:dyDescent="0.35">
      <c r="A157" s="19" t="s">
        <v>433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80585.270000000062</v>
      </c>
      <c r="L157" s="4">
        <v>97539.449999999793</v>
      </c>
      <c r="M157" s="4">
        <v>99580.689999999973</v>
      </c>
      <c r="N157" s="5">
        <v>92568.469999999928</v>
      </c>
      <c r="O157" s="6">
        <f t="shared" si="6"/>
        <v>0</v>
      </c>
      <c r="P157">
        <f t="shared" si="7"/>
        <v>0</v>
      </c>
    </row>
    <row r="158" spans="1:16" x14ac:dyDescent="0.35">
      <c r="A158" s="19" t="s">
        <v>434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79672.220000000103</v>
      </c>
      <c r="L158" s="4">
        <v>61412.749999999891</v>
      </c>
      <c r="M158" s="4">
        <v>60699.690000000104</v>
      </c>
      <c r="N158" s="5">
        <v>67261.553333333359</v>
      </c>
      <c r="O158" s="6">
        <f t="shared" si="6"/>
        <v>0</v>
      </c>
      <c r="P158">
        <f t="shared" si="7"/>
        <v>0</v>
      </c>
    </row>
    <row r="159" spans="1:16" x14ac:dyDescent="0.35">
      <c r="A159" s="19" t="s">
        <v>150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36705.399999999951</v>
      </c>
      <c r="L159" s="4">
        <v>63687.189999999973</v>
      </c>
      <c r="M159" s="4">
        <v>71408.5</v>
      </c>
      <c r="N159" s="5">
        <v>57267.02999999997</v>
      </c>
      <c r="O159" s="6">
        <f t="shared" si="6"/>
        <v>0</v>
      </c>
      <c r="P159">
        <f t="shared" si="7"/>
        <v>0</v>
      </c>
    </row>
    <row r="160" spans="1:16" x14ac:dyDescent="0.35">
      <c r="A160" s="19" t="s">
        <v>151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798776.61000000231</v>
      </c>
      <c r="L160" s="4">
        <v>800121.04000000085</v>
      </c>
      <c r="M160" s="4">
        <v>860674.75999999931</v>
      </c>
      <c r="N160" s="5">
        <v>819857.47000000079</v>
      </c>
      <c r="O160" s="6">
        <f t="shared" si="6"/>
        <v>0</v>
      </c>
      <c r="P160">
        <f t="shared" si="7"/>
        <v>0</v>
      </c>
    </row>
    <row r="161" spans="1:16" x14ac:dyDescent="0.35">
      <c r="A161" s="19" t="s">
        <v>77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-6007.3699999999817</v>
      </c>
      <c r="L161" s="4">
        <v>-6170.140000000004</v>
      </c>
      <c r="M161" s="4">
        <v>-5767.5300000000025</v>
      </c>
      <c r="N161" s="5">
        <v>-5981.6799999999957</v>
      </c>
      <c r="O161" s="6">
        <f t="shared" si="6"/>
        <v>-6170.140000000004</v>
      </c>
      <c r="P161">
        <f t="shared" si="7"/>
        <v>1</v>
      </c>
    </row>
    <row r="162" spans="1:16" x14ac:dyDescent="0.35">
      <c r="A162" s="19" t="s">
        <v>152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5">
        <v>0</v>
      </c>
      <c r="O162" s="6">
        <f t="shared" si="6"/>
        <v>0</v>
      </c>
      <c r="P162">
        <f t="shared" si="7"/>
        <v>0</v>
      </c>
    </row>
    <row r="163" spans="1:16" x14ac:dyDescent="0.35">
      <c r="A163" s="19" t="s">
        <v>435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5">
        <v>0</v>
      </c>
      <c r="O163" s="6">
        <f t="shared" si="6"/>
        <v>0</v>
      </c>
      <c r="P163">
        <f t="shared" si="7"/>
        <v>0</v>
      </c>
    </row>
    <row r="164" spans="1:16" x14ac:dyDescent="0.35">
      <c r="A164" s="19" t="s">
        <v>153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17559.490000000034</v>
      </c>
      <c r="L164" s="4">
        <v>18047.770000000019</v>
      </c>
      <c r="M164" s="4">
        <v>21887.029999999981</v>
      </c>
      <c r="N164" s="5">
        <v>19164.763333333347</v>
      </c>
      <c r="O164" s="6">
        <f t="shared" si="6"/>
        <v>0</v>
      </c>
      <c r="P164">
        <f t="shared" si="7"/>
        <v>0</v>
      </c>
    </row>
    <row r="165" spans="1:16" x14ac:dyDescent="0.35">
      <c r="A165" s="19" t="s">
        <v>436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5">
        <v>0</v>
      </c>
      <c r="O165" s="6">
        <f t="shared" si="6"/>
        <v>0</v>
      </c>
      <c r="P165">
        <f t="shared" si="7"/>
        <v>0</v>
      </c>
    </row>
    <row r="166" spans="1:16" x14ac:dyDescent="0.35">
      <c r="A166" s="19" t="s">
        <v>154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211678.96000000028</v>
      </c>
      <c r="L166" s="4">
        <v>181856.7100000004</v>
      </c>
      <c r="M166" s="4">
        <v>195416.25999999995</v>
      </c>
      <c r="N166" s="5">
        <v>196317.3100000002</v>
      </c>
      <c r="O166" s="6">
        <f t="shared" si="6"/>
        <v>0</v>
      </c>
      <c r="P166">
        <f t="shared" si="7"/>
        <v>0</v>
      </c>
    </row>
    <row r="167" spans="1:16" x14ac:dyDescent="0.35">
      <c r="A167" s="19" t="s">
        <v>155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56399.769999999939</v>
      </c>
      <c r="L167" s="4">
        <v>43589.489999999925</v>
      </c>
      <c r="M167" s="4">
        <v>56628.539999999935</v>
      </c>
      <c r="N167" s="5">
        <v>52205.933333333269</v>
      </c>
      <c r="O167" s="6">
        <f t="shared" si="6"/>
        <v>0</v>
      </c>
      <c r="P167">
        <f t="shared" si="7"/>
        <v>0</v>
      </c>
    </row>
    <row r="168" spans="1:16" x14ac:dyDescent="0.35">
      <c r="A168" s="19" t="s">
        <v>156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1622188.4999999965</v>
      </c>
      <c r="L168" s="4">
        <v>1744193.7500000042</v>
      </c>
      <c r="M168" s="4">
        <v>1948840.4800000004</v>
      </c>
      <c r="N168" s="5">
        <v>1771740.9100000004</v>
      </c>
      <c r="O168" s="6">
        <f t="shared" si="6"/>
        <v>0</v>
      </c>
      <c r="P168">
        <f t="shared" si="7"/>
        <v>0</v>
      </c>
    </row>
    <row r="169" spans="1:16" x14ac:dyDescent="0.35">
      <c r="A169" s="19" t="s">
        <v>157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42071.469999999943</v>
      </c>
      <c r="L169" s="4">
        <v>58269.860000000022</v>
      </c>
      <c r="M169" s="4">
        <v>107039.24999999978</v>
      </c>
      <c r="N169" s="5">
        <v>69126.859999999913</v>
      </c>
      <c r="O169" s="6">
        <f t="shared" si="6"/>
        <v>0</v>
      </c>
      <c r="P169">
        <f t="shared" si="7"/>
        <v>0</v>
      </c>
    </row>
    <row r="170" spans="1:16" x14ac:dyDescent="0.35">
      <c r="A170" s="19" t="s">
        <v>437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19886.099999999973</v>
      </c>
      <c r="L170" s="4">
        <v>23540.880000000012</v>
      </c>
      <c r="M170" s="4">
        <v>22145.339999999993</v>
      </c>
      <c r="N170" s="5">
        <v>21857.439999999991</v>
      </c>
      <c r="O170" s="6">
        <f t="shared" si="6"/>
        <v>0</v>
      </c>
      <c r="P170">
        <f t="shared" si="7"/>
        <v>0</v>
      </c>
    </row>
    <row r="171" spans="1:16" x14ac:dyDescent="0.35">
      <c r="A171" s="19" t="s">
        <v>28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-24704952.480000019</v>
      </c>
      <c r="L171" s="4">
        <v>-26817546.84999999</v>
      </c>
      <c r="M171" s="4">
        <v>-27221550.74000001</v>
      </c>
      <c r="N171" s="5">
        <v>-26248016.690000009</v>
      </c>
      <c r="O171" s="6">
        <f t="shared" si="6"/>
        <v>-27221550.74000001</v>
      </c>
      <c r="P171">
        <f t="shared" si="7"/>
        <v>1</v>
      </c>
    </row>
    <row r="172" spans="1:16" x14ac:dyDescent="0.35">
      <c r="A172" s="19" t="s">
        <v>158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272529.71999999997</v>
      </c>
      <c r="L172" s="4">
        <v>19111393.720000003</v>
      </c>
      <c r="M172" s="4">
        <v>2848881.1899999995</v>
      </c>
      <c r="N172" s="5">
        <v>7410934.8766666679</v>
      </c>
      <c r="O172" s="6">
        <f t="shared" si="6"/>
        <v>0</v>
      </c>
      <c r="P172">
        <f t="shared" si="7"/>
        <v>0</v>
      </c>
    </row>
    <row r="173" spans="1:16" x14ac:dyDescent="0.35">
      <c r="A173" s="19" t="s">
        <v>438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78276.269999999931</v>
      </c>
      <c r="L173" s="4">
        <v>100995.54000000012</v>
      </c>
      <c r="M173" s="4">
        <v>109154.93000000001</v>
      </c>
      <c r="N173" s="5">
        <v>96142.246666666688</v>
      </c>
      <c r="O173" s="6">
        <f t="shared" si="6"/>
        <v>0</v>
      </c>
      <c r="P173">
        <f t="shared" si="7"/>
        <v>0</v>
      </c>
    </row>
    <row r="174" spans="1:16" x14ac:dyDescent="0.35">
      <c r="A174" s="19" t="s">
        <v>439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98696.520000000324</v>
      </c>
      <c r="L174" s="4">
        <v>114884.13000000009</v>
      </c>
      <c r="M174" s="4">
        <v>240383.7099999995</v>
      </c>
      <c r="N174" s="5">
        <v>151321.45333333331</v>
      </c>
      <c r="O174" s="6">
        <f t="shared" si="6"/>
        <v>0</v>
      </c>
      <c r="P174">
        <f t="shared" si="7"/>
        <v>0</v>
      </c>
    </row>
    <row r="175" spans="1:16" x14ac:dyDescent="0.35">
      <c r="A175" s="19" t="s">
        <v>440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-248809.07999999984</v>
      </c>
      <c r="L175" s="4">
        <v>-270069.15000000002</v>
      </c>
      <c r="M175" s="4">
        <v>-251340.73000000056</v>
      </c>
      <c r="N175" s="5">
        <v>-256739.65333333347</v>
      </c>
      <c r="O175" s="6">
        <f t="shared" si="6"/>
        <v>-270069.15000000002</v>
      </c>
      <c r="P175">
        <f t="shared" si="7"/>
        <v>1</v>
      </c>
    </row>
    <row r="176" spans="1:16" x14ac:dyDescent="0.35">
      <c r="A176" s="19" t="s">
        <v>441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75344.190000000133</v>
      </c>
      <c r="L176" s="4">
        <v>89724.070000000153</v>
      </c>
      <c r="M176" s="4">
        <v>203091.07000000012</v>
      </c>
      <c r="N176" s="5">
        <v>122719.7766666668</v>
      </c>
      <c r="O176" s="6">
        <f t="shared" si="6"/>
        <v>0</v>
      </c>
      <c r="P176">
        <f t="shared" si="7"/>
        <v>0</v>
      </c>
    </row>
    <row r="177" spans="1:16" x14ac:dyDescent="0.35">
      <c r="A177" s="19" t="s">
        <v>442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57499.420000000093</v>
      </c>
      <c r="L177" s="4">
        <v>79479.429999999906</v>
      </c>
      <c r="M177" s="4">
        <v>83866.900000000169</v>
      </c>
      <c r="N177" s="5">
        <v>73615.250000000058</v>
      </c>
      <c r="O177" s="6">
        <f t="shared" si="6"/>
        <v>0</v>
      </c>
      <c r="P177">
        <f t="shared" si="7"/>
        <v>0</v>
      </c>
    </row>
    <row r="178" spans="1:16" x14ac:dyDescent="0.35">
      <c r="A178" s="19" t="s">
        <v>443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153304.60999999993</v>
      </c>
      <c r="L178" s="4">
        <v>211946.84999999989</v>
      </c>
      <c r="M178" s="4">
        <v>223669.8399999995</v>
      </c>
      <c r="N178" s="5">
        <v>196307.09999999977</v>
      </c>
      <c r="O178" s="6">
        <f t="shared" si="6"/>
        <v>0</v>
      </c>
      <c r="P178">
        <f t="shared" si="7"/>
        <v>0</v>
      </c>
    </row>
    <row r="179" spans="1:16" x14ac:dyDescent="0.35">
      <c r="A179" s="19" t="s">
        <v>444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142967.22999999995</v>
      </c>
      <c r="L179" s="4">
        <v>185618.82000000024</v>
      </c>
      <c r="M179" s="4">
        <v>171694.55000000005</v>
      </c>
      <c r="N179" s="5">
        <v>166760.20000000007</v>
      </c>
      <c r="O179" s="6">
        <f t="shared" si="6"/>
        <v>0</v>
      </c>
      <c r="P179">
        <f t="shared" si="7"/>
        <v>0</v>
      </c>
    </row>
    <row r="180" spans="1:16" x14ac:dyDescent="0.35">
      <c r="A180" s="19" t="s">
        <v>445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254910.75999999972</v>
      </c>
      <c r="L180" s="4">
        <v>314850.91000000038</v>
      </c>
      <c r="M180" s="4">
        <v>306065.2599999996</v>
      </c>
      <c r="N180" s="5">
        <v>291942.30999999988</v>
      </c>
      <c r="O180" s="6">
        <f t="shared" si="6"/>
        <v>0</v>
      </c>
      <c r="P180">
        <f t="shared" si="7"/>
        <v>0</v>
      </c>
    </row>
    <row r="181" spans="1:16" x14ac:dyDescent="0.35">
      <c r="A181" s="19" t="s">
        <v>446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178083.62000000008</v>
      </c>
      <c r="L181" s="4">
        <v>264487.74</v>
      </c>
      <c r="M181" s="4">
        <v>271041.52</v>
      </c>
      <c r="N181" s="5">
        <v>237870.96000000005</v>
      </c>
      <c r="O181" s="6">
        <f t="shared" si="6"/>
        <v>0</v>
      </c>
      <c r="P181">
        <f t="shared" si="7"/>
        <v>0</v>
      </c>
    </row>
    <row r="182" spans="1:16" x14ac:dyDescent="0.35">
      <c r="A182" s="19" t="s">
        <v>447</v>
      </c>
      <c r="B182" s="4">
        <v>0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49713.490000000093</v>
      </c>
      <c r="L182" s="4">
        <v>64258.940000000061</v>
      </c>
      <c r="M182" s="4">
        <v>77317.820000000022</v>
      </c>
      <c r="N182" s="5">
        <v>63763.416666666722</v>
      </c>
      <c r="O182" s="6">
        <f t="shared" si="6"/>
        <v>0</v>
      </c>
      <c r="P182">
        <f t="shared" si="7"/>
        <v>0</v>
      </c>
    </row>
    <row r="183" spans="1:16" x14ac:dyDescent="0.35">
      <c r="A183" s="19" t="s">
        <v>448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193210.46999999968</v>
      </c>
      <c r="L183" s="4">
        <v>269649.91999999993</v>
      </c>
      <c r="M183" s="4">
        <v>292400.29999999964</v>
      </c>
      <c r="N183" s="5">
        <v>251753.56333333309</v>
      </c>
      <c r="O183" s="6">
        <f t="shared" si="6"/>
        <v>0</v>
      </c>
      <c r="P183">
        <f t="shared" si="7"/>
        <v>0</v>
      </c>
    </row>
    <row r="184" spans="1:16" x14ac:dyDescent="0.35">
      <c r="A184" s="19" t="s">
        <v>159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264237.72999999992</v>
      </c>
      <c r="L184" s="4">
        <v>327330.55999999994</v>
      </c>
      <c r="M184" s="4">
        <v>335851.44999999984</v>
      </c>
      <c r="N184" s="5">
        <v>309139.91333333321</v>
      </c>
      <c r="O184" s="6">
        <f t="shared" si="6"/>
        <v>0</v>
      </c>
      <c r="P184">
        <f t="shared" si="7"/>
        <v>0</v>
      </c>
    </row>
    <row r="185" spans="1:16" x14ac:dyDescent="0.35">
      <c r="A185" s="19" t="s">
        <v>449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64487.39000000013</v>
      </c>
      <c r="L185" s="4">
        <v>66022.860000000044</v>
      </c>
      <c r="M185" s="4">
        <v>75061.119999999908</v>
      </c>
      <c r="N185" s="5">
        <v>68523.790000000023</v>
      </c>
      <c r="O185" s="6">
        <f t="shared" si="6"/>
        <v>0</v>
      </c>
      <c r="P185">
        <f t="shared" si="7"/>
        <v>0</v>
      </c>
    </row>
    <row r="186" spans="1:16" x14ac:dyDescent="0.35">
      <c r="A186" s="19" t="s">
        <v>450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59137.530000000166</v>
      </c>
      <c r="L186" s="4">
        <v>78457.209999999977</v>
      </c>
      <c r="M186" s="4">
        <v>84273.370000000228</v>
      </c>
      <c r="N186" s="5">
        <v>73956.036666666783</v>
      </c>
      <c r="O186" s="6">
        <f t="shared" si="6"/>
        <v>0</v>
      </c>
      <c r="P186">
        <f t="shared" si="7"/>
        <v>0</v>
      </c>
    </row>
    <row r="187" spans="1:16" x14ac:dyDescent="0.35">
      <c r="A187" s="19" t="s">
        <v>451</v>
      </c>
      <c r="B187" s="4">
        <v>0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55361.179999999971</v>
      </c>
      <c r="L187" s="4">
        <v>70212.479999999894</v>
      </c>
      <c r="M187" s="4">
        <v>68265.930000000095</v>
      </c>
      <c r="N187" s="5">
        <v>64613.196666666656</v>
      </c>
      <c r="O187" s="6">
        <f t="shared" si="6"/>
        <v>0</v>
      </c>
      <c r="P187">
        <f t="shared" si="7"/>
        <v>0</v>
      </c>
    </row>
    <row r="188" spans="1:16" x14ac:dyDescent="0.35">
      <c r="A188" s="19" t="s">
        <v>160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203276.88999999987</v>
      </c>
      <c r="L188" s="4">
        <v>204195.79999999981</v>
      </c>
      <c r="M188" s="4">
        <v>239958.12999999968</v>
      </c>
      <c r="N188" s="5">
        <v>215810.27333333311</v>
      </c>
      <c r="O188" s="6">
        <f t="shared" si="6"/>
        <v>0</v>
      </c>
      <c r="P188">
        <f t="shared" si="7"/>
        <v>0</v>
      </c>
    </row>
    <row r="189" spans="1:16" x14ac:dyDescent="0.35">
      <c r="A189" s="19" t="s">
        <v>161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70237.44999999991</v>
      </c>
      <c r="L189" s="4">
        <v>98285.609999999724</v>
      </c>
      <c r="M189" s="4">
        <v>107376.21999999984</v>
      </c>
      <c r="N189" s="5">
        <v>91966.426666666506</v>
      </c>
      <c r="O189" s="6">
        <f t="shared" si="6"/>
        <v>0</v>
      </c>
      <c r="P189">
        <f t="shared" si="7"/>
        <v>0</v>
      </c>
    </row>
    <row r="190" spans="1:16" x14ac:dyDescent="0.35">
      <c r="A190" s="19" t="s">
        <v>452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139656.93000000034</v>
      </c>
      <c r="L190" s="4">
        <v>175043.11</v>
      </c>
      <c r="M190" s="4">
        <v>346416.4800000001</v>
      </c>
      <c r="N190" s="5">
        <v>220372.17333333349</v>
      </c>
      <c r="O190" s="6">
        <f t="shared" si="6"/>
        <v>0</v>
      </c>
      <c r="P190">
        <f t="shared" si="7"/>
        <v>0</v>
      </c>
    </row>
    <row r="191" spans="1:16" x14ac:dyDescent="0.35">
      <c r="A191" s="19" t="s">
        <v>453</v>
      </c>
      <c r="B191" s="4">
        <v>0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138921.76000000013</v>
      </c>
      <c r="L191" s="4">
        <v>153925.5100000001</v>
      </c>
      <c r="M191" s="4">
        <v>158143.32000000007</v>
      </c>
      <c r="N191" s="5">
        <v>150330.19666666677</v>
      </c>
      <c r="O191" s="6">
        <f t="shared" si="6"/>
        <v>0</v>
      </c>
      <c r="P191">
        <f t="shared" si="7"/>
        <v>0</v>
      </c>
    </row>
    <row r="192" spans="1:16" x14ac:dyDescent="0.35">
      <c r="A192" s="19" t="s">
        <v>162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188600.99999999994</v>
      </c>
      <c r="L192" s="4">
        <v>294797.51999999955</v>
      </c>
      <c r="M192" s="4">
        <v>321053.22000000032</v>
      </c>
      <c r="N192" s="5">
        <v>268150.5799999999</v>
      </c>
      <c r="O192" s="6">
        <f t="shared" si="6"/>
        <v>0</v>
      </c>
      <c r="P192">
        <f t="shared" si="7"/>
        <v>0</v>
      </c>
    </row>
    <row r="193" spans="1:16" x14ac:dyDescent="0.35">
      <c r="A193" s="19" t="s">
        <v>454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47729.200000000041</v>
      </c>
      <c r="L193" s="4">
        <v>72460.949999999779</v>
      </c>
      <c r="M193" s="4">
        <v>64147.72000000003</v>
      </c>
      <c r="N193" s="5">
        <v>61445.956666666614</v>
      </c>
      <c r="O193" s="6">
        <f t="shared" si="6"/>
        <v>0</v>
      </c>
      <c r="P193">
        <f t="shared" si="7"/>
        <v>0</v>
      </c>
    </row>
    <row r="194" spans="1:16" x14ac:dyDescent="0.35">
      <c r="A194" s="19" t="s">
        <v>163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195708.71000000008</v>
      </c>
      <c r="L194" s="4">
        <v>261211.3800000005</v>
      </c>
      <c r="M194" s="4">
        <v>253519.61999999991</v>
      </c>
      <c r="N194" s="5">
        <v>236813.23666666681</v>
      </c>
      <c r="O194" s="6">
        <f t="shared" si="6"/>
        <v>0</v>
      </c>
      <c r="P194">
        <f t="shared" si="7"/>
        <v>0</v>
      </c>
    </row>
    <row r="195" spans="1:16" x14ac:dyDescent="0.35">
      <c r="A195" s="19" t="s">
        <v>455</v>
      </c>
      <c r="B195" s="4">
        <v>0</v>
      </c>
      <c r="C195" s="4">
        <v>0</v>
      </c>
      <c r="D195" s="4">
        <v>0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265462.24000000057</v>
      </c>
      <c r="L195" s="4">
        <v>325560.50000000058</v>
      </c>
      <c r="M195" s="4">
        <v>307758.02999999974</v>
      </c>
      <c r="N195" s="5">
        <v>299593.59000000032</v>
      </c>
      <c r="O195" s="6">
        <f t="shared" si="6"/>
        <v>0</v>
      </c>
      <c r="P195">
        <f t="shared" si="7"/>
        <v>0</v>
      </c>
    </row>
    <row r="196" spans="1:16" x14ac:dyDescent="0.35">
      <c r="A196" s="19" t="s">
        <v>164</v>
      </c>
      <c r="B196" s="4">
        <v>0</v>
      </c>
      <c r="C196" s="4">
        <v>0</v>
      </c>
      <c r="D196" s="4">
        <v>0</v>
      </c>
      <c r="E196" s="4">
        <v>0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132072.42999999976</v>
      </c>
      <c r="L196" s="4">
        <v>157968.52000000034</v>
      </c>
      <c r="M196" s="4">
        <v>186459.35999999984</v>
      </c>
      <c r="N196" s="5">
        <v>158833.43666666665</v>
      </c>
      <c r="O196" s="6">
        <f t="shared" si="6"/>
        <v>0</v>
      </c>
      <c r="P196">
        <f t="shared" si="7"/>
        <v>0</v>
      </c>
    </row>
    <row r="197" spans="1:16" x14ac:dyDescent="0.35">
      <c r="A197" s="19" t="s">
        <v>456</v>
      </c>
      <c r="B197" s="4">
        <v>0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193232.33000000025</v>
      </c>
      <c r="L197" s="4">
        <v>198147.6199999993</v>
      </c>
      <c r="M197" s="4">
        <v>224895.09000000035</v>
      </c>
      <c r="N197" s="5">
        <v>205425.01333333331</v>
      </c>
      <c r="O197" s="6">
        <f t="shared" si="6"/>
        <v>0</v>
      </c>
      <c r="P197">
        <f t="shared" si="7"/>
        <v>0</v>
      </c>
    </row>
    <row r="198" spans="1:16" x14ac:dyDescent="0.35">
      <c r="A198" s="19" t="s">
        <v>457</v>
      </c>
      <c r="B198" s="4">
        <v>0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196917.11000000022</v>
      </c>
      <c r="L198" s="4">
        <v>246229.06000000043</v>
      </c>
      <c r="M198" s="4">
        <v>255596.38000000038</v>
      </c>
      <c r="N198" s="5">
        <v>232914.18333333367</v>
      </c>
      <c r="O198" s="6">
        <f t="shared" si="6"/>
        <v>0</v>
      </c>
      <c r="P198">
        <f t="shared" si="7"/>
        <v>0</v>
      </c>
    </row>
    <row r="199" spans="1:16" x14ac:dyDescent="0.35">
      <c r="A199" s="19" t="s">
        <v>458</v>
      </c>
      <c r="B199" s="4">
        <v>0</v>
      </c>
      <c r="C199" s="4">
        <v>0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5">
        <v>0</v>
      </c>
      <c r="O199" s="6">
        <f t="shared" si="6"/>
        <v>0</v>
      </c>
      <c r="P199">
        <f t="shared" si="7"/>
        <v>0</v>
      </c>
    </row>
    <row r="200" spans="1:16" x14ac:dyDescent="0.35">
      <c r="A200" s="19" t="s">
        <v>459</v>
      </c>
      <c r="B200" s="4">
        <v>0</v>
      </c>
      <c r="C200" s="4">
        <v>0</v>
      </c>
      <c r="D200" s="4">
        <v>0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74266.01000000014</v>
      </c>
      <c r="L200" s="4">
        <v>95917.39000000013</v>
      </c>
      <c r="M200" s="4">
        <v>103804.47000000002</v>
      </c>
      <c r="N200" s="5">
        <v>91329.290000000095</v>
      </c>
      <c r="O200" s="6">
        <f t="shared" si="6"/>
        <v>0</v>
      </c>
      <c r="P200">
        <f t="shared" si="7"/>
        <v>0</v>
      </c>
    </row>
    <row r="201" spans="1:16" x14ac:dyDescent="0.35">
      <c r="A201" s="19" t="s">
        <v>460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57499.420000000093</v>
      </c>
      <c r="L201" s="4">
        <v>79479.429999999906</v>
      </c>
      <c r="M201" s="4">
        <v>83866.900000000169</v>
      </c>
      <c r="N201" s="5">
        <v>73615.250000000058</v>
      </c>
      <c r="O201" s="6">
        <f t="shared" si="6"/>
        <v>0</v>
      </c>
      <c r="P201">
        <f t="shared" si="7"/>
        <v>0</v>
      </c>
    </row>
    <row r="202" spans="1:16" x14ac:dyDescent="0.35">
      <c r="A202" s="19" t="s">
        <v>461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19484.809999999987</v>
      </c>
      <c r="N202" s="5">
        <v>6494.9366666666619</v>
      </c>
      <c r="O202" s="6">
        <f t="shared" si="6"/>
        <v>0</v>
      </c>
      <c r="P202">
        <f t="shared" si="7"/>
        <v>0</v>
      </c>
    </row>
    <row r="203" spans="1:16" x14ac:dyDescent="0.35">
      <c r="A203" s="19" t="s">
        <v>29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20819370.310000025</v>
      </c>
      <c r="L203" s="4">
        <v>18974070.839999963</v>
      </c>
      <c r="M203" s="4">
        <v>21803242.200000014</v>
      </c>
      <c r="N203" s="5">
        <v>20532227.783333335</v>
      </c>
      <c r="O203" s="6">
        <f t="shared" si="6"/>
        <v>0</v>
      </c>
      <c r="P203">
        <f t="shared" si="7"/>
        <v>0</v>
      </c>
    </row>
    <row r="204" spans="1:16" x14ac:dyDescent="0.35">
      <c r="A204" s="19" t="s">
        <v>462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5">
        <v>0</v>
      </c>
      <c r="O204" s="6">
        <f t="shared" si="6"/>
        <v>0</v>
      </c>
      <c r="P204">
        <f t="shared" si="7"/>
        <v>0</v>
      </c>
    </row>
    <row r="205" spans="1:16" x14ac:dyDescent="0.35">
      <c r="A205" s="19" t="s">
        <v>463</v>
      </c>
      <c r="B205" s="4">
        <v>0</v>
      </c>
      <c r="C205" s="4">
        <v>0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642154.97999999963</v>
      </c>
      <c r="L205" s="4">
        <v>2025293.380000002</v>
      </c>
      <c r="M205" s="4">
        <v>2550750.7400000026</v>
      </c>
      <c r="N205" s="5">
        <v>1739399.7000000014</v>
      </c>
      <c r="O205" s="6">
        <f t="shared" si="6"/>
        <v>0</v>
      </c>
      <c r="P205">
        <f t="shared" si="7"/>
        <v>0</v>
      </c>
    </row>
    <row r="206" spans="1:16" x14ac:dyDescent="0.35">
      <c r="A206" s="19" t="s">
        <v>78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1566098.7599999995</v>
      </c>
      <c r="L206" s="4">
        <v>1540794.4100000004</v>
      </c>
      <c r="M206" s="4">
        <v>1647726.6000000041</v>
      </c>
      <c r="N206" s="5">
        <v>1584873.256666668</v>
      </c>
      <c r="O206" s="6">
        <f t="shared" si="6"/>
        <v>0</v>
      </c>
      <c r="P206">
        <f t="shared" si="7"/>
        <v>0</v>
      </c>
    </row>
    <row r="207" spans="1:16" x14ac:dyDescent="0.35">
      <c r="A207" s="19" t="s">
        <v>165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5">
        <v>0</v>
      </c>
      <c r="O207" s="6">
        <f t="shared" si="6"/>
        <v>0</v>
      </c>
      <c r="P207">
        <f t="shared" si="7"/>
        <v>0</v>
      </c>
    </row>
    <row r="208" spans="1:16" x14ac:dyDescent="0.35">
      <c r="A208" s="19" t="s">
        <v>166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697947.60999999777</v>
      </c>
      <c r="L208" s="4">
        <v>398280.44000000111</v>
      </c>
      <c r="M208" s="4">
        <v>157050.05999999953</v>
      </c>
      <c r="N208" s="5">
        <v>417759.36999999947</v>
      </c>
      <c r="O208" s="6">
        <f t="shared" si="6"/>
        <v>0</v>
      </c>
      <c r="P208">
        <f t="shared" si="7"/>
        <v>0</v>
      </c>
    </row>
    <row r="209" spans="1:16" x14ac:dyDescent="0.35">
      <c r="A209" s="19" t="s">
        <v>167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585946.94999999949</v>
      </c>
      <c r="L209" s="4">
        <v>2008854.9099999992</v>
      </c>
      <c r="M209" s="4">
        <v>2780778.0300000031</v>
      </c>
      <c r="N209" s="5">
        <v>1791859.9633333338</v>
      </c>
      <c r="O209" s="6">
        <f t="shared" si="6"/>
        <v>0</v>
      </c>
      <c r="P209">
        <f t="shared" si="7"/>
        <v>0</v>
      </c>
    </row>
    <row r="210" spans="1:16" x14ac:dyDescent="0.35">
      <c r="A210" s="19" t="s">
        <v>464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5">
        <v>0</v>
      </c>
      <c r="O210" s="6">
        <f t="shared" si="6"/>
        <v>0</v>
      </c>
      <c r="P210">
        <f t="shared" si="7"/>
        <v>0</v>
      </c>
    </row>
    <row r="211" spans="1:16" x14ac:dyDescent="0.35">
      <c r="A211" s="19" t="s">
        <v>168</v>
      </c>
      <c r="B211" s="4">
        <v>0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1070337.9400000009</v>
      </c>
      <c r="L211" s="4">
        <v>1435712.9999999993</v>
      </c>
      <c r="M211" s="4">
        <v>1505062.1999999988</v>
      </c>
      <c r="N211" s="5">
        <v>1337037.7133333331</v>
      </c>
      <c r="O211" s="6">
        <f t="shared" si="6"/>
        <v>0</v>
      </c>
      <c r="P211">
        <f t="shared" si="7"/>
        <v>0</v>
      </c>
    </row>
    <row r="212" spans="1:16" x14ac:dyDescent="0.35">
      <c r="A212" s="19" t="s">
        <v>30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1283490.1899999992</v>
      </c>
      <c r="L212" s="4">
        <v>1532120.1899999941</v>
      </c>
      <c r="M212" s="4">
        <v>1440975.569999998</v>
      </c>
      <c r="N212" s="5">
        <v>1418861.9833333306</v>
      </c>
      <c r="O212" s="6">
        <f t="shared" si="6"/>
        <v>0</v>
      </c>
      <c r="P212">
        <f t="shared" si="7"/>
        <v>0</v>
      </c>
    </row>
    <row r="213" spans="1:16" x14ac:dyDescent="0.35">
      <c r="A213" s="19" t="s">
        <v>465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689107.83000000101</v>
      </c>
      <c r="L213" s="4">
        <v>1016365.170000003</v>
      </c>
      <c r="M213" s="4">
        <v>1243286.8100000038</v>
      </c>
      <c r="N213" s="5">
        <v>982919.93666666932</v>
      </c>
      <c r="O213" s="6">
        <f t="shared" si="6"/>
        <v>0</v>
      </c>
      <c r="P213">
        <f t="shared" si="7"/>
        <v>0</v>
      </c>
    </row>
    <row r="214" spans="1:16" x14ac:dyDescent="0.35">
      <c r="A214" s="19" t="s">
        <v>169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35312.799999999937</v>
      </c>
      <c r="L214" s="4">
        <v>44862.400000000016</v>
      </c>
      <c r="M214" s="4">
        <v>20199.760000000006</v>
      </c>
      <c r="N214" s="5">
        <v>33458.319999999985</v>
      </c>
      <c r="O214" s="6">
        <f t="shared" si="6"/>
        <v>0</v>
      </c>
      <c r="P214">
        <f t="shared" si="7"/>
        <v>0</v>
      </c>
    </row>
    <row r="215" spans="1:16" x14ac:dyDescent="0.35">
      <c r="A215" s="19" t="s">
        <v>170</v>
      </c>
      <c r="B215" s="4">
        <v>0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19561.30999999999</v>
      </c>
      <c r="L215" s="4">
        <v>21375.790000000026</v>
      </c>
      <c r="M215" s="4">
        <v>19411.370000000014</v>
      </c>
      <c r="N215" s="5">
        <v>20116.156666666677</v>
      </c>
      <c r="O215" s="6">
        <f t="shared" si="6"/>
        <v>0</v>
      </c>
      <c r="P215">
        <f t="shared" si="7"/>
        <v>0</v>
      </c>
    </row>
    <row r="216" spans="1:16" x14ac:dyDescent="0.35">
      <c r="A216" s="19" t="s">
        <v>171</v>
      </c>
      <c r="B216" s="4">
        <v>0</v>
      </c>
      <c r="C216" s="4">
        <v>0</v>
      </c>
      <c r="D216" s="4">
        <v>0</v>
      </c>
      <c r="E216" s="4">
        <v>0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402603.02999999997</v>
      </c>
      <c r="L216" s="4">
        <v>418552.62000000058</v>
      </c>
      <c r="M216" s="4">
        <v>222872.75000000026</v>
      </c>
      <c r="N216" s="5">
        <v>348009.46666666697</v>
      </c>
      <c r="O216" s="6">
        <f t="shared" ref="O216:O279" si="8">+MIN(B216:M216)</f>
        <v>0</v>
      </c>
      <c r="P216">
        <f t="shared" ref="P216:P279" si="9">+IF(O216&lt;0,1,0)</f>
        <v>0</v>
      </c>
    </row>
    <row r="217" spans="1:16" x14ac:dyDescent="0.35">
      <c r="A217" s="19" t="s">
        <v>172</v>
      </c>
      <c r="B217" s="4">
        <v>0</v>
      </c>
      <c r="C217" s="4">
        <v>0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76135.759999999937</v>
      </c>
      <c r="L217" s="4">
        <v>0</v>
      </c>
      <c r="M217" s="4">
        <v>0</v>
      </c>
      <c r="N217" s="5">
        <v>25378.586666666644</v>
      </c>
      <c r="O217" s="6">
        <f t="shared" si="8"/>
        <v>0</v>
      </c>
      <c r="P217">
        <f t="shared" si="9"/>
        <v>0</v>
      </c>
    </row>
    <row r="218" spans="1:16" x14ac:dyDescent="0.35">
      <c r="A218" s="19" t="s">
        <v>173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48652.55000000001</v>
      </c>
      <c r="L218" s="4">
        <v>52724.13999999981</v>
      </c>
      <c r="M218" s="4">
        <v>59700.400000000125</v>
      </c>
      <c r="N218" s="5">
        <v>53692.36333333332</v>
      </c>
      <c r="O218" s="6">
        <f t="shared" si="8"/>
        <v>0</v>
      </c>
      <c r="P218">
        <f t="shared" si="9"/>
        <v>0</v>
      </c>
    </row>
    <row r="219" spans="1:16" x14ac:dyDescent="0.35">
      <c r="A219" s="19" t="s">
        <v>79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-1678962.2399999977</v>
      </c>
      <c r="L219" s="4">
        <v>-1322710.92</v>
      </c>
      <c r="M219" s="4">
        <v>-1033101.7399999996</v>
      </c>
      <c r="N219" s="5">
        <v>-1344924.9666666656</v>
      </c>
      <c r="O219" s="6">
        <f t="shared" si="8"/>
        <v>-1678962.2399999977</v>
      </c>
      <c r="P219">
        <f t="shared" si="9"/>
        <v>1</v>
      </c>
    </row>
    <row r="220" spans="1:16" x14ac:dyDescent="0.35">
      <c r="A220" s="19" t="s">
        <v>31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10378.199999999999</v>
      </c>
      <c r="L220" s="4">
        <v>42047.2599999999</v>
      </c>
      <c r="M220" s="4">
        <v>52806.659999999967</v>
      </c>
      <c r="N220" s="5">
        <v>35077.373333333286</v>
      </c>
      <c r="O220" s="6">
        <f t="shared" si="8"/>
        <v>0</v>
      </c>
      <c r="P220">
        <f t="shared" si="9"/>
        <v>0</v>
      </c>
    </row>
    <row r="221" spans="1:16" x14ac:dyDescent="0.35">
      <c r="A221" s="19" t="s">
        <v>466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-7845915.21</v>
      </c>
      <c r="L221" s="4">
        <v>-8516519.5900000054</v>
      </c>
      <c r="M221" s="4">
        <v>-8679113.560000008</v>
      </c>
      <c r="N221" s="5">
        <v>-8347182.7866666717</v>
      </c>
      <c r="O221" s="6">
        <f t="shared" si="8"/>
        <v>-8679113.560000008</v>
      </c>
      <c r="P221">
        <f t="shared" si="9"/>
        <v>1</v>
      </c>
    </row>
    <row r="222" spans="1:16" x14ac:dyDescent="0.35">
      <c r="A222" s="19" t="s">
        <v>467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76465.730000000098</v>
      </c>
      <c r="L222" s="4">
        <v>101118.63000000025</v>
      </c>
      <c r="M222" s="4">
        <v>101084.08999999995</v>
      </c>
      <c r="N222" s="5">
        <v>92889.483333333439</v>
      </c>
      <c r="O222" s="6">
        <f t="shared" si="8"/>
        <v>0</v>
      </c>
      <c r="P222">
        <f t="shared" si="9"/>
        <v>0</v>
      </c>
    </row>
    <row r="223" spans="1:16" x14ac:dyDescent="0.35">
      <c r="A223" s="19" t="s">
        <v>32</v>
      </c>
      <c r="B223" s="4">
        <v>0</v>
      </c>
      <c r="C223" s="4">
        <v>0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-4188448.2100000018</v>
      </c>
      <c r="L223" s="4">
        <v>-4519251.3399999831</v>
      </c>
      <c r="M223" s="4">
        <v>-4256789.5200000061</v>
      </c>
      <c r="N223" s="5">
        <v>-4321496.3566666646</v>
      </c>
      <c r="O223" s="6">
        <f t="shared" si="8"/>
        <v>-4519251.3399999831</v>
      </c>
      <c r="P223">
        <f t="shared" si="9"/>
        <v>1</v>
      </c>
    </row>
    <row r="224" spans="1:16" x14ac:dyDescent="0.35">
      <c r="A224" s="19" t="s">
        <v>468</v>
      </c>
      <c r="B224" s="4">
        <v>0</v>
      </c>
      <c r="C224" s="4">
        <v>0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5591.5299999999961</v>
      </c>
      <c r="N224" s="5">
        <v>1863.8433333333321</v>
      </c>
      <c r="O224" s="6">
        <f t="shared" si="8"/>
        <v>0</v>
      </c>
      <c r="P224">
        <f t="shared" si="9"/>
        <v>0</v>
      </c>
    </row>
    <row r="225" spans="1:16" x14ac:dyDescent="0.35">
      <c r="A225" s="19" t="s">
        <v>469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5">
        <v>0</v>
      </c>
      <c r="O225" s="6">
        <f t="shared" si="8"/>
        <v>0</v>
      </c>
      <c r="P225">
        <f t="shared" si="9"/>
        <v>0</v>
      </c>
    </row>
    <row r="226" spans="1:16" x14ac:dyDescent="0.35">
      <c r="A226" s="19" t="s">
        <v>470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84867.59000000036</v>
      </c>
      <c r="L226" s="4">
        <v>111673.56000000008</v>
      </c>
      <c r="M226" s="4">
        <v>112560.63999999994</v>
      </c>
      <c r="N226" s="5">
        <v>103033.93000000012</v>
      </c>
      <c r="O226" s="6">
        <f t="shared" si="8"/>
        <v>0</v>
      </c>
      <c r="P226">
        <f t="shared" si="9"/>
        <v>0</v>
      </c>
    </row>
    <row r="227" spans="1:16" x14ac:dyDescent="0.35">
      <c r="A227" s="19" t="s">
        <v>471</v>
      </c>
      <c r="B227" s="4">
        <v>0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5">
        <v>0</v>
      </c>
      <c r="O227" s="6">
        <f t="shared" si="8"/>
        <v>0</v>
      </c>
      <c r="P227">
        <f t="shared" si="9"/>
        <v>0</v>
      </c>
    </row>
    <row r="228" spans="1:16" x14ac:dyDescent="0.35">
      <c r="A228" s="19" t="s">
        <v>472</v>
      </c>
      <c r="B228" s="4">
        <v>0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549784.89999999886</v>
      </c>
      <c r="L228" s="4">
        <v>517644.08999999985</v>
      </c>
      <c r="M228" s="4">
        <v>520334.25999999949</v>
      </c>
      <c r="N228" s="5">
        <v>529254.41666666616</v>
      </c>
      <c r="O228" s="6">
        <f t="shared" si="8"/>
        <v>0</v>
      </c>
      <c r="P228">
        <f t="shared" si="9"/>
        <v>0</v>
      </c>
    </row>
    <row r="229" spans="1:16" x14ac:dyDescent="0.35">
      <c r="A229" s="19" t="s">
        <v>473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275871.3299999999</v>
      </c>
      <c r="L229" s="4">
        <v>322357.48999999976</v>
      </c>
      <c r="M229" s="4">
        <v>313377.15000000043</v>
      </c>
      <c r="N229" s="5">
        <v>303868.65666666668</v>
      </c>
      <c r="O229" s="6">
        <f t="shared" si="8"/>
        <v>0</v>
      </c>
      <c r="P229">
        <f t="shared" si="9"/>
        <v>0</v>
      </c>
    </row>
    <row r="230" spans="1:16" x14ac:dyDescent="0.35">
      <c r="A230" s="19" t="s">
        <v>474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81727.400000000038</v>
      </c>
      <c r="L230" s="4">
        <v>103029.53999999992</v>
      </c>
      <c r="M230" s="4">
        <v>103649.87999999996</v>
      </c>
      <c r="N230" s="5">
        <v>96135.60666666663</v>
      </c>
      <c r="O230" s="6">
        <f t="shared" si="8"/>
        <v>0</v>
      </c>
      <c r="P230">
        <f t="shared" si="9"/>
        <v>0</v>
      </c>
    </row>
    <row r="231" spans="1:16" x14ac:dyDescent="0.35">
      <c r="A231" s="19" t="s">
        <v>475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81008.850000000006</v>
      </c>
      <c r="L231" s="4">
        <v>98445.420000000027</v>
      </c>
      <c r="M231" s="4">
        <v>91935.170000000013</v>
      </c>
      <c r="N231" s="5">
        <v>90463.146666666682</v>
      </c>
      <c r="O231" s="6">
        <f t="shared" si="8"/>
        <v>0</v>
      </c>
      <c r="P231">
        <f t="shared" si="9"/>
        <v>0</v>
      </c>
    </row>
    <row r="232" spans="1:16" x14ac:dyDescent="0.35">
      <c r="A232" s="19" t="s">
        <v>174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48878.879999999968</v>
      </c>
      <c r="L232" s="4">
        <v>54246.170000000086</v>
      </c>
      <c r="M232" s="4">
        <v>63292.979999999923</v>
      </c>
      <c r="N232" s="5">
        <v>55472.676666666659</v>
      </c>
      <c r="O232" s="6">
        <f t="shared" si="8"/>
        <v>0</v>
      </c>
      <c r="P232">
        <f t="shared" si="9"/>
        <v>0</v>
      </c>
    </row>
    <row r="233" spans="1:16" x14ac:dyDescent="0.35">
      <c r="A233" s="19" t="s">
        <v>80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-74418.010000000169</v>
      </c>
      <c r="L233" s="4">
        <v>-206699.02000000008</v>
      </c>
      <c r="M233" s="4">
        <v>-124384.02000000011</v>
      </c>
      <c r="N233" s="5">
        <v>-135167.01666666681</v>
      </c>
      <c r="O233" s="6">
        <f t="shared" si="8"/>
        <v>-206699.02000000008</v>
      </c>
      <c r="P233">
        <f t="shared" si="9"/>
        <v>1</v>
      </c>
    </row>
    <row r="234" spans="1:16" x14ac:dyDescent="0.35">
      <c r="A234" s="19" t="s">
        <v>175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72233.239999999758</v>
      </c>
      <c r="L234" s="4">
        <v>94705.039999999979</v>
      </c>
      <c r="M234" s="4">
        <v>94495.539999999877</v>
      </c>
      <c r="N234" s="5">
        <v>87144.606666666528</v>
      </c>
      <c r="O234" s="6">
        <f t="shared" si="8"/>
        <v>0</v>
      </c>
      <c r="P234">
        <f t="shared" si="9"/>
        <v>0</v>
      </c>
    </row>
    <row r="235" spans="1:16" x14ac:dyDescent="0.35">
      <c r="A235" s="19" t="s">
        <v>61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85870.379999999917</v>
      </c>
      <c r="L235" s="4">
        <v>128059.53999999988</v>
      </c>
      <c r="M235" s="4">
        <v>102616.66000000012</v>
      </c>
      <c r="N235" s="5">
        <v>105515.52666666666</v>
      </c>
      <c r="O235" s="6">
        <f t="shared" si="8"/>
        <v>0</v>
      </c>
      <c r="P235">
        <f t="shared" si="9"/>
        <v>0</v>
      </c>
    </row>
    <row r="236" spans="1:16" x14ac:dyDescent="0.35">
      <c r="A236" s="19" t="s">
        <v>33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-174511.43999999927</v>
      </c>
      <c r="L236" s="4">
        <v>-191895.76999999955</v>
      </c>
      <c r="M236" s="4">
        <v>-181966.61999999968</v>
      </c>
      <c r="N236" s="5">
        <v>-182791.27666666615</v>
      </c>
      <c r="O236" s="6">
        <f t="shared" si="8"/>
        <v>-191895.76999999955</v>
      </c>
      <c r="P236">
        <f t="shared" si="9"/>
        <v>1</v>
      </c>
    </row>
    <row r="237" spans="1:16" x14ac:dyDescent="0.35">
      <c r="A237" s="19" t="s">
        <v>34</v>
      </c>
      <c r="B237" s="4">
        <v>0</v>
      </c>
      <c r="C237" s="4">
        <v>0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242464.78999999995</v>
      </c>
      <c r="L237" s="4">
        <v>215871.42999999988</v>
      </c>
      <c r="M237" s="4">
        <v>220034.06000000026</v>
      </c>
      <c r="N237" s="5">
        <v>226123.42666666672</v>
      </c>
      <c r="O237" s="6">
        <f t="shared" si="8"/>
        <v>0</v>
      </c>
      <c r="P237">
        <f t="shared" si="9"/>
        <v>0</v>
      </c>
    </row>
    <row r="238" spans="1:16" x14ac:dyDescent="0.35">
      <c r="A238" s="19" t="s">
        <v>35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13843859.320000011</v>
      </c>
      <c r="L238" s="4">
        <v>14996992.969999991</v>
      </c>
      <c r="M238" s="4">
        <v>13817825.719999993</v>
      </c>
      <c r="N238" s="5">
        <v>14219559.336666666</v>
      </c>
      <c r="O238" s="6">
        <f t="shared" si="8"/>
        <v>0</v>
      </c>
      <c r="P238">
        <f t="shared" si="9"/>
        <v>0</v>
      </c>
    </row>
    <row r="239" spans="1:16" x14ac:dyDescent="0.35">
      <c r="A239" s="19" t="s">
        <v>36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11011738.809999969</v>
      </c>
      <c r="L239" s="4">
        <v>14243467.699999984</v>
      </c>
      <c r="M239" s="4">
        <v>13123547.75</v>
      </c>
      <c r="N239" s="5">
        <v>12792918.086666651</v>
      </c>
      <c r="O239" s="6">
        <f t="shared" si="8"/>
        <v>0</v>
      </c>
      <c r="P239">
        <f t="shared" si="9"/>
        <v>0</v>
      </c>
    </row>
    <row r="240" spans="1:16" x14ac:dyDescent="0.35">
      <c r="A240" s="19" t="s">
        <v>176</v>
      </c>
      <c r="B240" s="4">
        <v>0</v>
      </c>
      <c r="C240" s="4">
        <v>0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111620.03</v>
      </c>
      <c r="L240" s="4">
        <v>267206.58000000007</v>
      </c>
      <c r="M240" s="4">
        <v>246616.02000000011</v>
      </c>
      <c r="N240" s="5">
        <v>208480.87666666674</v>
      </c>
      <c r="O240" s="6">
        <f t="shared" si="8"/>
        <v>0</v>
      </c>
      <c r="P240">
        <f t="shared" si="9"/>
        <v>0</v>
      </c>
    </row>
    <row r="241" spans="1:16" x14ac:dyDescent="0.35">
      <c r="A241" s="19" t="s">
        <v>476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5">
        <v>0</v>
      </c>
      <c r="O241" s="6">
        <f t="shared" si="8"/>
        <v>0</v>
      </c>
      <c r="P241">
        <f t="shared" si="9"/>
        <v>0</v>
      </c>
    </row>
    <row r="242" spans="1:16" x14ac:dyDescent="0.35">
      <c r="A242" s="19" t="s">
        <v>477</v>
      </c>
      <c r="B242" s="4">
        <v>0</v>
      </c>
      <c r="C242" s="4">
        <v>0</v>
      </c>
      <c r="D242" s="4">
        <v>0</v>
      </c>
      <c r="E242" s="4">
        <v>0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147433.35999999981</v>
      </c>
      <c r="L242" s="4">
        <v>178229.48999999996</v>
      </c>
      <c r="M242" s="4">
        <v>183131.56000000084</v>
      </c>
      <c r="N242" s="5">
        <v>169598.13666666686</v>
      </c>
      <c r="O242" s="6">
        <f t="shared" si="8"/>
        <v>0</v>
      </c>
      <c r="P242">
        <f t="shared" si="9"/>
        <v>0</v>
      </c>
    </row>
    <row r="243" spans="1:16" x14ac:dyDescent="0.35">
      <c r="A243" s="19" t="s">
        <v>478</v>
      </c>
      <c r="B243" s="4">
        <v>0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1346761.6300000036</v>
      </c>
      <c r="L243" s="4">
        <v>1318388.3899999964</v>
      </c>
      <c r="M243" s="4">
        <v>1372801.7800000021</v>
      </c>
      <c r="N243" s="5">
        <v>1345983.933333334</v>
      </c>
      <c r="O243" s="6">
        <f t="shared" si="8"/>
        <v>0</v>
      </c>
      <c r="P243">
        <f t="shared" si="9"/>
        <v>0</v>
      </c>
    </row>
    <row r="244" spans="1:16" x14ac:dyDescent="0.35">
      <c r="A244" s="19" t="s">
        <v>177</v>
      </c>
      <c r="B244" s="4">
        <v>0</v>
      </c>
      <c r="C244" s="4">
        <v>0</v>
      </c>
      <c r="D244" s="4">
        <v>0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458611.19</v>
      </c>
      <c r="L244" s="4">
        <v>422570.15999999951</v>
      </c>
      <c r="M244" s="4">
        <v>554698.85999999812</v>
      </c>
      <c r="N244" s="5">
        <v>478626.73666666588</v>
      </c>
      <c r="O244" s="6">
        <f t="shared" si="8"/>
        <v>0</v>
      </c>
      <c r="P244">
        <f t="shared" si="9"/>
        <v>0</v>
      </c>
    </row>
    <row r="245" spans="1:16" x14ac:dyDescent="0.35">
      <c r="A245" s="19" t="s">
        <v>479</v>
      </c>
      <c r="B245" s="4">
        <v>0</v>
      </c>
      <c r="C245" s="4">
        <v>0</v>
      </c>
      <c r="D245" s="4">
        <v>0</v>
      </c>
      <c r="E245" s="4">
        <v>0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76465.730000000098</v>
      </c>
      <c r="L245" s="4">
        <v>101118.63000000025</v>
      </c>
      <c r="M245" s="4">
        <v>101084.08999999995</v>
      </c>
      <c r="N245" s="5">
        <v>92889.483333333439</v>
      </c>
      <c r="O245" s="6">
        <f t="shared" si="8"/>
        <v>0</v>
      </c>
      <c r="P245">
        <f t="shared" si="9"/>
        <v>0</v>
      </c>
    </row>
    <row r="246" spans="1:16" x14ac:dyDescent="0.35">
      <c r="A246" s="19" t="s">
        <v>178</v>
      </c>
      <c r="B246" s="4">
        <v>0</v>
      </c>
      <c r="C246" s="4">
        <v>0</v>
      </c>
      <c r="D246" s="4">
        <v>0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57985.890000000079</v>
      </c>
      <c r="L246" s="4">
        <v>56563.099999999969</v>
      </c>
      <c r="M246" s="4">
        <v>57464.35</v>
      </c>
      <c r="N246" s="5">
        <v>57337.780000000021</v>
      </c>
      <c r="O246" s="6">
        <f t="shared" si="8"/>
        <v>0</v>
      </c>
      <c r="P246">
        <f t="shared" si="9"/>
        <v>0</v>
      </c>
    </row>
    <row r="247" spans="1:16" x14ac:dyDescent="0.35">
      <c r="A247" s="19" t="s">
        <v>179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250233.23999999961</v>
      </c>
      <c r="L247" s="4">
        <v>272333.49000000022</v>
      </c>
      <c r="M247" s="4">
        <v>249471.83999999982</v>
      </c>
      <c r="N247" s="5">
        <v>257346.18999999992</v>
      </c>
      <c r="O247" s="6">
        <f t="shared" si="8"/>
        <v>0</v>
      </c>
      <c r="P247">
        <f t="shared" si="9"/>
        <v>0</v>
      </c>
    </row>
    <row r="248" spans="1:16" x14ac:dyDescent="0.35">
      <c r="A248" s="19" t="s">
        <v>180</v>
      </c>
      <c r="B248" s="4">
        <v>0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158480.9</v>
      </c>
      <c r="L248" s="4">
        <v>172477.71000000057</v>
      </c>
      <c r="M248" s="4">
        <v>157998.83000000016</v>
      </c>
      <c r="N248" s="5">
        <v>162985.81333333359</v>
      </c>
      <c r="O248" s="6">
        <f t="shared" si="8"/>
        <v>0</v>
      </c>
      <c r="P248">
        <f t="shared" si="9"/>
        <v>0</v>
      </c>
    </row>
    <row r="249" spans="1:16" x14ac:dyDescent="0.35">
      <c r="A249" s="19" t="s">
        <v>480</v>
      </c>
      <c r="B249" s="4">
        <v>0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80261.480000000185</v>
      </c>
      <c r="L249" s="4">
        <v>103397.38999999994</v>
      </c>
      <c r="M249" s="4">
        <v>103245.99000000011</v>
      </c>
      <c r="N249" s="5">
        <v>95634.953333333411</v>
      </c>
      <c r="O249" s="6">
        <f t="shared" si="8"/>
        <v>0</v>
      </c>
      <c r="P249">
        <f t="shared" si="9"/>
        <v>0</v>
      </c>
    </row>
    <row r="250" spans="1:16" x14ac:dyDescent="0.35">
      <c r="A250" s="19" t="s">
        <v>481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67607.730000000025</v>
      </c>
      <c r="L250" s="4">
        <v>87237.609999999841</v>
      </c>
      <c r="M250" s="4">
        <v>93297.990000000194</v>
      </c>
      <c r="N250" s="5">
        <v>82714.443333333344</v>
      </c>
      <c r="O250" s="6">
        <f t="shared" si="8"/>
        <v>0</v>
      </c>
      <c r="P250">
        <f t="shared" si="9"/>
        <v>0</v>
      </c>
    </row>
    <row r="251" spans="1:16" x14ac:dyDescent="0.35">
      <c r="A251" s="19" t="s">
        <v>482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47729.200000000041</v>
      </c>
      <c r="L251" s="4">
        <v>72460.949999999779</v>
      </c>
      <c r="M251" s="4">
        <v>64147.72000000003</v>
      </c>
      <c r="N251" s="5">
        <v>61445.956666666614</v>
      </c>
      <c r="O251" s="6">
        <f t="shared" si="8"/>
        <v>0</v>
      </c>
      <c r="P251">
        <f t="shared" si="9"/>
        <v>0</v>
      </c>
    </row>
    <row r="252" spans="1:16" x14ac:dyDescent="0.35">
      <c r="A252" s="19" t="s">
        <v>181</v>
      </c>
      <c r="B252" s="4">
        <v>0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44196.88999999997</v>
      </c>
      <c r="L252" s="4">
        <v>57596.739999999903</v>
      </c>
      <c r="M252" s="4">
        <v>51449.849999999962</v>
      </c>
      <c r="N252" s="5">
        <v>51081.159999999945</v>
      </c>
      <c r="O252" s="6">
        <f t="shared" si="8"/>
        <v>0</v>
      </c>
      <c r="P252">
        <f t="shared" si="9"/>
        <v>0</v>
      </c>
    </row>
    <row r="253" spans="1:16" x14ac:dyDescent="0.35">
      <c r="A253" s="19" t="s">
        <v>483</v>
      </c>
      <c r="B253" s="4">
        <v>0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5">
        <v>0</v>
      </c>
      <c r="O253" s="6">
        <f t="shared" si="8"/>
        <v>0</v>
      </c>
      <c r="P253">
        <f t="shared" si="9"/>
        <v>0</v>
      </c>
    </row>
    <row r="254" spans="1:16" x14ac:dyDescent="0.35">
      <c r="A254" s="19" t="s">
        <v>484</v>
      </c>
      <c r="B254" s="4">
        <v>0</v>
      </c>
      <c r="C254" s="4">
        <v>0</v>
      </c>
      <c r="D254" s="4">
        <v>0</v>
      </c>
      <c r="E254" s="4">
        <v>0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212688.61000000048</v>
      </c>
      <c r="L254" s="4">
        <v>268931.85999999917</v>
      </c>
      <c r="M254" s="4">
        <v>310438.80000000028</v>
      </c>
      <c r="N254" s="5">
        <v>264019.75666666665</v>
      </c>
      <c r="O254" s="6">
        <f t="shared" si="8"/>
        <v>0</v>
      </c>
      <c r="P254">
        <f t="shared" si="9"/>
        <v>0</v>
      </c>
    </row>
    <row r="255" spans="1:16" x14ac:dyDescent="0.35">
      <c r="A255" s="19" t="s">
        <v>485</v>
      </c>
      <c r="B255" s="4">
        <v>0</v>
      </c>
      <c r="C255" s="4">
        <v>0</v>
      </c>
      <c r="D255" s="4">
        <v>0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87965.389999999912</v>
      </c>
      <c r="L255" s="4">
        <v>109173.20999999985</v>
      </c>
      <c r="M255" s="4">
        <v>111920.26000000011</v>
      </c>
      <c r="N255" s="5">
        <v>103019.61999999995</v>
      </c>
      <c r="O255" s="6">
        <f t="shared" si="8"/>
        <v>0</v>
      </c>
      <c r="P255">
        <f t="shared" si="9"/>
        <v>0</v>
      </c>
    </row>
    <row r="256" spans="1:16" x14ac:dyDescent="0.35">
      <c r="A256" s="19" t="s">
        <v>486</v>
      </c>
      <c r="B256" s="4">
        <v>0</v>
      </c>
      <c r="C256" s="4">
        <v>0</v>
      </c>
      <c r="D256" s="4">
        <v>0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81632.609999999782</v>
      </c>
      <c r="L256" s="4">
        <v>99391.409999999916</v>
      </c>
      <c r="M256" s="4">
        <v>106678.50999999991</v>
      </c>
      <c r="N256" s="5">
        <v>95900.843333333207</v>
      </c>
      <c r="O256" s="6">
        <f t="shared" si="8"/>
        <v>0</v>
      </c>
      <c r="P256">
        <f t="shared" si="9"/>
        <v>0</v>
      </c>
    </row>
    <row r="257" spans="1:16" x14ac:dyDescent="0.35">
      <c r="A257" s="19" t="s">
        <v>487</v>
      </c>
      <c r="B257" s="4">
        <v>0</v>
      </c>
      <c r="C257" s="4">
        <v>0</v>
      </c>
      <c r="D257" s="4">
        <v>0</v>
      </c>
      <c r="E257" s="4">
        <v>0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186842.3299999997</v>
      </c>
      <c r="L257" s="4">
        <v>239370.17000000054</v>
      </c>
      <c r="M257" s="4">
        <v>245208.06999999989</v>
      </c>
      <c r="N257" s="5">
        <v>223806.85666666669</v>
      </c>
      <c r="O257" s="6">
        <f t="shared" si="8"/>
        <v>0</v>
      </c>
      <c r="P257">
        <f t="shared" si="9"/>
        <v>0</v>
      </c>
    </row>
    <row r="258" spans="1:16" x14ac:dyDescent="0.35">
      <c r="A258" s="19" t="s">
        <v>488</v>
      </c>
      <c r="B258" s="4">
        <v>0</v>
      </c>
      <c r="C258" s="4">
        <v>0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72658.220000000132</v>
      </c>
      <c r="L258" s="4">
        <v>94269.159999999945</v>
      </c>
      <c r="M258" s="4">
        <v>99779.110000000219</v>
      </c>
      <c r="N258" s="5">
        <v>88902.163333333432</v>
      </c>
      <c r="O258" s="6">
        <f t="shared" si="8"/>
        <v>0</v>
      </c>
      <c r="P258">
        <f t="shared" si="9"/>
        <v>0</v>
      </c>
    </row>
    <row r="259" spans="1:16" x14ac:dyDescent="0.35">
      <c r="A259" s="19" t="s">
        <v>182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1412188.2500000002</v>
      </c>
      <c r="L259" s="4">
        <v>1219616.0799999984</v>
      </c>
      <c r="M259" s="4">
        <v>1409129.6299999971</v>
      </c>
      <c r="N259" s="5">
        <v>1346977.9866666652</v>
      </c>
      <c r="O259" s="6">
        <f t="shared" si="8"/>
        <v>0</v>
      </c>
      <c r="P259">
        <f t="shared" si="9"/>
        <v>0</v>
      </c>
    </row>
    <row r="260" spans="1:16" x14ac:dyDescent="0.35">
      <c r="A260" s="19" t="s">
        <v>489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217824.01000000004</v>
      </c>
      <c r="L260" s="4">
        <v>282918.7900000001</v>
      </c>
      <c r="M260" s="4">
        <v>299553.88999999978</v>
      </c>
      <c r="N260" s="5">
        <v>266765.5633333333</v>
      </c>
      <c r="O260" s="6">
        <f t="shared" si="8"/>
        <v>0</v>
      </c>
      <c r="P260">
        <f t="shared" si="9"/>
        <v>0</v>
      </c>
    </row>
    <row r="261" spans="1:16" x14ac:dyDescent="0.35">
      <c r="A261" s="19" t="s">
        <v>490</v>
      </c>
      <c r="B261" s="4">
        <v>0</v>
      </c>
      <c r="C261" s="4">
        <v>0</v>
      </c>
      <c r="D261" s="4">
        <v>0</v>
      </c>
      <c r="E261" s="4">
        <v>0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81337.230000000171</v>
      </c>
      <c r="L261" s="4">
        <v>81427.390000000334</v>
      </c>
      <c r="M261" s="4">
        <v>99625.730000000171</v>
      </c>
      <c r="N261" s="5">
        <v>87463.45000000023</v>
      </c>
      <c r="O261" s="6">
        <f t="shared" si="8"/>
        <v>0</v>
      </c>
      <c r="P261">
        <f t="shared" si="9"/>
        <v>0</v>
      </c>
    </row>
    <row r="262" spans="1:16" x14ac:dyDescent="0.35">
      <c r="A262" s="19" t="s">
        <v>37</v>
      </c>
      <c r="B262" s="4">
        <v>0</v>
      </c>
      <c r="C262" s="4">
        <v>0</v>
      </c>
      <c r="D262" s="4">
        <v>0</v>
      </c>
      <c r="E262" s="4">
        <v>0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-1016011.1499999983</v>
      </c>
      <c r="L262" s="4">
        <v>-1107404.1400000001</v>
      </c>
      <c r="M262" s="4">
        <v>-1026149.6799999997</v>
      </c>
      <c r="N262" s="5">
        <v>-1049854.9899999993</v>
      </c>
      <c r="O262" s="6">
        <f t="shared" si="8"/>
        <v>-1107404.1400000001</v>
      </c>
      <c r="P262">
        <f t="shared" si="9"/>
        <v>1</v>
      </c>
    </row>
    <row r="263" spans="1:16" x14ac:dyDescent="0.35">
      <c r="A263" s="19" t="s">
        <v>491</v>
      </c>
      <c r="B263" s="4">
        <v>0</v>
      </c>
      <c r="C263" s="4">
        <v>0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174940.83999999997</v>
      </c>
      <c r="L263" s="4">
        <v>229409.90999999997</v>
      </c>
      <c r="M263" s="4">
        <v>203003.5600000002</v>
      </c>
      <c r="N263" s="5">
        <v>202451.43666666673</v>
      </c>
      <c r="O263" s="6">
        <f t="shared" si="8"/>
        <v>0</v>
      </c>
      <c r="P263">
        <f t="shared" si="9"/>
        <v>0</v>
      </c>
    </row>
    <row r="264" spans="1:16" x14ac:dyDescent="0.35">
      <c r="A264" s="19" t="s">
        <v>492</v>
      </c>
      <c r="B264" s="4">
        <v>0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5">
        <v>0</v>
      </c>
      <c r="O264" s="6">
        <f t="shared" si="8"/>
        <v>0</v>
      </c>
      <c r="P264">
        <f t="shared" si="9"/>
        <v>0</v>
      </c>
    </row>
    <row r="265" spans="1:16" x14ac:dyDescent="0.35">
      <c r="A265" s="19" t="s">
        <v>183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223608.91999999975</v>
      </c>
      <c r="L265" s="4">
        <v>303625.44000000006</v>
      </c>
      <c r="M265" s="4">
        <v>289937.14000000007</v>
      </c>
      <c r="N265" s="5">
        <v>272390.5</v>
      </c>
      <c r="O265" s="6">
        <f t="shared" si="8"/>
        <v>0</v>
      </c>
      <c r="P265">
        <f t="shared" si="9"/>
        <v>0</v>
      </c>
    </row>
    <row r="266" spans="1:16" x14ac:dyDescent="0.35">
      <c r="A266" s="19" t="s">
        <v>184</v>
      </c>
      <c r="B266" s="4">
        <v>0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89562.500000000073</v>
      </c>
      <c r="L266" s="4">
        <v>110401.22000000007</v>
      </c>
      <c r="M266" s="4">
        <v>104895.11000000019</v>
      </c>
      <c r="N266" s="5">
        <v>101619.6100000001</v>
      </c>
      <c r="O266" s="6">
        <f t="shared" si="8"/>
        <v>0</v>
      </c>
      <c r="P266">
        <f t="shared" si="9"/>
        <v>0</v>
      </c>
    </row>
    <row r="267" spans="1:16" x14ac:dyDescent="0.35">
      <c r="A267" s="19" t="s">
        <v>185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226767.28999999954</v>
      </c>
      <c r="L267" s="4">
        <v>246244.4899999997</v>
      </c>
      <c r="M267" s="4">
        <v>230095.69000000032</v>
      </c>
      <c r="N267" s="5">
        <v>234369.1566666665</v>
      </c>
      <c r="O267" s="6">
        <f t="shared" si="8"/>
        <v>0</v>
      </c>
      <c r="P267">
        <f t="shared" si="9"/>
        <v>0</v>
      </c>
    </row>
    <row r="268" spans="1:16" x14ac:dyDescent="0.35">
      <c r="A268" s="19" t="s">
        <v>81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2964366.2700000093</v>
      </c>
      <c r="L268" s="4">
        <v>2969767.3699999973</v>
      </c>
      <c r="M268" s="4">
        <v>2426633.5800000033</v>
      </c>
      <c r="N268" s="5">
        <v>2786922.40666667</v>
      </c>
      <c r="O268" s="6">
        <f t="shared" si="8"/>
        <v>0</v>
      </c>
      <c r="P268">
        <f t="shared" si="9"/>
        <v>0</v>
      </c>
    </row>
    <row r="269" spans="1:16" x14ac:dyDescent="0.35">
      <c r="A269" s="19" t="s">
        <v>186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5">
        <v>0</v>
      </c>
      <c r="O269" s="6">
        <f t="shared" si="8"/>
        <v>0</v>
      </c>
      <c r="P269">
        <f t="shared" si="9"/>
        <v>0</v>
      </c>
    </row>
    <row r="270" spans="1:16" x14ac:dyDescent="0.35">
      <c r="A270" s="19" t="s">
        <v>493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53085.670000000056</v>
      </c>
      <c r="L270" s="4">
        <v>68452.010000000053</v>
      </c>
      <c r="M270" s="4">
        <v>73431.480000000185</v>
      </c>
      <c r="N270" s="5">
        <v>64989.720000000096</v>
      </c>
      <c r="O270" s="6">
        <f t="shared" si="8"/>
        <v>0</v>
      </c>
      <c r="P270">
        <f t="shared" si="9"/>
        <v>0</v>
      </c>
    </row>
    <row r="271" spans="1:16" x14ac:dyDescent="0.35">
      <c r="A271" s="19" t="s">
        <v>187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-1631.2400000000107</v>
      </c>
      <c r="L271" s="4">
        <v>-21531.899999999983</v>
      </c>
      <c r="M271" s="4">
        <v>-29162.339999999971</v>
      </c>
      <c r="N271" s="5">
        <v>-17441.826666666657</v>
      </c>
      <c r="O271" s="6">
        <f t="shared" si="8"/>
        <v>-29162.339999999971</v>
      </c>
      <c r="P271">
        <f t="shared" si="9"/>
        <v>1</v>
      </c>
    </row>
    <row r="272" spans="1:16" x14ac:dyDescent="0.35">
      <c r="A272" s="19" t="s">
        <v>188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48954.680000000051</v>
      </c>
      <c r="L272" s="4">
        <v>45716.439999999973</v>
      </c>
      <c r="M272" s="4">
        <v>132510.51999999976</v>
      </c>
      <c r="N272" s="5">
        <v>75727.21333333326</v>
      </c>
      <c r="O272" s="6">
        <f t="shared" si="8"/>
        <v>0</v>
      </c>
      <c r="P272">
        <f t="shared" si="9"/>
        <v>0</v>
      </c>
    </row>
    <row r="273" spans="1:16" x14ac:dyDescent="0.35">
      <c r="A273" s="19" t="s">
        <v>494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5">
        <v>0</v>
      </c>
      <c r="O273" s="6">
        <f t="shared" si="8"/>
        <v>0</v>
      </c>
      <c r="P273">
        <f t="shared" si="9"/>
        <v>0</v>
      </c>
    </row>
    <row r="274" spans="1:16" x14ac:dyDescent="0.35">
      <c r="A274" s="19" t="s">
        <v>495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5">
        <v>0</v>
      </c>
      <c r="O274" s="6">
        <f t="shared" si="8"/>
        <v>0</v>
      </c>
      <c r="P274">
        <f t="shared" si="9"/>
        <v>0</v>
      </c>
    </row>
    <row r="275" spans="1:16" x14ac:dyDescent="0.35">
      <c r="A275" s="19" t="s">
        <v>189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24738.500000000036</v>
      </c>
      <c r="L275" s="4">
        <v>20583.97000000007</v>
      </c>
      <c r="M275" s="4">
        <v>24527.47999999997</v>
      </c>
      <c r="N275" s="5">
        <v>23283.316666666691</v>
      </c>
      <c r="O275" s="6">
        <f t="shared" si="8"/>
        <v>0</v>
      </c>
      <c r="P275">
        <f t="shared" si="9"/>
        <v>0</v>
      </c>
    </row>
    <row r="276" spans="1:16" x14ac:dyDescent="0.35">
      <c r="A276" s="19" t="s">
        <v>496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68018.950000000026</v>
      </c>
      <c r="L276" s="4">
        <v>89217.539999999964</v>
      </c>
      <c r="M276" s="4">
        <v>78882.789999999921</v>
      </c>
      <c r="N276" s="5">
        <v>78706.426666666637</v>
      </c>
      <c r="O276" s="6">
        <f t="shared" si="8"/>
        <v>0</v>
      </c>
      <c r="P276">
        <f t="shared" si="9"/>
        <v>0</v>
      </c>
    </row>
    <row r="277" spans="1:16" x14ac:dyDescent="0.35">
      <c r="A277" s="19" t="s">
        <v>497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68605.290000000066</v>
      </c>
      <c r="L277" s="4">
        <v>87176.46999999987</v>
      </c>
      <c r="M277" s="4">
        <v>79787.400000000081</v>
      </c>
      <c r="N277" s="5">
        <v>78523.053333333344</v>
      </c>
      <c r="O277" s="6">
        <f t="shared" si="8"/>
        <v>0</v>
      </c>
      <c r="P277">
        <f t="shared" si="9"/>
        <v>0</v>
      </c>
    </row>
    <row r="278" spans="1:16" x14ac:dyDescent="0.35">
      <c r="A278" s="19" t="s">
        <v>498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5">
        <v>0</v>
      </c>
      <c r="O278" s="6">
        <f t="shared" si="8"/>
        <v>0</v>
      </c>
      <c r="P278">
        <f t="shared" si="9"/>
        <v>0</v>
      </c>
    </row>
    <row r="279" spans="1:16" x14ac:dyDescent="0.35">
      <c r="A279" s="19" t="s">
        <v>38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-84929.950000000026</v>
      </c>
      <c r="L279" s="4">
        <v>-222217.76000000013</v>
      </c>
      <c r="M279" s="4">
        <v>-48212.19</v>
      </c>
      <c r="N279" s="5">
        <v>-118453.30000000005</v>
      </c>
      <c r="O279" s="6">
        <f t="shared" si="8"/>
        <v>-222217.76000000013</v>
      </c>
      <c r="P279">
        <f t="shared" si="9"/>
        <v>1</v>
      </c>
    </row>
    <row r="280" spans="1:16" x14ac:dyDescent="0.35">
      <c r="A280" s="19" t="s">
        <v>190</v>
      </c>
      <c r="B280" s="4">
        <v>0</v>
      </c>
      <c r="C280" s="4">
        <v>0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35040.97000000003</v>
      </c>
      <c r="L280" s="4">
        <v>30631.039999999914</v>
      </c>
      <c r="M280" s="4">
        <v>28146.490000000063</v>
      </c>
      <c r="N280" s="5">
        <v>31272.833333333339</v>
      </c>
      <c r="O280" s="6">
        <f t="shared" ref="O280:O343" si="10">+MIN(B280:M280)</f>
        <v>0</v>
      </c>
      <c r="P280">
        <f t="shared" ref="P280:P343" si="11">+IF(O280&lt;0,1,0)</f>
        <v>0</v>
      </c>
    </row>
    <row r="281" spans="1:16" x14ac:dyDescent="0.35">
      <c r="A281" s="19" t="s">
        <v>191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300424.29000000068</v>
      </c>
      <c r="L281" s="4">
        <v>326607.59999999986</v>
      </c>
      <c r="M281" s="4">
        <v>307389.23000000033</v>
      </c>
      <c r="N281" s="5">
        <v>311473.70666666696</v>
      </c>
      <c r="O281" s="6">
        <f t="shared" si="10"/>
        <v>0</v>
      </c>
      <c r="P281">
        <f t="shared" si="11"/>
        <v>0</v>
      </c>
    </row>
    <row r="282" spans="1:16" x14ac:dyDescent="0.35">
      <c r="A282" s="19" t="s">
        <v>499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5">
        <v>0</v>
      </c>
      <c r="O282" s="6">
        <f t="shared" si="10"/>
        <v>0</v>
      </c>
      <c r="P282">
        <f t="shared" si="11"/>
        <v>0</v>
      </c>
    </row>
    <row r="283" spans="1:16" x14ac:dyDescent="0.35">
      <c r="A283" s="19" t="s">
        <v>500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74862.290000000052</v>
      </c>
      <c r="L283" s="4">
        <v>88797.410000000295</v>
      </c>
      <c r="M283" s="4">
        <v>96321.94000000025</v>
      </c>
      <c r="N283" s="5">
        <v>86660.546666666865</v>
      </c>
      <c r="O283" s="6">
        <f t="shared" si="10"/>
        <v>0</v>
      </c>
      <c r="P283">
        <f t="shared" si="11"/>
        <v>0</v>
      </c>
    </row>
    <row r="284" spans="1:16" x14ac:dyDescent="0.35">
      <c r="A284" s="19" t="s">
        <v>192</v>
      </c>
      <c r="B284" s="4">
        <v>0</v>
      </c>
      <c r="C284" s="4">
        <v>0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717077.53000000014</v>
      </c>
      <c r="L284" s="4">
        <v>611869.88000000117</v>
      </c>
      <c r="M284" s="4">
        <v>678746.42000000167</v>
      </c>
      <c r="N284" s="5">
        <v>669231.27666666766</v>
      </c>
      <c r="O284" s="6">
        <f t="shared" si="10"/>
        <v>0</v>
      </c>
      <c r="P284">
        <f t="shared" si="11"/>
        <v>0</v>
      </c>
    </row>
    <row r="285" spans="1:16" x14ac:dyDescent="0.35">
      <c r="A285" s="19" t="s">
        <v>501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-620731.49000000046</v>
      </c>
      <c r="L285" s="4">
        <v>-987772.05000000179</v>
      </c>
      <c r="M285" s="4">
        <v>-820657.68999999971</v>
      </c>
      <c r="N285" s="5">
        <v>-809720.41000000073</v>
      </c>
      <c r="O285" s="6">
        <f t="shared" si="10"/>
        <v>-987772.05000000179</v>
      </c>
      <c r="P285">
        <f t="shared" si="11"/>
        <v>1</v>
      </c>
    </row>
    <row r="286" spans="1:16" x14ac:dyDescent="0.35">
      <c r="A286" s="19" t="s">
        <v>502</v>
      </c>
      <c r="B286" s="4">
        <v>0</v>
      </c>
      <c r="C286" s="4">
        <v>0</v>
      </c>
      <c r="D286" s="4">
        <v>0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158524.19999999998</v>
      </c>
      <c r="L286" s="4">
        <v>211605.21999999983</v>
      </c>
      <c r="M286" s="4">
        <v>207004.07999999941</v>
      </c>
      <c r="N286" s="5">
        <v>192377.83333333305</v>
      </c>
      <c r="O286" s="6">
        <f t="shared" si="10"/>
        <v>0</v>
      </c>
      <c r="P286">
        <f t="shared" si="11"/>
        <v>0</v>
      </c>
    </row>
    <row r="287" spans="1:16" x14ac:dyDescent="0.35">
      <c r="A287" s="19" t="s">
        <v>503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6718.5899999999992</v>
      </c>
      <c r="L287" s="4">
        <v>7547.0999999999813</v>
      </c>
      <c r="M287" s="4">
        <v>8372.8500000000167</v>
      </c>
      <c r="N287" s="5">
        <v>7546.1799999999994</v>
      </c>
      <c r="O287" s="6">
        <f t="shared" si="10"/>
        <v>0</v>
      </c>
      <c r="P287">
        <f t="shared" si="11"/>
        <v>0</v>
      </c>
    </row>
    <row r="288" spans="1:16" x14ac:dyDescent="0.35">
      <c r="A288" s="19" t="s">
        <v>504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5">
        <v>0</v>
      </c>
      <c r="O288" s="6">
        <f t="shared" si="10"/>
        <v>0</v>
      </c>
      <c r="P288">
        <f t="shared" si="11"/>
        <v>0</v>
      </c>
    </row>
    <row r="289" spans="1:16" x14ac:dyDescent="0.35">
      <c r="A289" s="19" t="s">
        <v>193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250947.89999999985</v>
      </c>
      <c r="L289" s="4">
        <v>276258.86999999988</v>
      </c>
      <c r="M289" s="4">
        <v>219560.89000000065</v>
      </c>
      <c r="N289" s="5">
        <v>248922.55333333346</v>
      </c>
      <c r="O289" s="6">
        <f t="shared" si="10"/>
        <v>0</v>
      </c>
      <c r="P289">
        <f t="shared" si="11"/>
        <v>0</v>
      </c>
    </row>
    <row r="290" spans="1:16" x14ac:dyDescent="0.35">
      <c r="A290" s="19" t="s">
        <v>505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83882.87000000017</v>
      </c>
      <c r="L290" s="4">
        <v>98032.039999999935</v>
      </c>
      <c r="M290" s="4">
        <v>91946.599999999729</v>
      </c>
      <c r="N290" s="5">
        <v>91287.16999999994</v>
      </c>
      <c r="O290" s="6">
        <f t="shared" si="10"/>
        <v>0</v>
      </c>
      <c r="P290">
        <f t="shared" si="11"/>
        <v>0</v>
      </c>
    </row>
    <row r="291" spans="1:16" x14ac:dyDescent="0.35">
      <c r="A291" s="19" t="s">
        <v>39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-727307.0899999995</v>
      </c>
      <c r="L291" s="4">
        <v>-830713.35000000021</v>
      </c>
      <c r="M291" s="4">
        <v>-975000.78000000108</v>
      </c>
      <c r="N291" s="5">
        <v>-844340.40666666685</v>
      </c>
      <c r="O291" s="6">
        <f t="shared" si="10"/>
        <v>-975000.78000000108</v>
      </c>
      <c r="P291">
        <f t="shared" si="11"/>
        <v>1</v>
      </c>
    </row>
    <row r="292" spans="1:16" x14ac:dyDescent="0.35">
      <c r="A292" s="19" t="s">
        <v>40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-205781.8900000001</v>
      </c>
      <c r="L292" s="4">
        <v>471531.86999999965</v>
      </c>
      <c r="M292" s="4">
        <v>429882.12999999977</v>
      </c>
      <c r="N292" s="5">
        <v>231877.36999999976</v>
      </c>
      <c r="O292" s="6">
        <f t="shared" si="10"/>
        <v>-205781.8900000001</v>
      </c>
      <c r="P292">
        <f t="shared" si="11"/>
        <v>1</v>
      </c>
    </row>
    <row r="293" spans="1:16" x14ac:dyDescent="0.35">
      <c r="A293" s="19" t="s">
        <v>82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-125301.21000000006</v>
      </c>
      <c r="L293" s="4">
        <v>349490.23000000016</v>
      </c>
      <c r="M293" s="4">
        <v>1156968.1999999988</v>
      </c>
      <c r="N293" s="5">
        <v>460385.73999999958</v>
      </c>
      <c r="O293" s="6">
        <f t="shared" si="10"/>
        <v>-125301.21000000006</v>
      </c>
      <c r="P293">
        <f t="shared" si="11"/>
        <v>1</v>
      </c>
    </row>
    <row r="294" spans="1:16" x14ac:dyDescent="0.35">
      <c r="A294" s="19" t="s">
        <v>41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298632.98999999982</v>
      </c>
      <c r="L294" s="4">
        <v>294190.99999999988</v>
      </c>
      <c r="M294" s="4">
        <v>189172.15</v>
      </c>
      <c r="N294" s="5">
        <v>260665.37999999992</v>
      </c>
      <c r="O294" s="6">
        <f t="shared" si="10"/>
        <v>0</v>
      </c>
      <c r="P294">
        <f t="shared" si="11"/>
        <v>0</v>
      </c>
    </row>
    <row r="295" spans="1:16" x14ac:dyDescent="0.35">
      <c r="A295" s="19" t="s">
        <v>506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5">
        <v>0</v>
      </c>
      <c r="O295" s="6">
        <f t="shared" si="10"/>
        <v>0</v>
      </c>
      <c r="P295">
        <f t="shared" si="11"/>
        <v>0</v>
      </c>
    </row>
    <row r="296" spans="1:16" x14ac:dyDescent="0.35">
      <c r="A296" s="19" t="s">
        <v>42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638979.93000000156</v>
      </c>
      <c r="L296" s="4">
        <v>699607.41</v>
      </c>
      <c r="M296" s="4">
        <v>632772.02000000072</v>
      </c>
      <c r="N296" s="5">
        <v>657119.78666666744</v>
      </c>
      <c r="O296" s="6">
        <f t="shared" si="10"/>
        <v>0</v>
      </c>
      <c r="P296">
        <f t="shared" si="11"/>
        <v>0</v>
      </c>
    </row>
    <row r="297" spans="1:16" x14ac:dyDescent="0.35">
      <c r="A297" s="19" t="s">
        <v>507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687200.71999999858</v>
      </c>
      <c r="L297" s="4">
        <v>453227.46999999933</v>
      </c>
      <c r="M297" s="4">
        <v>811938.51999999804</v>
      </c>
      <c r="N297" s="5">
        <v>650788.90333333192</v>
      </c>
      <c r="O297" s="6">
        <f t="shared" si="10"/>
        <v>0</v>
      </c>
      <c r="P297">
        <f t="shared" si="11"/>
        <v>0</v>
      </c>
    </row>
    <row r="298" spans="1:16" x14ac:dyDescent="0.35">
      <c r="A298" s="19" t="s">
        <v>194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6862.7599999999975</v>
      </c>
      <c r="L298" s="4">
        <v>5812.5000000000055</v>
      </c>
      <c r="M298" s="4">
        <v>15561.989999999987</v>
      </c>
      <c r="N298" s="5">
        <v>9412.4166666666624</v>
      </c>
      <c r="O298" s="6">
        <f t="shared" si="10"/>
        <v>0</v>
      </c>
      <c r="P298">
        <f t="shared" si="11"/>
        <v>0</v>
      </c>
    </row>
    <row r="299" spans="1:16" x14ac:dyDescent="0.35">
      <c r="A299" s="19" t="s">
        <v>83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-147852.75999999975</v>
      </c>
      <c r="L299" s="4">
        <v>-141279.41999999963</v>
      </c>
      <c r="M299" s="4">
        <v>-131870.48999999958</v>
      </c>
      <c r="N299" s="5">
        <v>-140334.22333333298</v>
      </c>
      <c r="O299" s="6">
        <f t="shared" si="10"/>
        <v>-147852.75999999975</v>
      </c>
      <c r="P299">
        <f t="shared" si="11"/>
        <v>1</v>
      </c>
    </row>
    <row r="300" spans="1:16" x14ac:dyDescent="0.35">
      <c r="A300" s="19" t="s">
        <v>508</v>
      </c>
      <c r="B300" s="4">
        <v>0</v>
      </c>
      <c r="C300" s="4">
        <v>0</v>
      </c>
      <c r="D300" s="4">
        <v>0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343569.18999999965</v>
      </c>
      <c r="L300" s="4">
        <v>357863.32000000018</v>
      </c>
      <c r="M300" s="4">
        <v>6378.4200000000246</v>
      </c>
      <c r="N300" s="5">
        <v>235936.9766666666</v>
      </c>
      <c r="O300" s="6">
        <f t="shared" si="10"/>
        <v>0</v>
      </c>
      <c r="P300">
        <f t="shared" si="11"/>
        <v>0</v>
      </c>
    </row>
    <row r="301" spans="1:16" x14ac:dyDescent="0.35">
      <c r="A301" s="19" t="s">
        <v>509</v>
      </c>
      <c r="B301" s="4">
        <v>0</v>
      </c>
      <c r="C301" s="4">
        <v>0</v>
      </c>
      <c r="D301" s="4">
        <v>0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5">
        <v>0</v>
      </c>
      <c r="O301" s="6">
        <f t="shared" si="10"/>
        <v>0</v>
      </c>
      <c r="P301">
        <f t="shared" si="11"/>
        <v>0</v>
      </c>
    </row>
    <row r="302" spans="1:16" x14ac:dyDescent="0.35">
      <c r="A302" s="19" t="s">
        <v>510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5">
        <v>0</v>
      </c>
      <c r="O302" s="6">
        <f t="shared" si="10"/>
        <v>0</v>
      </c>
      <c r="P302">
        <f t="shared" si="11"/>
        <v>0</v>
      </c>
    </row>
    <row r="303" spans="1:16" x14ac:dyDescent="0.35">
      <c r="A303" s="19" t="s">
        <v>511</v>
      </c>
      <c r="B303" s="4">
        <v>0</v>
      </c>
      <c r="C303" s="4">
        <v>0</v>
      </c>
      <c r="D303" s="4">
        <v>0</v>
      </c>
      <c r="E303" s="4">
        <v>0</v>
      </c>
      <c r="F303" s="4">
        <v>0</v>
      </c>
      <c r="G303" s="4">
        <v>0</v>
      </c>
      <c r="H303" s="4">
        <v>0</v>
      </c>
      <c r="I303" s="4">
        <v>0</v>
      </c>
      <c r="J303" s="4">
        <v>0</v>
      </c>
      <c r="K303" s="4">
        <v>79404.879999999801</v>
      </c>
      <c r="L303" s="4">
        <v>105842.01000000005</v>
      </c>
      <c r="M303" s="4">
        <v>103503.82999999968</v>
      </c>
      <c r="N303" s="5">
        <v>96250.239999999831</v>
      </c>
      <c r="O303" s="6">
        <f t="shared" si="10"/>
        <v>0</v>
      </c>
      <c r="P303">
        <f t="shared" si="11"/>
        <v>0</v>
      </c>
    </row>
    <row r="304" spans="1:16" x14ac:dyDescent="0.35">
      <c r="A304" s="19" t="s">
        <v>512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215827.70999999993</v>
      </c>
      <c r="L304" s="4">
        <v>276989.90999999963</v>
      </c>
      <c r="M304" s="4">
        <v>267118.5199999992</v>
      </c>
      <c r="N304" s="5">
        <v>253312.04666666625</v>
      </c>
      <c r="O304" s="6">
        <f t="shared" si="10"/>
        <v>0</v>
      </c>
      <c r="P304">
        <f t="shared" si="11"/>
        <v>0</v>
      </c>
    </row>
    <row r="305" spans="1:16" x14ac:dyDescent="0.35">
      <c r="A305" s="19" t="s">
        <v>62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963077.7500000014</v>
      </c>
      <c r="L305" s="4">
        <v>483954.07999999961</v>
      </c>
      <c r="M305" s="4">
        <v>996290.98000000324</v>
      </c>
      <c r="N305" s="5">
        <v>814440.93666666804</v>
      </c>
      <c r="O305" s="6">
        <f t="shared" si="10"/>
        <v>0</v>
      </c>
      <c r="P305">
        <f t="shared" si="11"/>
        <v>0</v>
      </c>
    </row>
    <row r="306" spans="1:16" x14ac:dyDescent="0.35">
      <c r="A306" s="19" t="s">
        <v>513</v>
      </c>
      <c r="B306" s="4">
        <v>0</v>
      </c>
      <c r="C306" s="4">
        <v>0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0</v>
      </c>
      <c r="J306" s="4">
        <v>0</v>
      </c>
      <c r="K306" s="4">
        <v>112272.99999999975</v>
      </c>
      <c r="L306" s="4">
        <v>108272.31999999983</v>
      </c>
      <c r="M306" s="4">
        <v>115099.57999999981</v>
      </c>
      <c r="N306" s="5">
        <v>111881.63333333314</v>
      </c>
      <c r="O306" s="6">
        <f t="shared" si="10"/>
        <v>0</v>
      </c>
      <c r="P306">
        <f t="shared" si="11"/>
        <v>0</v>
      </c>
    </row>
    <row r="307" spans="1:16" x14ac:dyDescent="0.35">
      <c r="A307" s="19" t="s">
        <v>195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104109.35000000031</v>
      </c>
      <c r="L307" s="4">
        <v>273783.7900000001</v>
      </c>
      <c r="M307" s="4">
        <v>252936.00000000017</v>
      </c>
      <c r="N307" s="5">
        <v>210276.38000000021</v>
      </c>
      <c r="O307" s="6">
        <f t="shared" si="10"/>
        <v>0</v>
      </c>
      <c r="P307">
        <f t="shared" si="11"/>
        <v>0</v>
      </c>
    </row>
    <row r="308" spans="1:16" x14ac:dyDescent="0.35">
      <c r="A308" s="19" t="s">
        <v>196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67671.700000000084</v>
      </c>
      <c r="L308" s="4">
        <v>68151.61000000019</v>
      </c>
      <c r="M308" s="4">
        <v>79852.110000000059</v>
      </c>
      <c r="N308" s="5">
        <v>71891.806666666773</v>
      </c>
      <c r="O308" s="6">
        <f t="shared" si="10"/>
        <v>0</v>
      </c>
      <c r="P308">
        <f t="shared" si="11"/>
        <v>0</v>
      </c>
    </row>
    <row r="309" spans="1:16" x14ac:dyDescent="0.35">
      <c r="A309" s="19" t="s">
        <v>514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77556.040000000125</v>
      </c>
      <c r="L309" s="4">
        <v>74799.240000000005</v>
      </c>
      <c r="M309" s="4">
        <v>103660.43000000043</v>
      </c>
      <c r="N309" s="5">
        <v>85338.570000000196</v>
      </c>
      <c r="O309" s="6">
        <f t="shared" si="10"/>
        <v>0</v>
      </c>
      <c r="P309">
        <f t="shared" si="11"/>
        <v>0</v>
      </c>
    </row>
    <row r="310" spans="1:16" x14ac:dyDescent="0.35">
      <c r="A310" s="19" t="s">
        <v>515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  <c r="N310" s="5">
        <v>0</v>
      </c>
      <c r="O310" s="6">
        <f t="shared" si="10"/>
        <v>0</v>
      </c>
      <c r="P310">
        <f t="shared" si="11"/>
        <v>0</v>
      </c>
    </row>
    <row r="311" spans="1:16" x14ac:dyDescent="0.35">
      <c r="A311" s="19" t="s">
        <v>516</v>
      </c>
      <c r="B311" s="4">
        <v>0</v>
      </c>
      <c r="C311" s="4">
        <v>0</v>
      </c>
      <c r="D311" s="4">
        <v>0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5">
        <v>0</v>
      </c>
      <c r="O311" s="6">
        <f t="shared" si="10"/>
        <v>0</v>
      </c>
      <c r="P311">
        <f t="shared" si="11"/>
        <v>0</v>
      </c>
    </row>
    <row r="312" spans="1:16" x14ac:dyDescent="0.35">
      <c r="A312" s="19" t="s">
        <v>517</v>
      </c>
      <c r="B312" s="4">
        <v>0</v>
      </c>
      <c r="C312" s="4">
        <v>0</v>
      </c>
      <c r="D312" s="4">
        <v>0</v>
      </c>
      <c r="E312" s="4">
        <v>0</v>
      </c>
      <c r="F312" s="4">
        <v>0</v>
      </c>
      <c r="G312" s="4">
        <v>0</v>
      </c>
      <c r="H312" s="4">
        <v>0</v>
      </c>
      <c r="I312" s="4">
        <v>0</v>
      </c>
      <c r="J312" s="4">
        <v>0</v>
      </c>
      <c r="K312" s="4">
        <v>243984.65000000014</v>
      </c>
      <c r="L312" s="4">
        <v>286568.05999999994</v>
      </c>
      <c r="M312" s="4">
        <v>293784.64000000065</v>
      </c>
      <c r="N312" s="5">
        <v>274779.11666666693</v>
      </c>
      <c r="O312" s="6">
        <f t="shared" si="10"/>
        <v>0</v>
      </c>
      <c r="P312">
        <f t="shared" si="11"/>
        <v>0</v>
      </c>
    </row>
    <row r="313" spans="1:16" x14ac:dyDescent="0.35">
      <c r="A313" s="19" t="s">
        <v>518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230265.74000000107</v>
      </c>
      <c r="L313" s="4">
        <v>283906.58000000007</v>
      </c>
      <c r="M313" s="4">
        <v>219989.90000000023</v>
      </c>
      <c r="N313" s="5">
        <v>244720.74000000046</v>
      </c>
      <c r="O313" s="6">
        <f t="shared" si="10"/>
        <v>0</v>
      </c>
      <c r="P313">
        <f t="shared" si="11"/>
        <v>0</v>
      </c>
    </row>
    <row r="314" spans="1:16" x14ac:dyDescent="0.35">
      <c r="A314" s="19" t="s">
        <v>519</v>
      </c>
      <c r="B314" s="4">
        <v>0</v>
      </c>
      <c r="C314" s="4">
        <v>0</v>
      </c>
      <c r="D314" s="4">
        <v>0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72442.350000000035</v>
      </c>
      <c r="L314" s="4">
        <v>76897.620000000155</v>
      </c>
      <c r="M314" s="4">
        <v>68367.400000000227</v>
      </c>
      <c r="N314" s="5">
        <v>72569.123333333482</v>
      </c>
      <c r="O314" s="6">
        <f t="shared" si="10"/>
        <v>0</v>
      </c>
      <c r="P314">
        <f t="shared" si="11"/>
        <v>0</v>
      </c>
    </row>
    <row r="315" spans="1:16" x14ac:dyDescent="0.35">
      <c r="A315" s="19" t="s">
        <v>44</v>
      </c>
      <c r="B315" s="4">
        <v>0</v>
      </c>
      <c r="C315" s="4">
        <v>0</v>
      </c>
      <c r="D315" s="4">
        <v>0</v>
      </c>
      <c r="E315" s="4">
        <v>0</v>
      </c>
      <c r="F315" s="4">
        <v>0</v>
      </c>
      <c r="G315" s="4">
        <v>0</v>
      </c>
      <c r="H315" s="4">
        <v>0</v>
      </c>
      <c r="I315" s="4">
        <v>0</v>
      </c>
      <c r="J315" s="4">
        <v>0</v>
      </c>
      <c r="K315" s="4">
        <v>-28870.440000000002</v>
      </c>
      <c r="L315" s="4">
        <v>-31888.169999999995</v>
      </c>
      <c r="M315" s="4">
        <v>-29481.430000000026</v>
      </c>
      <c r="N315" s="5">
        <v>-30080.01333333334</v>
      </c>
      <c r="O315" s="6">
        <f t="shared" si="10"/>
        <v>-31888.169999999995</v>
      </c>
      <c r="P315">
        <f t="shared" si="11"/>
        <v>1</v>
      </c>
    </row>
    <row r="316" spans="1:16" x14ac:dyDescent="0.35">
      <c r="A316" s="19" t="s">
        <v>197</v>
      </c>
      <c r="B316" s="4">
        <v>0</v>
      </c>
      <c r="C316" s="4">
        <v>0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12557.460000000019</v>
      </c>
      <c r="L316" s="4">
        <v>14001.109999999971</v>
      </c>
      <c r="M316" s="4">
        <v>15375.900000000007</v>
      </c>
      <c r="N316" s="5">
        <v>13978.156666666668</v>
      </c>
      <c r="O316" s="6">
        <f t="shared" si="10"/>
        <v>0</v>
      </c>
      <c r="P316">
        <f t="shared" si="11"/>
        <v>0</v>
      </c>
    </row>
    <row r="317" spans="1:16" x14ac:dyDescent="0.35">
      <c r="A317" s="19" t="s">
        <v>520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64621.650000000023</v>
      </c>
      <c r="L317" s="4">
        <v>82524.689999999886</v>
      </c>
      <c r="M317" s="4">
        <v>77828.660000000018</v>
      </c>
      <c r="N317" s="5">
        <v>74991.666666666642</v>
      </c>
      <c r="O317" s="6">
        <f t="shared" si="10"/>
        <v>0</v>
      </c>
      <c r="P317">
        <f t="shared" si="11"/>
        <v>0</v>
      </c>
    </row>
    <row r="318" spans="1:16" x14ac:dyDescent="0.35">
      <c r="A318" s="19" t="s">
        <v>521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64087.12</v>
      </c>
      <c r="L318" s="4">
        <v>71962.799999999945</v>
      </c>
      <c r="M318" s="4">
        <v>69486.670000000013</v>
      </c>
      <c r="N318" s="5">
        <v>68512.196666666656</v>
      </c>
      <c r="O318" s="6">
        <f t="shared" si="10"/>
        <v>0</v>
      </c>
      <c r="P318">
        <f t="shared" si="11"/>
        <v>0</v>
      </c>
    </row>
    <row r="319" spans="1:16" x14ac:dyDescent="0.35">
      <c r="A319" s="19" t="s">
        <v>522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63668.670000000027</v>
      </c>
      <c r="L319" s="4">
        <v>84329.209999999905</v>
      </c>
      <c r="M319" s="4">
        <v>84267.189999999668</v>
      </c>
      <c r="N319" s="5">
        <v>77421.689999999871</v>
      </c>
      <c r="O319" s="6">
        <f t="shared" si="10"/>
        <v>0</v>
      </c>
      <c r="P319">
        <f t="shared" si="11"/>
        <v>0</v>
      </c>
    </row>
    <row r="320" spans="1:16" x14ac:dyDescent="0.35">
      <c r="A320" s="19" t="s">
        <v>523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75626.489999999743</v>
      </c>
      <c r="L320" s="4">
        <v>92056.000000000044</v>
      </c>
      <c r="M320" s="4">
        <v>93575.560000000143</v>
      </c>
      <c r="N320" s="5">
        <v>87086.016666666648</v>
      </c>
      <c r="O320" s="6">
        <f t="shared" si="10"/>
        <v>0</v>
      </c>
      <c r="P320">
        <f t="shared" si="11"/>
        <v>0</v>
      </c>
    </row>
    <row r="321" spans="1:16" x14ac:dyDescent="0.35">
      <c r="A321" s="19" t="s">
        <v>199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80200.469999999972</v>
      </c>
      <c r="L321" s="4">
        <v>109542.57000000005</v>
      </c>
      <c r="M321" s="4">
        <v>103376.03000000003</v>
      </c>
      <c r="N321" s="5">
        <v>97706.356666666688</v>
      </c>
      <c r="O321" s="6">
        <f t="shared" si="10"/>
        <v>0</v>
      </c>
      <c r="P321">
        <f t="shared" si="11"/>
        <v>0</v>
      </c>
    </row>
    <row r="322" spans="1:16" x14ac:dyDescent="0.35">
      <c r="A322" s="19" t="s">
        <v>200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288347.47999999986</v>
      </c>
      <c r="L322" s="4">
        <v>278696.38000000006</v>
      </c>
      <c r="M322" s="4">
        <v>212698.15000000002</v>
      </c>
      <c r="N322" s="5">
        <v>259914.0033333333</v>
      </c>
      <c r="O322" s="6">
        <f t="shared" si="10"/>
        <v>0</v>
      </c>
      <c r="P322">
        <f t="shared" si="11"/>
        <v>0</v>
      </c>
    </row>
    <row r="323" spans="1:16" x14ac:dyDescent="0.35">
      <c r="A323" s="19" t="s">
        <v>63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29068729.059999984</v>
      </c>
      <c r="L323" s="4">
        <v>34050850.93000003</v>
      </c>
      <c r="M323" s="4">
        <v>25586201.460000042</v>
      </c>
      <c r="N323" s="5">
        <v>29568593.816666681</v>
      </c>
      <c r="O323" s="6">
        <f t="shared" si="10"/>
        <v>0</v>
      </c>
      <c r="P323">
        <f t="shared" si="11"/>
        <v>0</v>
      </c>
    </row>
    <row r="324" spans="1:16" x14ac:dyDescent="0.35">
      <c r="A324" s="19" t="s">
        <v>201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90154.270000000077</v>
      </c>
      <c r="L324" s="4">
        <v>81372.779999999897</v>
      </c>
      <c r="M324" s="4">
        <v>77274.780000000173</v>
      </c>
      <c r="N324" s="5">
        <v>82933.943333333387</v>
      </c>
      <c r="O324" s="6">
        <f t="shared" si="10"/>
        <v>0</v>
      </c>
      <c r="P324">
        <f t="shared" si="11"/>
        <v>0</v>
      </c>
    </row>
    <row r="325" spans="1:16" x14ac:dyDescent="0.35">
      <c r="A325" s="19" t="s">
        <v>524</v>
      </c>
      <c r="B325" s="4">
        <v>0</v>
      </c>
      <c r="C325" s="4">
        <v>0</v>
      </c>
      <c r="D325" s="4">
        <v>0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264237.72999999992</v>
      </c>
      <c r="L325" s="4">
        <v>327330.55999999994</v>
      </c>
      <c r="M325" s="4">
        <v>335851.44999999984</v>
      </c>
      <c r="N325" s="5">
        <v>309139.91333333321</v>
      </c>
      <c r="O325" s="6">
        <f t="shared" si="10"/>
        <v>0</v>
      </c>
      <c r="P325">
        <f t="shared" si="11"/>
        <v>0</v>
      </c>
    </row>
    <row r="326" spans="1:16" x14ac:dyDescent="0.35">
      <c r="A326" s="19" t="s">
        <v>525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215608.32000000039</v>
      </c>
      <c r="L326" s="4">
        <v>275169.68000000063</v>
      </c>
      <c r="M326" s="4">
        <v>257096.27000000066</v>
      </c>
      <c r="N326" s="5">
        <v>249291.42333333389</v>
      </c>
      <c r="O326" s="6">
        <f t="shared" si="10"/>
        <v>0</v>
      </c>
      <c r="P326">
        <f t="shared" si="11"/>
        <v>0</v>
      </c>
    </row>
    <row r="327" spans="1:16" x14ac:dyDescent="0.35">
      <c r="A327" s="19" t="s">
        <v>202</v>
      </c>
      <c r="B327" s="4">
        <v>0</v>
      </c>
      <c r="C327" s="4">
        <v>0</v>
      </c>
      <c r="D327" s="4">
        <v>0</v>
      </c>
      <c r="E327" s="4">
        <v>0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66098.899999999849</v>
      </c>
      <c r="L327" s="4">
        <v>80364.709999999803</v>
      </c>
      <c r="M327" s="4">
        <v>72146.029999999926</v>
      </c>
      <c r="N327" s="5">
        <v>72869.879999999845</v>
      </c>
      <c r="O327" s="6">
        <f t="shared" si="10"/>
        <v>0</v>
      </c>
      <c r="P327">
        <f t="shared" si="11"/>
        <v>0</v>
      </c>
    </row>
    <row r="328" spans="1:16" x14ac:dyDescent="0.35">
      <c r="A328" s="19" t="s">
        <v>203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72208.839999999982</v>
      </c>
      <c r="L328" s="4">
        <v>99529.510000000053</v>
      </c>
      <c r="M328" s="4">
        <v>92973.410000000295</v>
      </c>
      <c r="N328" s="5">
        <v>88237.253333333458</v>
      </c>
      <c r="O328" s="6">
        <f t="shared" si="10"/>
        <v>0</v>
      </c>
      <c r="P328">
        <f t="shared" si="11"/>
        <v>0</v>
      </c>
    </row>
    <row r="329" spans="1:16" x14ac:dyDescent="0.35">
      <c r="A329" s="19" t="s">
        <v>526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79404.879999999801</v>
      </c>
      <c r="L329" s="4">
        <v>105842.01000000005</v>
      </c>
      <c r="M329" s="4">
        <v>103503.82999999968</v>
      </c>
      <c r="N329" s="5">
        <v>96250.239999999831</v>
      </c>
      <c r="O329" s="6">
        <f t="shared" si="10"/>
        <v>0</v>
      </c>
      <c r="P329">
        <f t="shared" si="11"/>
        <v>0</v>
      </c>
    </row>
    <row r="330" spans="1:16" x14ac:dyDescent="0.35">
      <c r="A330" s="19" t="s">
        <v>527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74724.979999999981</v>
      </c>
      <c r="L330" s="4">
        <v>72214.529999999912</v>
      </c>
      <c r="M330" s="4">
        <v>99939.69000000025</v>
      </c>
      <c r="N330" s="5">
        <v>82293.066666666709</v>
      </c>
      <c r="O330" s="6">
        <f t="shared" si="10"/>
        <v>0</v>
      </c>
      <c r="P330">
        <f t="shared" si="11"/>
        <v>0</v>
      </c>
    </row>
    <row r="331" spans="1:16" x14ac:dyDescent="0.35">
      <c r="A331" s="19" t="s">
        <v>528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34631.41000000004</v>
      </c>
      <c r="L331" s="4">
        <v>43235.210000000036</v>
      </c>
      <c r="M331" s="4">
        <v>44859.910000000098</v>
      </c>
      <c r="N331" s="5">
        <v>40908.843333333389</v>
      </c>
      <c r="O331" s="6">
        <f t="shared" si="10"/>
        <v>0</v>
      </c>
      <c r="P331">
        <f t="shared" si="11"/>
        <v>0</v>
      </c>
    </row>
    <row r="332" spans="1:16" x14ac:dyDescent="0.35">
      <c r="A332" s="19" t="s">
        <v>529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79404.879999999801</v>
      </c>
      <c r="L332" s="4">
        <v>105842.01000000005</v>
      </c>
      <c r="M332" s="4">
        <v>103503.82999999968</v>
      </c>
      <c r="N332" s="5">
        <v>96250.239999999831</v>
      </c>
      <c r="O332" s="6">
        <f t="shared" si="10"/>
        <v>0</v>
      </c>
      <c r="P332">
        <f t="shared" si="11"/>
        <v>0</v>
      </c>
    </row>
    <row r="333" spans="1:16" x14ac:dyDescent="0.35">
      <c r="A333" s="19" t="s">
        <v>530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100085.76000000021</v>
      </c>
      <c r="L333" s="4">
        <v>126246.83000000007</v>
      </c>
      <c r="M333" s="4">
        <v>129101.84999999986</v>
      </c>
      <c r="N333" s="5">
        <v>118478.14666666673</v>
      </c>
      <c r="O333" s="6">
        <f t="shared" si="10"/>
        <v>0</v>
      </c>
      <c r="P333">
        <f t="shared" si="11"/>
        <v>0</v>
      </c>
    </row>
    <row r="334" spans="1:16" x14ac:dyDescent="0.35">
      <c r="A334" s="19" t="s">
        <v>204</v>
      </c>
      <c r="B334" s="4">
        <v>0</v>
      </c>
      <c r="C334" s="4">
        <v>0</v>
      </c>
      <c r="D334" s="4">
        <v>0</v>
      </c>
      <c r="E334" s="4">
        <v>0</v>
      </c>
      <c r="F334" s="4">
        <v>0</v>
      </c>
      <c r="G334" s="4">
        <v>0</v>
      </c>
      <c r="H334" s="4">
        <v>0</v>
      </c>
      <c r="I334" s="4">
        <v>0</v>
      </c>
      <c r="J334" s="4">
        <v>0</v>
      </c>
      <c r="K334" s="4">
        <v>85070.359999999986</v>
      </c>
      <c r="L334" s="4">
        <v>115329.81999999995</v>
      </c>
      <c r="M334" s="4">
        <v>113542.15000000004</v>
      </c>
      <c r="N334" s="5">
        <v>104647.44333333331</v>
      </c>
      <c r="O334" s="6">
        <f t="shared" si="10"/>
        <v>0</v>
      </c>
      <c r="P334">
        <f t="shared" si="11"/>
        <v>0</v>
      </c>
    </row>
    <row r="335" spans="1:16" x14ac:dyDescent="0.35">
      <c r="A335" s="19" t="s">
        <v>531</v>
      </c>
      <c r="B335" s="4">
        <v>0</v>
      </c>
      <c r="C335" s="4">
        <v>0</v>
      </c>
      <c r="D335" s="4">
        <v>0</v>
      </c>
      <c r="E335" s="4">
        <v>0</v>
      </c>
      <c r="F335" s="4">
        <v>0</v>
      </c>
      <c r="G335" s="4">
        <v>0</v>
      </c>
      <c r="H335" s="4">
        <v>0</v>
      </c>
      <c r="I335" s="4">
        <v>0</v>
      </c>
      <c r="J335" s="4">
        <v>0</v>
      </c>
      <c r="K335" s="4">
        <v>64487.39000000013</v>
      </c>
      <c r="L335" s="4">
        <v>66022.860000000044</v>
      </c>
      <c r="M335" s="4">
        <v>75061.119999999908</v>
      </c>
      <c r="N335" s="5">
        <v>68523.790000000023</v>
      </c>
      <c r="O335" s="6">
        <f t="shared" si="10"/>
        <v>0</v>
      </c>
      <c r="P335">
        <f t="shared" si="11"/>
        <v>0</v>
      </c>
    </row>
    <row r="336" spans="1:16" x14ac:dyDescent="0.35">
      <c r="A336" s="19" t="s">
        <v>532</v>
      </c>
      <c r="B336" s="4">
        <v>0</v>
      </c>
      <c r="C336" s="4">
        <v>0</v>
      </c>
      <c r="D336" s="4">
        <v>0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v>970851.59999999881</v>
      </c>
      <c r="L336" s="4">
        <v>826188.11999999778</v>
      </c>
      <c r="M336" s="4">
        <v>920761.74999999825</v>
      </c>
      <c r="N336" s="5">
        <v>905933.8233333315</v>
      </c>
      <c r="O336" s="6">
        <f t="shared" si="10"/>
        <v>0</v>
      </c>
      <c r="P336">
        <f t="shared" si="11"/>
        <v>0</v>
      </c>
    </row>
    <row r="337" spans="1:16" x14ac:dyDescent="0.35">
      <c r="A337" s="19" t="s">
        <v>533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5">
        <v>0</v>
      </c>
      <c r="O337" s="6">
        <f t="shared" si="10"/>
        <v>0</v>
      </c>
      <c r="P337">
        <f t="shared" si="11"/>
        <v>0</v>
      </c>
    </row>
    <row r="338" spans="1:16" x14ac:dyDescent="0.35">
      <c r="A338" s="19" t="s">
        <v>534</v>
      </c>
      <c r="B338" s="4">
        <v>0</v>
      </c>
      <c r="C338" s="4">
        <v>0</v>
      </c>
      <c r="D338" s="4">
        <v>0</v>
      </c>
      <c r="E338" s="4">
        <v>0</v>
      </c>
      <c r="F338" s="4">
        <v>0</v>
      </c>
      <c r="G338" s="4">
        <v>0</v>
      </c>
      <c r="H338" s="4">
        <v>0</v>
      </c>
      <c r="I338" s="4">
        <v>0</v>
      </c>
      <c r="J338" s="4">
        <v>0</v>
      </c>
      <c r="K338" s="4">
        <v>92330.100000000195</v>
      </c>
      <c r="L338" s="4">
        <v>113274.35000000006</v>
      </c>
      <c r="M338" s="4">
        <v>115715.48999999998</v>
      </c>
      <c r="N338" s="5">
        <v>107106.64666666674</v>
      </c>
      <c r="O338" s="6">
        <f t="shared" si="10"/>
        <v>0</v>
      </c>
      <c r="P338">
        <f t="shared" si="11"/>
        <v>0</v>
      </c>
    </row>
    <row r="339" spans="1:16" x14ac:dyDescent="0.35">
      <c r="A339" s="19" t="s">
        <v>535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79404.879999999801</v>
      </c>
      <c r="L339" s="4">
        <v>105842.01000000005</v>
      </c>
      <c r="M339" s="4">
        <v>103503.82999999968</v>
      </c>
      <c r="N339" s="5">
        <v>96250.239999999831</v>
      </c>
      <c r="O339" s="6">
        <f t="shared" si="10"/>
        <v>0</v>
      </c>
      <c r="P339">
        <f t="shared" si="11"/>
        <v>0</v>
      </c>
    </row>
    <row r="340" spans="1:16" x14ac:dyDescent="0.35">
      <c r="A340" s="19" t="s">
        <v>536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71342.730000000069</v>
      </c>
      <c r="L340" s="4">
        <v>95178.629999999903</v>
      </c>
      <c r="M340" s="4">
        <v>93153.220000000307</v>
      </c>
      <c r="N340" s="5">
        <v>86558.193333333431</v>
      </c>
      <c r="O340" s="6">
        <f t="shared" si="10"/>
        <v>0</v>
      </c>
      <c r="P340">
        <f t="shared" si="11"/>
        <v>0</v>
      </c>
    </row>
    <row r="341" spans="1:16" x14ac:dyDescent="0.35">
      <c r="A341" s="19" t="s">
        <v>205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3269069.9900000039</v>
      </c>
      <c r="L341" s="4">
        <v>3069652.2800000082</v>
      </c>
      <c r="M341" s="4">
        <v>2884183.0300000012</v>
      </c>
      <c r="N341" s="5">
        <v>3074301.7666666713</v>
      </c>
      <c r="O341" s="6">
        <f t="shared" si="10"/>
        <v>0</v>
      </c>
      <c r="P341">
        <f t="shared" si="11"/>
        <v>0</v>
      </c>
    </row>
    <row r="342" spans="1:16" x14ac:dyDescent="0.35">
      <c r="A342" s="19" t="s">
        <v>537</v>
      </c>
      <c r="B342" s="4">
        <v>0</v>
      </c>
      <c r="C342" s="4">
        <v>0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82381.630000000179</v>
      </c>
      <c r="L342" s="4">
        <v>102481.90000000023</v>
      </c>
      <c r="M342" s="4">
        <v>110052.03999999962</v>
      </c>
      <c r="N342" s="5">
        <v>98305.19</v>
      </c>
      <c r="O342" s="6">
        <f t="shared" si="10"/>
        <v>0</v>
      </c>
      <c r="P342">
        <f t="shared" si="11"/>
        <v>0</v>
      </c>
    </row>
    <row r="343" spans="1:16" x14ac:dyDescent="0.35">
      <c r="A343" s="19" t="s">
        <v>538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76182.980000000112</v>
      </c>
      <c r="L343" s="4">
        <v>99284.419999999824</v>
      </c>
      <c r="M343" s="4">
        <v>104156.85999999981</v>
      </c>
      <c r="N343" s="5">
        <v>93208.086666666597</v>
      </c>
      <c r="O343" s="6">
        <f t="shared" si="10"/>
        <v>0</v>
      </c>
      <c r="P343">
        <f t="shared" si="11"/>
        <v>0</v>
      </c>
    </row>
    <row r="344" spans="1:16" x14ac:dyDescent="0.35">
      <c r="A344" s="19" t="s">
        <v>539</v>
      </c>
      <c r="B344" s="4">
        <v>0</v>
      </c>
      <c r="C344" s="4">
        <v>0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81337.230000000171</v>
      </c>
      <c r="L344" s="4">
        <v>81427.390000000334</v>
      </c>
      <c r="M344" s="4">
        <v>99625.730000000171</v>
      </c>
      <c r="N344" s="5">
        <v>87463.45000000023</v>
      </c>
      <c r="O344" s="6">
        <f t="shared" ref="O344:O367" si="12">+MIN(B344:M344)</f>
        <v>0</v>
      </c>
      <c r="P344">
        <f t="shared" ref="P344:P367" si="13">+IF(O344&lt;0,1,0)</f>
        <v>0</v>
      </c>
    </row>
    <row r="345" spans="1:16" x14ac:dyDescent="0.35">
      <c r="A345" s="19" t="s">
        <v>206</v>
      </c>
      <c r="B345" s="4">
        <v>0</v>
      </c>
      <c r="C345" s="4">
        <v>0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75903.690000000031</v>
      </c>
      <c r="L345" s="4">
        <v>99756.760000000329</v>
      </c>
      <c r="M345" s="4">
        <v>108150.94000000002</v>
      </c>
      <c r="N345" s="5">
        <v>94603.796666666793</v>
      </c>
      <c r="O345" s="6">
        <f t="shared" si="12"/>
        <v>0</v>
      </c>
      <c r="P345">
        <f t="shared" si="13"/>
        <v>0</v>
      </c>
    </row>
    <row r="346" spans="1:16" x14ac:dyDescent="0.35">
      <c r="A346" s="19" t="s">
        <v>540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81337.230000000171</v>
      </c>
      <c r="L346" s="4">
        <v>81427.390000000334</v>
      </c>
      <c r="M346" s="4">
        <v>99625.730000000171</v>
      </c>
      <c r="N346" s="5">
        <v>87463.45000000023</v>
      </c>
      <c r="O346" s="6">
        <f t="shared" si="12"/>
        <v>0</v>
      </c>
      <c r="P346">
        <f t="shared" si="13"/>
        <v>0</v>
      </c>
    </row>
    <row r="347" spans="1:16" x14ac:dyDescent="0.35">
      <c r="A347" s="19" t="s">
        <v>541</v>
      </c>
      <c r="B347" s="4">
        <v>0</v>
      </c>
      <c r="C347" s="4">
        <v>0</v>
      </c>
      <c r="D347" s="4">
        <v>0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v>608466.70999999973</v>
      </c>
      <c r="L347" s="4">
        <v>558026.13999999966</v>
      </c>
      <c r="M347" s="4">
        <v>614005.27000000083</v>
      </c>
      <c r="N347" s="5">
        <v>593499.37333333341</v>
      </c>
      <c r="O347" s="6">
        <f t="shared" si="12"/>
        <v>0</v>
      </c>
      <c r="P347">
        <f t="shared" si="13"/>
        <v>0</v>
      </c>
    </row>
    <row r="348" spans="1:16" x14ac:dyDescent="0.35">
      <c r="A348" s="19" t="s">
        <v>542</v>
      </c>
      <c r="B348" s="4">
        <v>0</v>
      </c>
      <c r="C348" s="4">
        <v>0</v>
      </c>
      <c r="D348" s="4">
        <v>0</v>
      </c>
      <c r="E348" s="4">
        <v>0</v>
      </c>
      <c r="F348" s="4">
        <v>0</v>
      </c>
      <c r="G348" s="4">
        <v>0</v>
      </c>
      <c r="H348" s="4">
        <v>0</v>
      </c>
      <c r="I348" s="4">
        <v>0</v>
      </c>
      <c r="J348" s="4">
        <v>0</v>
      </c>
      <c r="K348" s="4">
        <v>166005.76000000039</v>
      </c>
      <c r="L348" s="4">
        <v>160326.71000000052</v>
      </c>
      <c r="M348" s="4">
        <v>222299.15999999977</v>
      </c>
      <c r="N348" s="5">
        <v>182877.21000000022</v>
      </c>
      <c r="O348" s="6">
        <f t="shared" si="12"/>
        <v>0</v>
      </c>
      <c r="P348">
        <f t="shared" si="13"/>
        <v>0</v>
      </c>
    </row>
    <row r="349" spans="1:16" x14ac:dyDescent="0.35">
      <c r="A349" s="19" t="s">
        <v>543</v>
      </c>
      <c r="B349" s="4">
        <v>0</v>
      </c>
      <c r="C349" s="4">
        <v>0</v>
      </c>
      <c r="D349" s="4">
        <v>0</v>
      </c>
      <c r="E349" s="4">
        <v>0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215608.32000000039</v>
      </c>
      <c r="L349" s="4">
        <v>275169.68000000063</v>
      </c>
      <c r="M349" s="4">
        <v>257096.27000000066</v>
      </c>
      <c r="N349" s="5">
        <v>249291.42333333389</v>
      </c>
      <c r="O349" s="6">
        <f t="shared" si="12"/>
        <v>0</v>
      </c>
      <c r="P349">
        <f t="shared" si="13"/>
        <v>0</v>
      </c>
    </row>
    <row r="350" spans="1:16" x14ac:dyDescent="0.35">
      <c r="A350" s="19" t="s">
        <v>207</v>
      </c>
      <c r="B350" s="4">
        <v>0</v>
      </c>
      <c r="C350" s="4">
        <v>0</v>
      </c>
      <c r="D350" s="4">
        <v>0</v>
      </c>
      <c r="E350" s="4">
        <v>0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s="5">
        <v>0</v>
      </c>
      <c r="O350" s="6">
        <f t="shared" si="12"/>
        <v>0</v>
      </c>
      <c r="P350">
        <f t="shared" si="13"/>
        <v>0</v>
      </c>
    </row>
    <row r="351" spans="1:16" x14ac:dyDescent="0.35">
      <c r="A351" s="19" t="s">
        <v>208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51924.960000000043</v>
      </c>
      <c r="L351" s="4">
        <v>90348.879999999874</v>
      </c>
      <c r="M351" s="4">
        <v>99002.839999999982</v>
      </c>
      <c r="N351" s="5">
        <v>80425.559999999954</v>
      </c>
      <c r="O351" s="6">
        <f t="shared" si="12"/>
        <v>0</v>
      </c>
      <c r="P351">
        <f t="shared" si="13"/>
        <v>0</v>
      </c>
    </row>
    <row r="352" spans="1:16" x14ac:dyDescent="0.35">
      <c r="A352" s="19" t="s">
        <v>209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90297.019999999829</v>
      </c>
      <c r="L352" s="4">
        <v>74786.279999999897</v>
      </c>
      <c r="M352" s="4">
        <v>89382.049999999683</v>
      </c>
      <c r="N352" s="5">
        <v>84821.783333333136</v>
      </c>
      <c r="O352" s="6">
        <f t="shared" si="12"/>
        <v>0</v>
      </c>
      <c r="P352">
        <f t="shared" si="13"/>
        <v>0</v>
      </c>
    </row>
    <row r="353" spans="1:16" x14ac:dyDescent="0.35">
      <c r="A353" s="19" t="s">
        <v>84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-31642.469999999965</v>
      </c>
      <c r="L353" s="4">
        <v>-41199.83000000014</v>
      </c>
      <c r="M353" s="4">
        <v>-20571.340000000037</v>
      </c>
      <c r="N353" s="5">
        <v>-31137.880000000048</v>
      </c>
      <c r="O353" s="6">
        <f t="shared" si="12"/>
        <v>-41199.83000000014</v>
      </c>
      <c r="P353">
        <f t="shared" si="13"/>
        <v>1</v>
      </c>
    </row>
    <row r="354" spans="1:16" x14ac:dyDescent="0.35">
      <c r="A354" s="19" t="s">
        <v>85</v>
      </c>
      <c r="B354" s="4">
        <v>0</v>
      </c>
      <c r="C354" s="4">
        <v>0</v>
      </c>
      <c r="D354" s="4">
        <v>0</v>
      </c>
      <c r="E354" s="4">
        <v>0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v>-54898.179999999949</v>
      </c>
      <c r="L354" s="4">
        <v>-77658.480000000083</v>
      </c>
      <c r="M354" s="4">
        <v>-31969.929999999986</v>
      </c>
      <c r="N354" s="5">
        <v>-54842.196666666678</v>
      </c>
      <c r="O354" s="6">
        <f t="shared" si="12"/>
        <v>-77658.480000000083</v>
      </c>
      <c r="P354">
        <f t="shared" si="13"/>
        <v>1</v>
      </c>
    </row>
    <row r="355" spans="1:16" x14ac:dyDescent="0.35">
      <c r="A355" s="19" t="s">
        <v>544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20979.270000000004</v>
      </c>
      <c r="L355" s="4">
        <v>24944.089999999982</v>
      </c>
      <c r="M355" s="4">
        <v>56379.479999999938</v>
      </c>
      <c r="N355" s="5">
        <v>34100.946666666641</v>
      </c>
      <c r="O355" s="6">
        <f t="shared" si="12"/>
        <v>0</v>
      </c>
      <c r="P355">
        <f t="shared" si="13"/>
        <v>0</v>
      </c>
    </row>
    <row r="356" spans="1:16" x14ac:dyDescent="0.35">
      <c r="A356" s="19" t="s">
        <v>210</v>
      </c>
      <c r="B356" s="4">
        <v>0</v>
      </c>
      <c r="C356" s="4">
        <v>0</v>
      </c>
      <c r="D356" s="4">
        <v>0</v>
      </c>
      <c r="E356" s="4">
        <v>0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  <c r="N356" s="5">
        <v>0</v>
      </c>
      <c r="O356" s="6">
        <f t="shared" si="12"/>
        <v>0</v>
      </c>
      <c r="P356">
        <f t="shared" si="13"/>
        <v>0</v>
      </c>
    </row>
    <row r="357" spans="1:16" x14ac:dyDescent="0.35">
      <c r="A357" s="19" t="s">
        <v>64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377073.14000000095</v>
      </c>
      <c r="L357" s="4">
        <v>407593.50999999919</v>
      </c>
      <c r="M357" s="4">
        <v>92918.409999999814</v>
      </c>
      <c r="N357" s="5">
        <v>292528.35333333333</v>
      </c>
      <c r="O357" s="6">
        <f t="shared" si="12"/>
        <v>0</v>
      </c>
      <c r="P357">
        <f t="shared" si="13"/>
        <v>0</v>
      </c>
    </row>
    <row r="358" spans="1:16" x14ac:dyDescent="0.35">
      <c r="A358" s="19" t="s">
        <v>545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86626.089999999866</v>
      </c>
      <c r="L358" s="4">
        <v>104257.34000000004</v>
      </c>
      <c r="M358" s="4">
        <v>103107.42000000019</v>
      </c>
      <c r="N358" s="5">
        <v>97996.950000000026</v>
      </c>
      <c r="O358" s="6">
        <f t="shared" si="12"/>
        <v>0</v>
      </c>
      <c r="P358">
        <f t="shared" si="13"/>
        <v>0</v>
      </c>
    </row>
    <row r="359" spans="1:16" x14ac:dyDescent="0.35">
      <c r="A359" s="19" t="s">
        <v>211</v>
      </c>
      <c r="B359" s="4">
        <v>0</v>
      </c>
      <c r="C359" s="4">
        <v>0</v>
      </c>
      <c r="D359" s="4">
        <v>0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112272.99999999975</v>
      </c>
      <c r="L359" s="4">
        <v>108272.31999999983</v>
      </c>
      <c r="M359" s="4">
        <v>115099.57999999981</v>
      </c>
      <c r="N359" s="5">
        <v>111881.63333333314</v>
      </c>
      <c r="O359" s="6">
        <f t="shared" si="12"/>
        <v>0</v>
      </c>
      <c r="P359">
        <f t="shared" si="13"/>
        <v>0</v>
      </c>
    </row>
    <row r="360" spans="1:16" x14ac:dyDescent="0.35">
      <c r="A360" s="19" t="s">
        <v>212</v>
      </c>
      <c r="B360" s="4">
        <v>0</v>
      </c>
      <c r="C360" s="4">
        <v>0</v>
      </c>
      <c r="D360" s="4">
        <v>0</v>
      </c>
      <c r="E360" s="4">
        <v>0</v>
      </c>
      <c r="F360" s="4">
        <v>0</v>
      </c>
      <c r="G360" s="4">
        <v>0</v>
      </c>
      <c r="H360" s="4">
        <v>0</v>
      </c>
      <c r="I360" s="4">
        <v>0</v>
      </c>
      <c r="J360" s="4">
        <v>0</v>
      </c>
      <c r="K360" s="4">
        <v>1350040.0999999957</v>
      </c>
      <c r="L360" s="4">
        <v>1347568.96</v>
      </c>
      <c r="M360" s="4">
        <v>1248741.8800000034</v>
      </c>
      <c r="N360" s="5">
        <v>1315450.3133333332</v>
      </c>
      <c r="O360" s="6">
        <f t="shared" si="12"/>
        <v>0</v>
      </c>
      <c r="P360">
        <f t="shared" si="13"/>
        <v>0</v>
      </c>
    </row>
    <row r="361" spans="1:16" x14ac:dyDescent="0.35">
      <c r="A361" s="19" t="s">
        <v>45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2939371.0300000017</v>
      </c>
      <c r="L361" s="4">
        <v>2001872.3300000022</v>
      </c>
      <c r="M361" s="4">
        <v>1500009.3900000013</v>
      </c>
      <c r="N361" s="5">
        <v>2147084.2500000019</v>
      </c>
      <c r="O361" s="6">
        <f t="shared" si="12"/>
        <v>0</v>
      </c>
      <c r="P361">
        <f t="shared" si="13"/>
        <v>0</v>
      </c>
    </row>
    <row r="362" spans="1:16" x14ac:dyDescent="0.35">
      <c r="A362" s="19" t="s">
        <v>546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56757.460000000108</v>
      </c>
      <c r="L362" s="4">
        <v>66605.550000000061</v>
      </c>
      <c r="M362" s="4">
        <v>66526.629999999903</v>
      </c>
      <c r="N362" s="5">
        <v>63296.546666666691</v>
      </c>
      <c r="O362" s="6">
        <f t="shared" si="12"/>
        <v>0</v>
      </c>
      <c r="P362">
        <f t="shared" si="13"/>
        <v>0</v>
      </c>
    </row>
    <row r="363" spans="1:16" x14ac:dyDescent="0.35">
      <c r="A363" s="19" t="s">
        <v>213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4">
        <v>62716.200000000019</v>
      </c>
      <c r="L363" s="4">
        <v>88324.009999999689</v>
      </c>
      <c r="M363" s="4">
        <v>89796.93</v>
      </c>
      <c r="N363" s="5">
        <v>80279.04666666656</v>
      </c>
      <c r="O363" s="6">
        <f t="shared" si="12"/>
        <v>0</v>
      </c>
      <c r="P363">
        <f t="shared" si="13"/>
        <v>0</v>
      </c>
    </row>
    <row r="364" spans="1:16" x14ac:dyDescent="0.35">
      <c r="A364" s="19" t="s">
        <v>214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63685.979999999901</v>
      </c>
      <c r="L364" s="4">
        <v>74716.589999999953</v>
      </c>
      <c r="M364" s="4">
        <v>100806.88000000024</v>
      </c>
      <c r="N364" s="5">
        <v>79736.483333333366</v>
      </c>
      <c r="O364" s="6">
        <f t="shared" si="12"/>
        <v>0</v>
      </c>
      <c r="P364">
        <f t="shared" si="13"/>
        <v>0</v>
      </c>
    </row>
    <row r="365" spans="1:16" x14ac:dyDescent="0.35">
      <c r="A365" s="19" t="s">
        <v>547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101297.8200000002</v>
      </c>
      <c r="L365" s="4">
        <v>115261.07</v>
      </c>
      <c r="M365" s="4">
        <v>109735.37999999999</v>
      </c>
      <c r="N365" s="5">
        <v>108764.75666666673</v>
      </c>
      <c r="O365" s="6">
        <f t="shared" si="12"/>
        <v>0</v>
      </c>
      <c r="P365">
        <f t="shared" si="13"/>
        <v>0</v>
      </c>
    </row>
    <row r="366" spans="1:16" x14ac:dyDescent="0.35">
      <c r="A366" s="19" t="s">
        <v>215</v>
      </c>
      <c r="B366" s="4">
        <v>0</v>
      </c>
      <c r="C366" s="4">
        <v>0</v>
      </c>
      <c r="D366" s="4">
        <v>0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79404.879999999801</v>
      </c>
      <c r="L366" s="4">
        <v>105842.01000000005</v>
      </c>
      <c r="M366" s="4">
        <v>103503.82999999968</v>
      </c>
      <c r="N366" s="5">
        <v>96250.239999999831</v>
      </c>
      <c r="O366" s="6">
        <f t="shared" si="12"/>
        <v>0</v>
      </c>
      <c r="P366">
        <f t="shared" si="13"/>
        <v>0</v>
      </c>
    </row>
    <row r="367" spans="1:16" x14ac:dyDescent="0.35">
      <c r="A367" s="19" t="s">
        <v>216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104229.23000000027</v>
      </c>
      <c r="L367" s="4">
        <v>221255.21999999977</v>
      </c>
      <c r="M367" s="4">
        <v>176826.44999999987</v>
      </c>
      <c r="N367" s="5">
        <v>167436.96666666665</v>
      </c>
      <c r="O367" s="6">
        <f t="shared" si="12"/>
        <v>0</v>
      </c>
      <c r="P367">
        <f t="shared" si="13"/>
        <v>0</v>
      </c>
    </row>
    <row r="368" spans="1:16" x14ac:dyDescent="0.35">
      <c r="A368" s="3" t="s">
        <v>217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74771.499999999927</v>
      </c>
      <c r="L368" s="4">
        <v>86848.600000000093</v>
      </c>
      <c r="M368" s="4">
        <v>92933.179999999818</v>
      </c>
      <c r="N368" s="5">
        <v>84851.09333333328</v>
      </c>
      <c r="O368" s="6">
        <f t="shared" ref="O368:O431" si="14">+MIN(B368:M368)</f>
        <v>0</v>
      </c>
      <c r="P368">
        <f t="shared" ref="P368:P431" si="15">+IF(O368&lt;0,1,0)</f>
        <v>0</v>
      </c>
    </row>
    <row r="369" spans="1:16" x14ac:dyDescent="0.35">
      <c r="A369" s="3" t="s">
        <v>218</v>
      </c>
      <c r="B369" s="4">
        <v>0</v>
      </c>
      <c r="C369" s="4">
        <v>0</v>
      </c>
      <c r="D369" s="4">
        <v>0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73374.250000000233</v>
      </c>
      <c r="L369" s="4">
        <v>95339.700000000186</v>
      </c>
      <c r="M369" s="4">
        <v>91810.150000000111</v>
      </c>
      <c r="N369" s="5">
        <v>86841.366666666843</v>
      </c>
      <c r="O369" s="6">
        <f t="shared" si="14"/>
        <v>0</v>
      </c>
      <c r="P369">
        <f t="shared" si="15"/>
        <v>0</v>
      </c>
    </row>
    <row r="370" spans="1:16" x14ac:dyDescent="0.35">
      <c r="A370" s="3" t="s">
        <v>219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-401547.53999999986</v>
      </c>
      <c r="L370" s="4">
        <v>-430717.33000000037</v>
      </c>
      <c r="M370" s="4">
        <v>-439089.23999999993</v>
      </c>
      <c r="N370" s="5">
        <v>-423784.70333333337</v>
      </c>
      <c r="O370" s="6">
        <f t="shared" si="14"/>
        <v>-439089.23999999993</v>
      </c>
      <c r="P370">
        <f t="shared" si="15"/>
        <v>1</v>
      </c>
    </row>
    <row r="371" spans="1:16" x14ac:dyDescent="0.35">
      <c r="A371" s="3" t="s">
        <v>548</v>
      </c>
      <c r="B371" s="4">
        <v>0</v>
      </c>
      <c r="C371" s="4">
        <v>0</v>
      </c>
      <c r="D371" s="4">
        <v>0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92532.700000000157</v>
      </c>
      <c r="L371" s="4">
        <v>105875.28999999972</v>
      </c>
      <c r="M371" s="4">
        <v>107598.90000000002</v>
      </c>
      <c r="N371" s="5">
        <v>102002.29666666663</v>
      </c>
      <c r="O371" s="6">
        <f t="shared" si="14"/>
        <v>0</v>
      </c>
      <c r="P371">
        <f t="shared" si="15"/>
        <v>0</v>
      </c>
    </row>
    <row r="372" spans="1:16" x14ac:dyDescent="0.35">
      <c r="A372" s="3" t="s">
        <v>549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5">
        <v>0</v>
      </c>
      <c r="O372" s="6">
        <f t="shared" si="14"/>
        <v>0</v>
      </c>
      <c r="P372">
        <f t="shared" si="15"/>
        <v>0</v>
      </c>
    </row>
    <row r="373" spans="1:16" x14ac:dyDescent="0.35">
      <c r="A373" s="3" t="s">
        <v>550</v>
      </c>
      <c r="B373" s="4">
        <v>0</v>
      </c>
      <c r="C373" s="4">
        <v>0</v>
      </c>
      <c r="D373" s="4">
        <v>0</v>
      </c>
      <c r="E373" s="4">
        <v>0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  <c r="N373" s="5">
        <v>0</v>
      </c>
      <c r="O373" s="6">
        <f t="shared" si="14"/>
        <v>0</v>
      </c>
      <c r="P373">
        <f t="shared" si="15"/>
        <v>0</v>
      </c>
    </row>
    <row r="374" spans="1:16" x14ac:dyDescent="0.35">
      <c r="A374" s="3" t="s">
        <v>551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58043.490000000143</v>
      </c>
      <c r="L374" s="4">
        <v>59342.020000000062</v>
      </c>
      <c r="M374" s="4">
        <v>67511.690000000221</v>
      </c>
      <c r="N374" s="5">
        <v>61632.40000000014</v>
      </c>
      <c r="O374" s="6">
        <f t="shared" si="14"/>
        <v>0</v>
      </c>
      <c r="P374">
        <f t="shared" si="15"/>
        <v>0</v>
      </c>
    </row>
    <row r="375" spans="1:16" x14ac:dyDescent="0.35">
      <c r="A375" s="3" t="s">
        <v>552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  <c r="N375" s="5">
        <v>0</v>
      </c>
      <c r="O375" s="6">
        <f t="shared" si="14"/>
        <v>0</v>
      </c>
      <c r="P375">
        <f t="shared" si="15"/>
        <v>0</v>
      </c>
    </row>
    <row r="376" spans="1:16" x14ac:dyDescent="0.35">
      <c r="A376" s="3" t="s">
        <v>220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1444552.2800000012</v>
      </c>
      <c r="L376" s="4">
        <v>1341862.3900000046</v>
      </c>
      <c r="M376" s="4">
        <v>754114.91999999981</v>
      </c>
      <c r="N376" s="5">
        <v>1180176.5300000019</v>
      </c>
      <c r="O376" s="6">
        <f t="shared" si="14"/>
        <v>0</v>
      </c>
      <c r="P376">
        <f t="shared" si="15"/>
        <v>0</v>
      </c>
    </row>
    <row r="377" spans="1:16" x14ac:dyDescent="0.35">
      <c r="A377" s="19" t="s">
        <v>46</v>
      </c>
      <c r="B377" s="4">
        <v>0</v>
      </c>
      <c r="C377" s="4">
        <v>0</v>
      </c>
      <c r="D377" s="4">
        <v>0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6930.9700000000075</v>
      </c>
      <c r="L377" s="4">
        <v>-6588.9100000000153</v>
      </c>
      <c r="M377" s="4">
        <v>54178</v>
      </c>
      <c r="N377" s="5">
        <v>18173.353333333329</v>
      </c>
      <c r="O377" s="6">
        <f t="shared" si="14"/>
        <v>-6588.9100000000153</v>
      </c>
      <c r="P377">
        <f t="shared" si="15"/>
        <v>1</v>
      </c>
    </row>
    <row r="378" spans="1:16" x14ac:dyDescent="0.35">
      <c r="A378" s="19" t="s">
        <v>221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60326.900000000089</v>
      </c>
      <c r="L378" s="4">
        <v>79649.22</v>
      </c>
      <c r="M378" s="4">
        <v>85189.100000000049</v>
      </c>
      <c r="N378" s="5">
        <v>75055.073333333377</v>
      </c>
      <c r="O378" s="6">
        <f t="shared" si="14"/>
        <v>0</v>
      </c>
      <c r="P378">
        <f t="shared" si="15"/>
        <v>0</v>
      </c>
    </row>
    <row r="379" spans="1:16" x14ac:dyDescent="0.35">
      <c r="A379" s="19" t="s">
        <v>553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5">
        <v>0</v>
      </c>
      <c r="O379" s="6">
        <f t="shared" si="14"/>
        <v>0</v>
      </c>
      <c r="P379">
        <f t="shared" si="15"/>
        <v>0</v>
      </c>
    </row>
    <row r="380" spans="1:16" x14ac:dyDescent="0.35">
      <c r="A380" s="19" t="s">
        <v>554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84964.890000000116</v>
      </c>
      <c r="L380" s="4">
        <v>113368.68000000005</v>
      </c>
      <c r="M380" s="4">
        <v>111794.23999999989</v>
      </c>
      <c r="N380" s="5">
        <v>103375.93666666669</v>
      </c>
      <c r="O380" s="6">
        <f t="shared" si="14"/>
        <v>0</v>
      </c>
      <c r="P380">
        <f t="shared" si="15"/>
        <v>0</v>
      </c>
    </row>
    <row r="381" spans="1:16" x14ac:dyDescent="0.35">
      <c r="A381" s="19" t="s">
        <v>222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218041.98999999993</v>
      </c>
      <c r="L381" s="4">
        <v>277877.75999999983</v>
      </c>
      <c r="M381" s="4">
        <v>283024.25999999995</v>
      </c>
      <c r="N381" s="5">
        <v>259648.00333333327</v>
      </c>
      <c r="O381" s="6">
        <f t="shared" si="14"/>
        <v>0</v>
      </c>
      <c r="P381">
        <f t="shared" si="15"/>
        <v>0</v>
      </c>
    </row>
    <row r="382" spans="1:16" x14ac:dyDescent="0.35">
      <c r="A382" s="19" t="s">
        <v>223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214067.63999999949</v>
      </c>
      <c r="L382" s="4">
        <v>173059.2100000002</v>
      </c>
      <c r="M382" s="4">
        <v>210268.11000000016</v>
      </c>
      <c r="N382" s="5">
        <v>199131.65333333329</v>
      </c>
      <c r="O382" s="6">
        <f t="shared" si="14"/>
        <v>0</v>
      </c>
      <c r="P382">
        <f t="shared" si="15"/>
        <v>0</v>
      </c>
    </row>
    <row r="383" spans="1:16" x14ac:dyDescent="0.35">
      <c r="A383" s="19" t="s">
        <v>555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112687.85999999969</v>
      </c>
      <c r="L383" s="4">
        <v>134942.01999999984</v>
      </c>
      <c r="M383" s="4">
        <v>129468.33000000003</v>
      </c>
      <c r="N383" s="5">
        <v>125699.40333333319</v>
      </c>
      <c r="O383" s="6">
        <f t="shared" si="14"/>
        <v>0</v>
      </c>
      <c r="P383">
        <f t="shared" si="15"/>
        <v>0</v>
      </c>
    </row>
    <row r="384" spans="1:16" x14ac:dyDescent="0.35">
      <c r="A384" s="19" t="s">
        <v>556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128752.97999999984</v>
      </c>
      <c r="L384" s="4">
        <v>157397.09999999945</v>
      </c>
      <c r="M384" s="4">
        <v>160627.83999999968</v>
      </c>
      <c r="N384" s="5">
        <v>148925.97333333298</v>
      </c>
      <c r="O384" s="6">
        <f t="shared" si="14"/>
        <v>0</v>
      </c>
      <c r="P384">
        <f t="shared" si="15"/>
        <v>0</v>
      </c>
    </row>
    <row r="385" spans="1:16" x14ac:dyDescent="0.35">
      <c r="A385" s="19" t="s">
        <v>557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330972.15999999986</v>
      </c>
      <c r="L385" s="4">
        <v>395893.820000001</v>
      </c>
      <c r="M385" s="4">
        <v>401100.47000000061</v>
      </c>
      <c r="N385" s="5">
        <v>375988.81666666718</v>
      </c>
      <c r="O385" s="6">
        <f t="shared" si="14"/>
        <v>0</v>
      </c>
      <c r="P385">
        <f t="shared" si="15"/>
        <v>0</v>
      </c>
    </row>
    <row r="386" spans="1:16" x14ac:dyDescent="0.35">
      <c r="A386" s="19" t="s">
        <v>224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80185.440000000119</v>
      </c>
      <c r="L386" s="4">
        <v>85288.26999999999</v>
      </c>
      <c r="M386" s="4">
        <v>83742.910000000164</v>
      </c>
      <c r="N386" s="5">
        <v>83072.206666666767</v>
      </c>
      <c r="O386" s="6">
        <f t="shared" si="14"/>
        <v>0</v>
      </c>
      <c r="P386">
        <f t="shared" si="15"/>
        <v>0</v>
      </c>
    </row>
    <row r="387" spans="1:16" x14ac:dyDescent="0.35">
      <c r="A387" s="19" t="s">
        <v>47</v>
      </c>
      <c r="B387" s="4">
        <v>0</v>
      </c>
      <c r="C387" s="4">
        <v>0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993518.42999999761</v>
      </c>
      <c r="L387" s="4">
        <v>1332827.199999999</v>
      </c>
      <c r="M387" s="4">
        <v>1010179.6700000013</v>
      </c>
      <c r="N387" s="5">
        <v>1112175.0999999994</v>
      </c>
      <c r="O387" s="6">
        <f t="shared" si="14"/>
        <v>0</v>
      </c>
      <c r="P387">
        <f t="shared" si="15"/>
        <v>0</v>
      </c>
    </row>
    <row r="388" spans="1:16" x14ac:dyDescent="0.35">
      <c r="A388" s="19" t="s">
        <v>225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206083.30000000016</v>
      </c>
      <c r="L388" s="4">
        <v>265425.23999999993</v>
      </c>
      <c r="M388" s="4">
        <v>236638.02000000011</v>
      </c>
      <c r="N388" s="5">
        <v>236048.85333333339</v>
      </c>
      <c r="O388" s="6">
        <f t="shared" si="14"/>
        <v>0</v>
      </c>
      <c r="P388">
        <f t="shared" si="15"/>
        <v>0</v>
      </c>
    </row>
    <row r="389" spans="1:16" x14ac:dyDescent="0.35">
      <c r="A389" s="19" t="s">
        <v>558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5">
        <v>0</v>
      </c>
      <c r="O389" s="6">
        <f t="shared" si="14"/>
        <v>0</v>
      </c>
      <c r="P389">
        <f t="shared" si="15"/>
        <v>0</v>
      </c>
    </row>
    <row r="390" spans="1:16" x14ac:dyDescent="0.35">
      <c r="A390" s="19" t="s">
        <v>226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67884.189999999959</v>
      </c>
      <c r="L390" s="4">
        <v>89744.469999999827</v>
      </c>
      <c r="M390" s="4">
        <v>89254.110000000102</v>
      </c>
      <c r="N390" s="5">
        <v>82294.256666666639</v>
      </c>
      <c r="O390" s="6">
        <f t="shared" si="14"/>
        <v>0</v>
      </c>
      <c r="P390">
        <f t="shared" si="15"/>
        <v>0</v>
      </c>
    </row>
    <row r="391" spans="1:16" x14ac:dyDescent="0.35">
      <c r="A391" s="19" t="s">
        <v>227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169610.61000000045</v>
      </c>
      <c r="L391" s="4">
        <v>278224.97999999928</v>
      </c>
      <c r="M391" s="4">
        <v>252386.93000000025</v>
      </c>
      <c r="N391" s="5">
        <v>233407.50666666668</v>
      </c>
      <c r="O391" s="6">
        <f t="shared" si="14"/>
        <v>0</v>
      </c>
      <c r="P391">
        <f t="shared" si="15"/>
        <v>0</v>
      </c>
    </row>
    <row r="392" spans="1:16" x14ac:dyDescent="0.35">
      <c r="A392" s="19" t="s">
        <v>559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5">
        <v>0</v>
      </c>
      <c r="O392" s="6">
        <f t="shared" si="14"/>
        <v>0</v>
      </c>
      <c r="P392">
        <f t="shared" si="15"/>
        <v>0</v>
      </c>
    </row>
    <row r="393" spans="1:16" x14ac:dyDescent="0.35">
      <c r="A393" s="19" t="s">
        <v>560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12649.860000000004</v>
      </c>
      <c r="L393" s="4">
        <v>14632.550000000017</v>
      </c>
      <c r="M393" s="4">
        <v>15286.28</v>
      </c>
      <c r="N393" s="5">
        <v>14189.563333333341</v>
      </c>
      <c r="O393" s="6">
        <f t="shared" si="14"/>
        <v>0</v>
      </c>
      <c r="P393">
        <f t="shared" si="15"/>
        <v>0</v>
      </c>
    </row>
    <row r="394" spans="1:16" x14ac:dyDescent="0.35">
      <c r="A394" s="19" t="s">
        <v>48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-729714.07000000111</v>
      </c>
      <c r="L394" s="4">
        <v>-1326299.1299999999</v>
      </c>
      <c r="M394" s="4">
        <v>-2234876.36</v>
      </c>
      <c r="N394" s="5">
        <v>-1430296.5200000003</v>
      </c>
      <c r="O394" s="6">
        <f t="shared" si="14"/>
        <v>-2234876.36</v>
      </c>
      <c r="P394">
        <f t="shared" si="15"/>
        <v>1</v>
      </c>
    </row>
    <row r="395" spans="1:16" x14ac:dyDescent="0.35">
      <c r="A395" s="19" t="s">
        <v>49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-315892.14000000048</v>
      </c>
      <c r="L395" s="4">
        <v>-345729.80000000051</v>
      </c>
      <c r="M395" s="4">
        <v>-321688.56999999942</v>
      </c>
      <c r="N395" s="5">
        <v>-327770.17000000016</v>
      </c>
      <c r="O395" s="6">
        <f t="shared" si="14"/>
        <v>-345729.80000000051</v>
      </c>
      <c r="P395">
        <f t="shared" si="15"/>
        <v>1</v>
      </c>
    </row>
    <row r="396" spans="1:16" x14ac:dyDescent="0.35">
      <c r="A396" s="19" t="s">
        <v>228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312545.0500000001</v>
      </c>
      <c r="L396" s="4">
        <v>284108.11000000004</v>
      </c>
      <c r="M396" s="4">
        <v>305336.38999999966</v>
      </c>
      <c r="N396" s="5">
        <v>300663.18333333329</v>
      </c>
      <c r="O396" s="6">
        <f t="shared" si="14"/>
        <v>0</v>
      </c>
      <c r="P396">
        <f t="shared" si="15"/>
        <v>0</v>
      </c>
    </row>
    <row r="397" spans="1:16" x14ac:dyDescent="0.35">
      <c r="A397" s="19" t="s">
        <v>561</v>
      </c>
      <c r="B397" s="4">
        <v>0</v>
      </c>
      <c r="C397" s="4">
        <v>0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78475.170000000056</v>
      </c>
      <c r="L397" s="4">
        <v>106355.41999999978</v>
      </c>
      <c r="M397" s="4">
        <v>91923.589999999749</v>
      </c>
      <c r="N397" s="5">
        <v>92251.393333333195</v>
      </c>
      <c r="O397" s="6">
        <f t="shared" si="14"/>
        <v>0</v>
      </c>
      <c r="P397">
        <f t="shared" si="15"/>
        <v>0</v>
      </c>
    </row>
    <row r="398" spans="1:16" x14ac:dyDescent="0.35">
      <c r="A398" s="19" t="s">
        <v>50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3772245.0300000003</v>
      </c>
      <c r="L398" s="4">
        <v>1856262.3399999987</v>
      </c>
      <c r="M398" s="4">
        <v>1109163.6599999995</v>
      </c>
      <c r="N398" s="5">
        <v>2245890.3433333328</v>
      </c>
      <c r="O398" s="6">
        <f t="shared" si="14"/>
        <v>0</v>
      </c>
      <c r="P398">
        <f t="shared" si="15"/>
        <v>0</v>
      </c>
    </row>
    <row r="399" spans="1:16" x14ac:dyDescent="0.35">
      <c r="A399" s="19" t="s">
        <v>562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80550.589999999866</v>
      </c>
      <c r="L399" s="4">
        <v>97854.079999999929</v>
      </c>
      <c r="M399" s="4">
        <v>91289.020000000048</v>
      </c>
      <c r="N399" s="5">
        <v>89897.896666666609</v>
      </c>
      <c r="O399" s="6">
        <f t="shared" si="14"/>
        <v>0</v>
      </c>
      <c r="P399">
        <f t="shared" si="15"/>
        <v>0</v>
      </c>
    </row>
    <row r="400" spans="1:16" x14ac:dyDescent="0.35">
      <c r="A400" s="19" t="s">
        <v>563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5">
        <v>0</v>
      </c>
      <c r="O400" s="6">
        <f t="shared" si="14"/>
        <v>0</v>
      </c>
      <c r="P400">
        <f t="shared" si="15"/>
        <v>0</v>
      </c>
    </row>
    <row r="401" spans="1:16" x14ac:dyDescent="0.35">
      <c r="A401" s="19" t="s">
        <v>229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54966.950000000106</v>
      </c>
      <c r="L401" s="4">
        <v>52585.399999999987</v>
      </c>
      <c r="M401" s="4">
        <v>84622.550000000047</v>
      </c>
      <c r="N401" s="5">
        <v>64058.300000000047</v>
      </c>
      <c r="O401" s="6">
        <f t="shared" si="14"/>
        <v>0</v>
      </c>
      <c r="P401">
        <f t="shared" si="15"/>
        <v>0</v>
      </c>
    </row>
    <row r="402" spans="1:16" x14ac:dyDescent="0.35">
      <c r="A402" s="19" t="s">
        <v>564</v>
      </c>
      <c r="B402" s="4">
        <v>0</v>
      </c>
      <c r="C402" s="4">
        <v>0</v>
      </c>
      <c r="D402" s="4">
        <v>0</v>
      </c>
      <c r="E402" s="4">
        <v>0</v>
      </c>
      <c r="F402" s="4">
        <v>0</v>
      </c>
      <c r="G402" s="4">
        <v>0</v>
      </c>
      <c r="H402" s="4">
        <v>0</v>
      </c>
      <c r="I402" s="4">
        <v>0</v>
      </c>
      <c r="J402" s="4">
        <v>0</v>
      </c>
      <c r="K402" s="4">
        <v>192785.5499999999</v>
      </c>
      <c r="L402" s="4">
        <v>269557.60000000027</v>
      </c>
      <c r="M402" s="4">
        <v>258398.93999999983</v>
      </c>
      <c r="N402" s="5">
        <v>240247.36333333331</v>
      </c>
      <c r="O402" s="6">
        <f t="shared" si="14"/>
        <v>0</v>
      </c>
      <c r="P402">
        <f t="shared" si="15"/>
        <v>0</v>
      </c>
    </row>
    <row r="403" spans="1:16" x14ac:dyDescent="0.35">
      <c r="A403" s="19" t="s">
        <v>565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152853.03000000044</v>
      </c>
      <c r="L403" s="4">
        <v>182265.2900000001</v>
      </c>
      <c r="M403" s="4">
        <v>191015.49999999988</v>
      </c>
      <c r="N403" s="5">
        <v>175377.94000000015</v>
      </c>
      <c r="O403" s="6">
        <f t="shared" si="14"/>
        <v>0</v>
      </c>
      <c r="P403">
        <f t="shared" si="15"/>
        <v>0</v>
      </c>
    </row>
    <row r="404" spans="1:16" x14ac:dyDescent="0.35">
      <c r="A404" s="19" t="s">
        <v>566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62241.069999999942</v>
      </c>
      <c r="L404" s="4">
        <v>69080.299999999974</v>
      </c>
      <c r="M404" s="4">
        <v>67345.8</v>
      </c>
      <c r="N404" s="5">
        <v>66222.38999999997</v>
      </c>
      <c r="O404" s="6">
        <f t="shared" si="14"/>
        <v>0</v>
      </c>
      <c r="P404">
        <f t="shared" si="15"/>
        <v>0</v>
      </c>
    </row>
    <row r="405" spans="1:16" x14ac:dyDescent="0.35">
      <c r="A405" s="19" t="s">
        <v>567</v>
      </c>
      <c r="B405" s="4">
        <v>0</v>
      </c>
      <c r="C405" s="4">
        <v>0</v>
      </c>
      <c r="D405" s="4">
        <v>0</v>
      </c>
      <c r="E405" s="4">
        <v>0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v>1375533.0500000042</v>
      </c>
      <c r="L405" s="4">
        <v>1493056.5500000003</v>
      </c>
      <c r="M405" s="4">
        <v>1397756.5199999991</v>
      </c>
      <c r="N405" s="5">
        <v>1422115.3733333342</v>
      </c>
      <c r="O405" s="6">
        <f t="shared" si="14"/>
        <v>0</v>
      </c>
      <c r="P405">
        <f t="shared" si="15"/>
        <v>0</v>
      </c>
    </row>
    <row r="406" spans="1:16" x14ac:dyDescent="0.35">
      <c r="A406" s="19" t="s">
        <v>51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1472669.4300000011</v>
      </c>
      <c r="L406" s="4">
        <v>2002051.2000000025</v>
      </c>
      <c r="M406" s="4">
        <v>1865482.5200000007</v>
      </c>
      <c r="N406" s="5">
        <v>1780067.716666668</v>
      </c>
      <c r="O406" s="6">
        <f t="shared" si="14"/>
        <v>0</v>
      </c>
      <c r="P406">
        <f t="shared" si="15"/>
        <v>0</v>
      </c>
    </row>
    <row r="407" spans="1:16" x14ac:dyDescent="0.35">
      <c r="A407" s="19" t="s">
        <v>568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1858732.139999999</v>
      </c>
      <c r="L407" s="4">
        <v>2353909.8099999987</v>
      </c>
      <c r="M407" s="4">
        <v>2260094.7100000028</v>
      </c>
      <c r="N407" s="5">
        <v>2157578.8866666667</v>
      </c>
      <c r="O407" s="6">
        <f t="shared" si="14"/>
        <v>0</v>
      </c>
      <c r="P407">
        <f t="shared" si="15"/>
        <v>0</v>
      </c>
    </row>
    <row r="408" spans="1:16" x14ac:dyDescent="0.35">
      <c r="A408" s="19" t="s">
        <v>52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-95236.879999999699</v>
      </c>
      <c r="L408" s="4">
        <v>-106084.73000000013</v>
      </c>
      <c r="M408" s="4">
        <v>-128773.0000000002</v>
      </c>
      <c r="N408" s="5">
        <v>-110031.53666666667</v>
      </c>
      <c r="O408" s="6">
        <f t="shared" si="14"/>
        <v>-128773.0000000002</v>
      </c>
      <c r="P408">
        <f t="shared" si="15"/>
        <v>1</v>
      </c>
    </row>
    <row r="409" spans="1:16" x14ac:dyDescent="0.35">
      <c r="A409" s="19" t="s">
        <v>230</v>
      </c>
      <c r="B409" s="4">
        <v>0</v>
      </c>
      <c r="C409" s="4">
        <v>0</v>
      </c>
      <c r="D409" s="4">
        <v>0</v>
      </c>
      <c r="E409" s="4">
        <v>0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3056.7599999999966</v>
      </c>
      <c r="L409" s="4">
        <v>493.61000000000195</v>
      </c>
      <c r="M409" s="4">
        <v>9384.3100000000086</v>
      </c>
      <c r="N409" s="5">
        <v>4311.5600000000022</v>
      </c>
      <c r="O409" s="6">
        <f t="shared" si="14"/>
        <v>0</v>
      </c>
      <c r="P409">
        <f t="shared" si="15"/>
        <v>0</v>
      </c>
    </row>
    <row r="410" spans="1:16" x14ac:dyDescent="0.35">
      <c r="A410" s="19" t="s">
        <v>231</v>
      </c>
      <c r="B410" s="4">
        <v>0</v>
      </c>
      <c r="C410" s="4">
        <v>0</v>
      </c>
      <c r="D410" s="4">
        <v>0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v>374971.81000000023</v>
      </c>
      <c r="L410" s="4">
        <v>409069.28000000026</v>
      </c>
      <c r="M410" s="4">
        <v>372663.04999999993</v>
      </c>
      <c r="N410" s="5">
        <v>385568.04666666687</v>
      </c>
      <c r="O410" s="6">
        <f t="shared" si="14"/>
        <v>0</v>
      </c>
      <c r="P410">
        <f t="shared" si="15"/>
        <v>0</v>
      </c>
    </row>
    <row r="411" spans="1:16" x14ac:dyDescent="0.35">
      <c r="A411" s="19" t="s">
        <v>569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234232.74000000051</v>
      </c>
      <c r="L411" s="4">
        <v>242044.15000000098</v>
      </c>
      <c r="M411" s="4">
        <v>265046.50000000052</v>
      </c>
      <c r="N411" s="5">
        <v>247107.79666666733</v>
      </c>
      <c r="O411" s="6">
        <f t="shared" si="14"/>
        <v>0</v>
      </c>
      <c r="P411">
        <f t="shared" si="15"/>
        <v>0</v>
      </c>
    </row>
    <row r="412" spans="1:16" x14ac:dyDescent="0.35">
      <c r="A412" s="19" t="s">
        <v>570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207631.28000000003</v>
      </c>
      <c r="L412" s="4">
        <v>275975.31999999919</v>
      </c>
      <c r="M412" s="4">
        <v>304802.49999999977</v>
      </c>
      <c r="N412" s="5">
        <v>262803.03333333298</v>
      </c>
      <c r="O412" s="6">
        <f t="shared" si="14"/>
        <v>0</v>
      </c>
      <c r="P412">
        <f t="shared" si="15"/>
        <v>0</v>
      </c>
    </row>
    <row r="413" spans="1:16" x14ac:dyDescent="0.35">
      <c r="A413" s="19" t="s">
        <v>232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823199.69000000262</v>
      </c>
      <c r="L413" s="4">
        <v>1022608.8299999994</v>
      </c>
      <c r="M413" s="4">
        <v>1032230.2800000012</v>
      </c>
      <c r="N413" s="5">
        <v>959346.26666666765</v>
      </c>
      <c r="O413" s="6">
        <f t="shared" si="14"/>
        <v>0</v>
      </c>
      <c r="P413">
        <f t="shared" si="15"/>
        <v>0</v>
      </c>
    </row>
    <row r="414" spans="1:16" x14ac:dyDescent="0.35">
      <c r="A414" s="19" t="s">
        <v>233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84647.240000000151</v>
      </c>
      <c r="L414" s="4">
        <v>111972.20000000026</v>
      </c>
      <c r="M414" s="4">
        <v>115150.39000000001</v>
      </c>
      <c r="N414" s="5">
        <v>103923.2766666668</v>
      </c>
      <c r="O414" s="6">
        <f t="shared" si="14"/>
        <v>0</v>
      </c>
      <c r="P414">
        <f t="shared" si="15"/>
        <v>0</v>
      </c>
    </row>
    <row r="415" spans="1:16" x14ac:dyDescent="0.35">
      <c r="A415" s="19" t="s">
        <v>234</v>
      </c>
      <c r="B415" s="4">
        <v>0</v>
      </c>
      <c r="C415" s="4">
        <v>0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56431.760000000017</v>
      </c>
      <c r="L415" s="4">
        <v>93546.249999999884</v>
      </c>
      <c r="M415" s="4">
        <v>92918.570000000051</v>
      </c>
      <c r="N415" s="5">
        <v>80965.526666666658</v>
      </c>
      <c r="O415" s="6">
        <f t="shared" si="14"/>
        <v>0</v>
      </c>
      <c r="P415">
        <f t="shared" si="15"/>
        <v>0</v>
      </c>
    </row>
    <row r="416" spans="1:16" x14ac:dyDescent="0.35">
      <c r="A416" s="19" t="s">
        <v>571</v>
      </c>
      <c r="B416" s="4">
        <v>0</v>
      </c>
      <c r="C416" s="4">
        <v>0</v>
      </c>
      <c r="D416" s="4">
        <v>0</v>
      </c>
      <c r="E416" s="4">
        <v>0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v>71219.179999999906</v>
      </c>
      <c r="L416" s="4">
        <v>90286.899999999703</v>
      </c>
      <c r="M416" s="4">
        <v>96115.189999999988</v>
      </c>
      <c r="N416" s="5">
        <v>85873.756666666537</v>
      </c>
      <c r="O416" s="6">
        <f t="shared" si="14"/>
        <v>0</v>
      </c>
      <c r="P416">
        <f t="shared" si="15"/>
        <v>0</v>
      </c>
    </row>
    <row r="417" spans="1:16" x14ac:dyDescent="0.35">
      <c r="A417" s="19" t="s">
        <v>572</v>
      </c>
      <c r="B417" s="4">
        <v>0</v>
      </c>
      <c r="C417" s="4">
        <v>0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K417" s="4">
        <v>80799.799999999814</v>
      </c>
      <c r="L417" s="4">
        <v>97381.789999999877</v>
      </c>
      <c r="M417" s="4">
        <v>96239.989999999758</v>
      </c>
      <c r="N417" s="5">
        <v>91473.859999999811</v>
      </c>
      <c r="O417" s="6">
        <f t="shared" si="14"/>
        <v>0</v>
      </c>
      <c r="P417">
        <f t="shared" si="15"/>
        <v>0</v>
      </c>
    </row>
    <row r="418" spans="1:16" x14ac:dyDescent="0.35">
      <c r="A418" s="19" t="s">
        <v>573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v>301316.4500000003</v>
      </c>
      <c r="L418" s="4">
        <v>180042.41000000021</v>
      </c>
      <c r="M418" s="4">
        <v>89426.719999999841</v>
      </c>
      <c r="N418" s="5">
        <v>190261.8600000001</v>
      </c>
      <c r="O418" s="6">
        <f t="shared" si="14"/>
        <v>0</v>
      </c>
      <c r="P418">
        <f t="shared" si="15"/>
        <v>0</v>
      </c>
    </row>
    <row r="419" spans="1:16" x14ac:dyDescent="0.35">
      <c r="A419" s="19" t="s">
        <v>236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164534.78000000006</v>
      </c>
      <c r="L419" s="4">
        <v>75067.859999999928</v>
      </c>
      <c r="M419" s="4">
        <v>135735.68999999992</v>
      </c>
      <c r="N419" s="5">
        <v>125112.77666666663</v>
      </c>
      <c r="O419" s="6">
        <f t="shared" si="14"/>
        <v>0</v>
      </c>
      <c r="P419">
        <f t="shared" si="15"/>
        <v>0</v>
      </c>
    </row>
    <row r="420" spans="1:16" x14ac:dyDescent="0.35">
      <c r="A420" s="19" t="s">
        <v>53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379534.45000000013</v>
      </c>
      <c r="L420" s="4">
        <v>515244.31999999983</v>
      </c>
      <c r="M420" s="4">
        <v>507589.62000000017</v>
      </c>
      <c r="N420" s="5">
        <v>467456.13000000006</v>
      </c>
      <c r="O420" s="6">
        <f t="shared" si="14"/>
        <v>0</v>
      </c>
      <c r="P420">
        <f t="shared" si="15"/>
        <v>0</v>
      </c>
    </row>
    <row r="421" spans="1:16" x14ac:dyDescent="0.35">
      <c r="A421" s="19" t="s">
        <v>574</v>
      </c>
      <c r="B421" s="4">
        <v>0</v>
      </c>
      <c r="C421" s="4">
        <v>0</v>
      </c>
      <c r="D421" s="4">
        <v>0</v>
      </c>
      <c r="E421" s="4">
        <v>0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5">
        <v>0</v>
      </c>
      <c r="O421" s="6">
        <f t="shared" si="14"/>
        <v>0</v>
      </c>
      <c r="P421">
        <f t="shared" si="15"/>
        <v>0</v>
      </c>
    </row>
    <row r="422" spans="1:16" x14ac:dyDescent="0.35">
      <c r="A422" s="19" t="s">
        <v>575</v>
      </c>
      <c r="B422" s="4">
        <v>0</v>
      </c>
      <c r="C422" s="4">
        <v>0</v>
      </c>
      <c r="D422" s="4">
        <v>0</v>
      </c>
      <c r="E422" s="4">
        <v>0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5">
        <v>0</v>
      </c>
      <c r="O422" s="6">
        <f t="shared" si="14"/>
        <v>0</v>
      </c>
      <c r="P422">
        <f t="shared" si="15"/>
        <v>0</v>
      </c>
    </row>
    <row r="423" spans="1:16" x14ac:dyDescent="0.35">
      <c r="A423" s="19" t="s">
        <v>576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119604.77000000006</v>
      </c>
      <c r="L423" s="4">
        <v>129716.35999999997</v>
      </c>
      <c r="M423" s="4">
        <v>149874.91999999966</v>
      </c>
      <c r="N423" s="5">
        <v>133065.34999999989</v>
      </c>
      <c r="O423" s="6">
        <f t="shared" si="14"/>
        <v>0</v>
      </c>
      <c r="P423">
        <f t="shared" si="15"/>
        <v>0</v>
      </c>
    </row>
    <row r="424" spans="1:16" x14ac:dyDescent="0.35">
      <c r="A424" s="19" t="s">
        <v>65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">
        <v>0</v>
      </c>
      <c r="K424" s="4">
        <v>-36915.250000000087</v>
      </c>
      <c r="L424" s="4">
        <v>-39783.260000000068</v>
      </c>
      <c r="M424" s="4">
        <v>-37512.649999999878</v>
      </c>
      <c r="N424" s="5">
        <v>-38070.38666666668</v>
      </c>
      <c r="O424" s="6">
        <f t="shared" si="14"/>
        <v>-39783.260000000068</v>
      </c>
      <c r="P424">
        <f t="shared" si="15"/>
        <v>1</v>
      </c>
    </row>
    <row r="425" spans="1:16" x14ac:dyDescent="0.35">
      <c r="A425" s="19" t="s">
        <v>238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4">
        <v>3032109.5800000005</v>
      </c>
      <c r="L425" s="4">
        <v>3248804.2000000011</v>
      </c>
      <c r="M425" s="4">
        <v>2762469.4899999974</v>
      </c>
      <c r="N425" s="5">
        <v>3014461.09</v>
      </c>
      <c r="O425" s="6">
        <f t="shared" si="14"/>
        <v>0</v>
      </c>
      <c r="P425">
        <f t="shared" si="15"/>
        <v>0</v>
      </c>
    </row>
    <row r="426" spans="1:16" x14ac:dyDescent="0.35">
      <c r="A426" s="19" t="s">
        <v>577</v>
      </c>
      <c r="B426" s="4">
        <v>0</v>
      </c>
      <c r="C426" s="4">
        <v>0</v>
      </c>
      <c r="D426" s="4">
        <v>0</v>
      </c>
      <c r="E426" s="4">
        <v>0</v>
      </c>
      <c r="F426" s="4">
        <v>0</v>
      </c>
      <c r="G426" s="4">
        <v>0</v>
      </c>
      <c r="H426" s="4">
        <v>0</v>
      </c>
      <c r="I426" s="4">
        <v>0</v>
      </c>
      <c r="J426" s="4">
        <v>0</v>
      </c>
      <c r="K426" s="4">
        <v>216826.41000000021</v>
      </c>
      <c r="L426" s="4">
        <v>298202.15999999974</v>
      </c>
      <c r="M426" s="4">
        <v>278665.1200000004</v>
      </c>
      <c r="N426" s="5">
        <v>264564.56333333347</v>
      </c>
      <c r="O426" s="6">
        <f t="shared" si="14"/>
        <v>0</v>
      </c>
      <c r="P426">
        <f t="shared" si="15"/>
        <v>0</v>
      </c>
    </row>
    <row r="427" spans="1:16" x14ac:dyDescent="0.35">
      <c r="A427" s="19" t="s">
        <v>86</v>
      </c>
      <c r="B427" s="4">
        <v>0</v>
      </c>
      <c r="C427" s="4">
        <v>0</v>
      </c>
      <c r="D427" s="4">
        <v>0</v>
      </c>
      <c r="E427" s="4">
        <v>0</v>
      </c>
      <c r="F427" s="4">
        <v>0</v>
      </c>
      <c r="G427" s="4">
        <v>0</v>
      </c>
      <c r="H427" s="4">
        <v>0</v>
      </c>
      <c r="I427" s="4">
        <v>0</v>
      </c>
      <c r="J427" s="4">
        <v>0</v>
      </c>
      <c r="K427" s="4">
        <v>-20724216.459999952</v>
      </c>
      <c r="L427" s="4">
        <v>-16354555.739999983</v>
      </c>
      <c r="M427" s="4">
        <v>-8604977.4999999963</v>
      </c>
      <c r="N427" s="5">
        <v>-15227916.566666642</v>
      </c>
      <c r="O427" s="6">
        <f t="shared" si="14"/>
        <v>-20724216.459999952</v>
      </c>
      <c r="P427">
        <f t="shared" si="15"/>
        <v>1</v>
      </c>
    </row>
    <row r="428" spans="1:16" x14ac:dyDescent="0.35">
      <c r="A428" s="19" t="s">
        <v>578</v>
      </c>
      <c r="B428" s="4">
        <v>0</v>
      </c>
      <c r="C428" s="4">
        <v>0</v>
      </c>
      <c r="D428" s="4">
        <v>0</v>
      </c>
      <c r="E428" s="4">
        <v>0</v>
      </c>
      <c r="F428" s="4">
        <v>0</v>
      </c>
      <c r="G428" s="4">
        <v>0</v>
      </c>
      <c r="H428" s="4">
        <v>0</v>
      </c>
      <c r="I428" s="4">
        <v>0</v>
      </c>
      <c r="J428" s="4">
        <v>0</v>
      </c>
      <c r="K428" s="4">
        <v>96004.619999999617</v>
      </c>
      <c r="L428" s="4">
        <v>80726.830000000162</v>
      </c>
      <c r="M428" s="4">
        <v>97158.920000000217</v>
      </c>
      <c r="N428" s="5">
        <v>91296.79</v>
      </c>
      <c r="O428" s="6">
        <f t="shared" si="14"/>
        <v>0</v>
      </c>
      <c r="P428">
        <f t="shared" si="15"/>
        <v>0</v>
      </c>
    </row>
    <row r="429" spans="1:16" x14ac:dyDescent="0.35">
      <c r="A429" s="19" t="s">
        <v>579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  <c r="N429" s="5">
        <v>0</v>
      </c>
      <c r="O429" s="6">
        <f t="shared" si="14"/>
        <v>0</v>
      </c>
      <c r="P429">
        <f t="shared" si="15"/>
        <v>0</v>
      </c>
    </row>
    <row r="430" spans="1:16" x14ac:dyDescent="0.35">
      <c r="A430" s="19" t="s">
        <v>580</v>
      </c>
      <c r="B430" s="4">
        <v>0</v>
      </c>
      <c r="C430" s="4">
        <v>0</v>
      </c>
      <c r="D430" s="4">
        <v>0</v>
      </c>
      <c r="E430" s="4">
        <v>0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12870.449999999973</v>
      </c>
      <c r="L430" s="4">
        <v>15340.929999999997</v>
      </c>
      <c r="M430" s="4">
        <v>36600.949999999932</v>
      </c>
      <c r="N430" s="5">
        <v>21604.109999999968</v>
      </c>
      <c r="O430" s="6">
        <f t="shared" si="14"/>
        <v>0</v>
      </c>
      <c r="P430">
        <f t="shared" si="15"/>
        <v>0</v>
      </c>
    </row>
    <row r="431" spans="1:16" x14ac:dyDescent="0.35">
      <c r="A431" s="19" t="s">
        <v>54</v>
      </c>
      <c r="B431" s="4">
        <v>0</v>
      </c>
      <c r="C431" s="4">
        <v>0</v>
      </c>
      <c r="D431" s="4">
        <v>0</v>
      </c>
      <c r="E431" s="4">
        <v>0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-785918.51999999839</v>
      </c>
      <c r="L431" s="4">
        <v>-862443.85000000137</v>
      </c>
      <c r="M431" s="4">
        <v>-805727.14000000083</v>
      </c>
      <c r="N431" s="5">
        <v>-818029.8366666669</v>
      </c>
      <c r="O431" s="6">
        <f t="shared" si="14"/>
        <v>-862443.85000000137</v>
      </c>
      <c r="P431">
        <f t="shared" si="15"/>
        <v>1</v>
      </c>
    </row>
    <row r="432" spans="1:16" x14ac:dyDescent="0.35">
      <c r="A432" s="19" t="s">
        <v>581</v>
      </c>
      <c r="B432" s="4">
        <v>0</v>
      </c>
      <c r="C432" s="4">
        <v>0</v>
      </c>
      <c r="D432" s="4">
        <v>0</v>
      </c>
      <c r="E432" s="4">
        <v>0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4">
        <v>58333.250000000022</v>
      </c>
      <c r="L432" s="4">
        <v>76473.520000000062</v>
      </c>
      <c r="M432" s="4">
        <v>67532.069999999847</v>
      </c>
      <c r="N432" s="5">
        <v>67446.27999999997</v>
      </c>
      <c r="O432" s="6">
        <f t="shared" ref="O432:O495" si="16">+MIN(B432:M432)</f>
        <v>0</v>
      </c>
      <c r="P432">
        <f t="shared" ref="P432:P495" si="17">+IF(O432&lt;0,1,0)</f>
        <v>0</v>
      </c>
    </row>
    <row r="433" spans="1:16" x14ac:dyDescent="0.35">
      <c r="A433" s="19" t="s">
        <v>240</v>
      </c>
      <c r="B433" s="4">
        <v>0</v>
      </c>
      <c r="C433" s="4">
        <v>0</v>
      </c>
      <c r="D433" s="4">
        <v>0</v>
      </c>
      <c r="E433" s="4">
        <v>0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4">
        <v>118305.72000000018</v>
      </c>
      <c r="L433" s="4">
        <v>73362.559999999867</v>
      </c>
      <c r="M433" s="4">
        <v>58048.510000000024</v>
      </c>
      <c r="N433" s="5">
        <v>83238.930000000008</v>
      </c>
      <c r="O433" s="6">
        <f t="shared" si="16"/>
        <v>0</v>
      </c>
      <c r="P433">
        <f t="shared" si="17"/>
        <v>0</v>
      </c>
    </row>
    <row r="434" spans="1:16" x14ac:dyDescent="0.35">
      <c r="A434" s="19" t="s">
        <v>241</v>
      </c>
      <c r="B434" s="4">
        <v>0</v>
      </c>
      <c r="C434" s="4">
        <v>0</v>
      </c>
      <c r="D434" s="4">
        <v>0</v>
      </c>
      <c r="E434" s="4">
        <v>0</v>
      </c>
      <c r="F434" s="4">
        <v>0</v>
      </c>
      <c r="G434" s="4">
        <v>0</v>
      </c>
      <c r="H434" s="4">
        <v>0</v>
      </c>
      <c r="I434" s="4">
        <v>0</v>
      </c>
      <c r="J434" s="4">
        <v>0</v>
      </c>
      <c r="K434" s="4">
        <v>255129.01000000036</v>
      </c>
      <c r="L434" s="4">
        <v>337339.99999999983</v>
      </c>
      <c r="M434" s="4">
        <v>339634.91000000032</v>
      </c>
      <c r="N434" s="5">
        <v>310701.30666666687</v>
      </c>
      <c r="O434" s="6">
        <f t="shared" si="16"/>
        <v>0</v>
      </c>
      <c r="P434">
        <f t="shared" si="17"/>
        <v>0</v>
      </c>
    </row>
    <row r="435" spans="1:16" x14ac:dyDescent="0.35">
      <c r="A435" s="19" t="s">
        <v>582</v>
      </c>
      <c r="B435" s="4">
        <v>0</v>
      </c>
      <c r="C435" s="4">
        <v>0</v>
      </c>
      <c r="D435" s="4">
        <v>0</v>
      </c>
      <c r="E435" s="4">
        <v>0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62004.01000000006</v>
      </c>
      <c r="L435" s="4">
        <v>50266.229999999952</v>
      </c>
      <c r="M435" s="4">
        <v>77470.690000000192</v>
      </c>
      <c r="N435" s="5">
        <v>63246.976666666742</v>
      </c>
      <c r="O435" s="6">
        <f t="shared" si="16"/>
        <v>0</v>
      </c>
      <c r="P435">
        <f t="shared" si="17"/>
        <v>0</v>
      </c>
    </row>
    <row r="436" spans="1:16" x14ac:dyDescent="0.35">
      <c r="A436" s="19" t="s">
        <v>583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0</v>
      </c>
      <c r="H436" s="4">
        <v>0</v>
      </c>
      <c r="I436" s="4">
        <v>0</v>
      </c>
      <c r="J436" s="4">
        <v>0</v>
      </c>
      <c r="K436" s="4">
        <v>1693687.1800000011</v>
      </c>
      <c r="L436" s="4">
        <v>1423961.129999998</v>
      </c>
      <c r="M436" s="4">
        <v>1714049.339999998</v>
      </c>
      <c r="N436" s="5">
        <v>1610565.8833333321</v>
      </c>
      <c r="O436" s="6">
        <f t="shared" si="16"/>
        <v>0</v>
      </c>
      <c r="P436">
        <f t="shared" si="17"/>
        <v>0</v>
      </c>
    </row>
    <row r="437" spans="1:16" x14ac:dyDescent="0.35">
      <c r="A437" s="19" t="s">
        <v>584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85610.489999999903</v>
      </c>
      <c r="L437" s="4">
        <v>113015.27000000003</v>
      </c>
      <c r="M437" s="4">
        <v>110495.43999999974</v>
      </c>
      <c r="N437" s="5">
        <v>103040.39999999991</v>
      </c>
      <c r="O437" s="6">
        <f t="shared" si="16"/>
        <v>0</v>
      </c>
      <c r="P437">
        <f t="shared" si="17"/>
        <v>0</v>
      </c>
    </row>
    <row r="438" spans="1:16" x14ac:dyDescent="0.35">
      <c r="A438" s="19" t="s">
        <v>242</v>
      </c>
      <c r="B438" s="4">
        <v>0</v>
      </c>
      <c r="C438" s="4">
        <v>0</v>
      </c>
      <c r="D438" s="4">
        <v>0</v>
      </c>
      <c r="E438" s="4">
        <v>0</v>
      </c>
      <c r="F438" s="4">
        <v>0</v>
      </c>
      <c r="G438" s="4">
        <v>0</v>
      </c>
      <c r="H438" s="4">
        <v>0</v>
      </c>
      <c r="I438" s="4">
        <v>0</v>
      </c>
      <c r="J438" s="4">
        <v>0</v>
      </c>
      <c r="K438" s="4">
        <v>199858.70999999979</v>
      </c>
      <c r="L438" s="4">
        <v>215155.99000000049</v>
      </c>
      <c r="M438" s="4">
        <v>168997.88000000009</v>
      </c>
      <c r="N438" s="5">
        <v>194670.86000000013</v>
      </c>
      <c r="O438" s="6">
        <f t="shared" si="16"/>
        <v>0</v>
      </c>
      <c r="P438">
        <f t="shared" si="17"/>
        <v>0</v>
      </c>
    </row>
    <row r="439" spans="1:16" x14ac:dyDescent="0.35">
      <c r="A439" s="19" t="s">
        <v>67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204888.5800000008</v>
      </c>
      <c r="L439" s="4">
        <v>215628.45999999979</v>
      </c>
      <c r="M439" s="4">
        <v>197018.04000000007</v>
      </c>
      <c r="N439" s="5">
        <v>205845.02666666688</v>
      </c>
      <c r="O439" s="6">
        <f t="shared" si="16"/>
        <v>0</v>
      </c>
      <c r="P439">
        <f t="shared" si="17"/>
        <v>0</v>
      </c>
    </row>
    <row r="440" spans="1:16" x14ac:dyDescent="0.35">
      <c r="A440" s="19" t="s">
        <v>585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70136.969999999856</v>
      </c>
      <c r="L440" s="4">
        <v>99403.219999999943</v>
      </c>
      <c r="M440" s="4">
        <v>97390.499999999767</v>
      </c>
      <c r="N440" s="5">
        <v>88976.896666666536</v>
      </c>
      <c r="O440" s="6">
        <f t="shared" si="16"/>
        <v>0</v>
      </c>
      <c r="P440">
        <f t="shared" si="17"/>
        <v>0</v>
      </c>
    </row>
    <row r="441" spans="1:16" x14ac:dyDescent="0.35">
      <c r="A441" s="19" t="s">
        <v>244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875.68999999999926</v>
      </c>
      <c r="L441" s="4">
        <v>-1268.659999999993</v>
      </c>
      <c r="M441" s="4">
        <v>12788.560000000019</v>
      </c>
      <c r="N441" s="5">
        <v>4131.8633333333419</v>
      </c>
      <c r="O441" s="6">
        <f t="shared" si="16"/>
        <v>-1268.659999999993</v>
      </c>
      <c r="P441">
        <f t="shared" si="17"/>
        <v>1</v>
      </c>
    </row>
    <row r="442" spans="1:16" x14ac:dyDescent="0.35">
      <c r="A442" s="19" t="s">
        <v>586</v>
      </c>
      <c r="B442" s="4">
        <v>0</v>
      </c>
      <c r="C442" s="4">
        <v>0</v>
      </c>
      <c r="D442" s="4">
        <v>0</v>
      </c>
      <c r="E442" s="4">
        <v>0</v>
      </c>
      <c r="F442" s="4">
        <v>0</v>
      </c>
      <c r="G442" s="4">
        <v>0</v>
      </c>
      <c r="H442" s="4">
        <v>0</v>
      </c>
      <c r="I442" s="4">
        <v>0</v>
      </c>
      <c r="J442" s="4">
        <v>0</v>
      </c>
      <c r="K442" s="4">
        <v>237963.45000000039</v>
      </c>
      <c r="L442" s="4">
        <v>317442.14999999967</v>
      </c>
      <c r="M442" s="4">
        <v>310517.90000000066</v>
      </c>
      <c r="N442" s="5">
        <v>288641.16666666692</v>
      </c>
      <c r="O442" s="6">
        <f t="shared" si="16"/>
        <v>0</v>
      </c>
      <c r="P442">
        <f t="shared" si="17"/>
        <v>0</v>
      </c>
    </row>
    <row r="443" spans="1:16" x14ac:dyDescent="0.35">
      <c r="A443" s="19" t="s">
        <v>587</v>
      </c>
      <c r="B443" s="4">
        <v>0</v>
      </c>
      <c r="C443" s="4">
        <v>0</v>
      </c>
      <c r="D443" s="4">
        <v>0</v>
      </c>
      <c r="E443" s="4">
        <v>0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112272.99999999975</v>
      </c>
      <c r="L443" s="4">
        <v>108272.31999999983</v>
      </c>
      <c r="M443" s="4">
        <v>115099.57999999981</v>
      </c>
      <c r="N443" s="5">
        <v>111881.63333333314</v>
      </c>
      <c r="O443" s="6">
        <f t="shared" si="16"/>
        <v>0</v>
      </c>
      <c r="P443">
        <f t="shared" si="17"/>
        <v>0</v>
      </c>
    </row>
    <row r="444" spans="1:16" x14ac:dyDescent="0.35">
      <c r="A444" s="19" t="s">
        <v>245</v>
      </c>
      <c r="B444" s="4">
        <v>0</v>
      </c>
      <c r="C444" s="4">
        <v>0</v>
      </c>
      <c r="D444" s="4">
        <v>0</v>
      </c>
      <c r="E444" s="4">
        <v>0</v>
      </c>
      <c r="F444" s="4">
        <v>0</v>
      </c>
      <c r="G444" s="4">
        <v>0</v>
      </c>
      <c r="H444" s="4">
        <v>0</v>
      </c>
      <c r="I444" s="4">
        <v>0</v>
      </c>
      <c r="J444" s="4">
        <v>0</v>
      </c>
      <c r="K444" s="4">
        <v>963394.96999999846</v>
      </c>
      <c r="L444" s="4">
        <v>1238471.1599999925</v>
      </c>
      <c r="M444" s="4">
        <v>671272.77000000072</v>
      </c>
      <c r="N444" s="5">
        <v>957712.966666664</v>
      </c>
      <c r="O444" s="6">
        <f t="shared" si="16"/>
        <v>0</v>
      </c>
      <c r="P444">
        <f t="shared" si="17"/>
        <v>0</v>
      </c>
    </row>
    <row r="445" spans="1:16" x14ac:dyDescent="0.35">
      <c r="A445" s="19" t="s">
        <v>588</v>
      </c>
      <c r="B445" s="4">
        <v>0</v>
      </c>
      <c r="C445" s="4">
        <v>0</v>
      </c>
      <c r="D445" s="4">
        <v>0</v>
      </c>
      <c r="E445" s="4">
        <v>0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76710.449999999866</v>
      </c>
      <c r="L445" s="4">
        <v>94648.300000000134</v>
      </c>
      <c r="M445" s="4">
        <v>73351.829999999885</v>
      </c>
      <c r="N445" s="5">
        <v>81570.1933333333</v>
      </c>
      <c r="O445" s="6">
        <f t="shared" si="16"/>
        <v>0</v>
      </c>
      <c r="P445">
        <f t="shared" si="17"/>
        <v>0</v>
      </c>
    </row>
    <row r="446" spans="1:16" x14ac:dyDescent="0.35">
      <c r="A446" s="19" t="s">
        <v>589</v>
      </c>
      <c r="B446" s="4">
        <v>0</v>
      </c>
      <c r="C446" s="4">
        <v>0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  <c r="N446" s="5">
        <v>0</v>
      </c>
      <c r="O446" s="6">
        <f t="shared" si="16"/>
        <v>0</v>
      </c>
      <c r="P446">
        <f t="shared" si="17"/>
        <v>0</v>
      </c>
    </row>
    <row r="447" spans="1:16" x14ac:dyDescent="0.35">
      <c r="A447" s="19" t="s">
        <v>247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60114.500000000138</v>
      </c>
      <c r="L447" s="4">
        <v>100659.33</v>
      </c>
      <c r="M447" s="4">
        <v>95842.520000000077</v>
      </c>
      <c r="N447" s="5">
        <v>85538.783333333398</v>
      </c>
      <c r="O447" s="6">
        <f t="shared" si="16"/>
        <v>0</v>
      </c>
      <c r="P447">
        <f t="shared" si="17"/>
        <v>0</v>
      </c>
    </row>
    <row r="448" spans="1:16" x14ac:dyDescent="0.35">
      <c r="A448" s="19" t="s">
        <v>590</v>
      </c>
      <c r="B448" s="4">
        <v>0</v>
      </c>
      <c r="C448" s="4">
        <v>0</v>
      </c>
      <c r="D448" s="4">
        <v>0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v>5229.059999999994</v>
      </c>
      <c r="L448" s="4">
        <v>4815.5500000000147</v>
      </c>
      <c r="M448" s="4">
        <v>3587.6199999999985</v>
      </c>
      <c r="N448" s="5">
        <v>4544.0766666666686</v>
      </c>
      <c r="O448" s="6">
        <f t="shared" si="16"/>
        <v>0</v>
      </c>
      <c r="P448">
        <f t="shared" si="17"/>
        <v>0</v>
      </c>
    </row>
    <row r="449" spans="1:16" x14ac:dyDescent="0.35">
      <c r="A449" s="19" t="s">
        <v>591</v>
      </c>
      <c r="B449" s="4">
        <v>0</v>
      </c>
      <c r="C449" s="4">
        <v>0</v>
      </c>
      <c r="D449" s="4">
        <v>0</v>
      </c>
      <c r="E449" s="4">
        <v>0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-3643031.0600000024</v>
      </c>
      <c r="L449" s="4">
        <v>-3940402.0099999993</v>
      </c>
      <c r="M449" s="4">
        <v>-4015646</v>
      </c>
      <c r="N449" s="5">
        <v>-3866359.6900000009</v>
      </c>
      <c r="O449" s="6">
        <f t="shared" si="16"/>
        <v>-4015646</v>
      </c>
      <c r="P449">
        <f t="shared" si="17"/>
        <v>1</v>
      </c>
    </row>
    <row r="450" spans="1:16" x14ac:dyDescent="0.35">
      <c r="A450" s="19" t="s">
        <v>592</v>
      </c>
      <c r="B450" s="4">
        <v>0</v>
      </c>
      <c r="C450" s="4">
        <v>0</v>
      </c>
      <c r="D450" s="4">
        <v>0</v>
      </c>
      <c r="E450" s="4">
        <v>0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229527.18999999997</v>
      </c>
      <c r="L450" s="4">
        <v>466162.35999999987</v>
      </c>
      <c r="M450" s="4">
        <v>337881.20999999973</v>
      </c>
      <c r="N450" s="5">
        <v>344523.5866666665</v>
      </c>
      <c r="O450" s="6">
        <f t="shared" si="16"/>
        <v>0</v>
      </c>
      <c r="P450">
        <f t="shared" si="17"/>
        <v>0</v>
      </c>
    </row>
    <row r="451" spans="1:16" x14ac:dyDescent="0.35">
      <c r="A451" s="19" t="s">
        <v>593</v>
      </c>
      <c r="B451" s="4">
        <v>0</v>
      </c>
      <c r="C451" s="4">
        <v>0</v>
      </c>
      <c r="D451" s="4">
        <v>0</v>
      </c>
      <c r="E451" s="4">
        <v>0</v>
      </c>
      <c r="F451" s="4">
        <v>0</v>
      </c>
      <c r="G451" s="4">
        <v>0</v>
      </c>
      <c r="H451" s="4">
        <v>0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  <c r="N451" s="5">
        <v>0</v>
      </c>
      <c r="O451" s="6">
        <f t="shared" si="16"/>
        <v>0</v>
      </c>
      <c r="P451">
        <f t="shared" si="17"/>
        <v>0</v>
      </c>
    </row>
    <row r="452" spans="1:16" x14ac:dyDescent="0.35">
      <c r="A452" s="19" t="s">
        <v>594</v>
      </c>
      <c r="B452" s="4">
        <v>0</v>
      </c>
      <c r="C452" s="4">
        <v>0</v>
      </c>
      <c r="D452" s="4">
        <v>0</v>
      </c>
      <c r="E452" s="4">
        <v>0</v>
      </c>
      <c r="F452" s="4">
        <v>0</v>
      </c>
      <c r="G452" s="4">
        <v>0</v>
      </c>
      <c r="H452" s="4">
        <v>0</v>
      </c>
      <c r="I452" s="4">
        <v>0</v>
      </c>
      <c r="J452" s="4">
        <v>0</v>
      </c>
      <c r="K452" s="4">
        <v>217117.2900000001</v>
      </c>
      <c r="L452" s="4">
        <v>239931.02999999982</v>
      </c>
      <c r="M452" s="4">
        <v>219788.63000000015</v>
      </c>
      <c r="N452" s="5">
        <v>225612.31666666668</v>
      </c>
      <c r="O452" s="6">
        <f t="shared" si="16"/>
        <v>0</v>
      </c>
      <c r="P452">
        <f t="shared" si="17"/>
        <v>0</v>
      </c>
    </row>
    <row r="453" spans="1:16" x14ac:dyDescent="0.35">
      <c r="A453" s="19" t="s">
        <v>595</v>
      </c>
      <c r="B453" s="4">
        <v>0</v>
      </c>
      <c r="C453" s="4">
        <v>0</v>
      </c>
      <c r="D453" s="4">
        <v>0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6337.410000000008</v>
      </c>
      <c r="L453" s="4">
        <v>5227.2300000000041</v>
      </c>
      <c r="M453" s="4">
        <v>6268.7099999999991</v>
      </c>
      <c r="N453" s="5">
        <v>5944.4500000000044</v>
      </c>
      <c r="O453" s="6">
        <f t="shared" si="16"/>
        <v>0</v>
      </c>
      <c r="P453">
        <f t="shared" si="17"/>
        <v>0</v>
      </c>
    </row>
    <row r="454" spans="1:16" x14ac:dyDescent="0.35">
      <c r="A454" s="19" t="s">
        <v>596</v>
      </c>
      <c r="B454" s="4">
        <v>0</v>
      </c>
      <c r="C454" s="4">
        <v>0</v>
      </c>
      <c r="D454" s="4">
        <v>0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948671.9400000032</v>
      </c>
      <c r="L454" s="4">
        <v>927158.07999999949</v>
      </c>
      <c r="M454" s="4">
        <v>989629.85000000009</v>
      </c>
      <c r="N454" s="5">
        <v>955153.29000000097</v>
      </c>
      <c r="O454" s="6">
        <f t="shared" si="16"/>
        <v>0</v>
      </c>
      <c r="P454">
        <f t="shared" si="17"/>
        <v>0</v>
      </c>
    </row>
    <row r="455" spans="1:16" x14ac:dyDescent="0.35">
      <c r="A455" s="19" t="s">
        <v>597</v>
      </c>
      <c r="B455" s="4">
        <v>0</v>
      </c>
      <c r="C455" s="4">
        <v>0</v>
      </c>
      <c r="D455" s="4">
        <v>0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132937.74000000019</v>
      </c>
      <c r="L455" s="4">
        <v>163810.27999999997</v>
      </c>
      <c r="M455" s="4">
        <v>155558.11999999973</v>
      </c>
      <c r="N455" s="5">
        <v>150768.71333333329</v>
      </c>
      <c r="O455" s="6">
        <f t="shared" si="16"/>
        <v>0</v>
      </c>
      <c r="P455">
        <f t="shared" si="17"/>
        <v>0</v>
      </c>
    </row>
    <row r="456" spans="1:16" x14ac:dyDescent="0.35">
      <c r="A456" s="19" t="s">
        <v>598</v>
      </c>
      <c r="B456" s="4">
        <v>0</v>
      </c>
      <c r="C456" s="4">
        <v>0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K456" s="4">
        <v>74021.140000000029</v>
      </c>
      <c r="L456" s="4">
        <v>98775.870000000024</v>
      </c>
      <c r="M456" s="4">
        <v>96617.610000000277</v>
      </c>
      <c r="N456" s="5">
        <v>89804.873333333453</v>
      </c>
      <c r="O456" s="6">
        <f t="shared" si="16"/>
        <v>0</v>
      </c>
      <c r="P456">
        <f t="shared" si="17"/>
        <v>0</v>
      </c>
    </row>
    <row r="457" spans="1:16" x14ac:dyDescent="0.35">
      <c r="A457" s="19" t="s">
        <v>599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5">
        <v>0</v>
      </c>
      <c r="O457" s="6">
        <f t="shared" si="16"/>
        <v>0</v>
      </c>
      <c r="P457">
        <f t="shared" si="17"/>
        <v>0</v>
      </c>
    </row>
    <row r="458" spans="1:16" x14ac:dyDescent="0.35">
      <c r="A458" s="19" t="s">
        <v>600</v>
      </c>
      <c r="B458" s="4">
        <v>0</v>
      </c>
      <c r="C458" s="4">
        <v>0</v>
      </c>
      <c r="D458" s="4">
        <v>0</v>
      </c>
      <c r="E458" s="4">
        <v>0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4">
        <v>79404.879999999801</v>
      </c>
      <c r="L458" s="4">
        <v>105842.01000000005</v>
      </c>
      <c r="M458" s="4">
        <v>103503.82999999968</v>
      </c>
      <c r="N458" s="5">
        <v>96250.239999999831</v>
      </c>
      <c r="O458" s="6">
        <f t="shared" si="16"/>
        <v>0</v>
      </c>
      <c r="P458">
        <f t="shared" si="17"/>
        <v>0</v>
      </c>
    </row>
    <row r="459" spans="1:16" x14ac:dyDescent="0.35">
      <c r="A459" s="19" t="s">
        <v>601</v>
      </c>
      <c r="B459" s="4">
        <v>0</v>
      </c>
      <c r="C459" s="4">
        <v>0</v>
      </c>
      <c r="D459" s="4">
        <v>0</v>
      </c>
      <c r="E459" s="4">
        <v>0</v>
      </c>
      <c r="F459" s="4">
        <v>0</v>
      </c>
      <c r="G459" s="4">
        <v>0</v>
      </c>
      <c r="H459" s="4">
        <v>0</v>
      </c>
      <c r="I459" s="4">
        <v>0</v>
      </c>
      <c r="J459" s="4">
        <v>0</v>
      </c>
      <c r="K459" s="4">
        <v>66476.719999999972</v>
      </c>
      <c r="L459" s="4">
        <v>83148.740000000034</v>
      </c>
      <c r="M459" s="4">
        <v>86311.380000000165</v>
      </c>
      <c r="N459" s="5">
        <v>78645.6133333334</v>
      </c>
      <c r="O459" s="6">
        <f t="shared" si="16"/>
        <v>0</v>
      </c>
      <c r="P459">
        <f t="shared" si="17"/>
        <v>0</v>
      </c>
    </row>
    <row r="460" spans="1:16" x14ac:dyDescent="0.35">
      <c r="A460" s="19" t="s">
        <v>602</v>
      </c>
      <c r="B460" s="4">
        <v>0</v>
      </c>
      <c r="C460" s="4">
        <v>0</v>
      </c>
      <c r="D460" s="4">
        <v>0</v>
      </c>
      <c r="E460" s="4">
        <v>0</v>
      </c>
      <c r="F460" s="4">
        <v>0</v>
      </c>
      <c r="G460" s="4">
        <v>0</v>
      </c>
      <c r="H460" s="4">
        <v>0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  <c r="N460" s="5">
        <v>0</v>
      </c>
      <c r="O460" s="6">
        <f t="shared" si="16"/>
        <v>0</v>
      </c>
      <c r="P460">
        <f t="shared" si="17"/>
        <v>0</v>
      </c>
    </row>
    <row r="461" spans="1:16" x14ac:dyDescent="0.35">
      <c r="A461" s="19" t="s">
        <v>603</v>
      </c>
      <c r="B461" s="4">
        <v>0</v>
      </c>
      <c r="C461" s="4">
        <v>0</v>
      </c>
      <c r="D461" s="4">
        <v>0</v>
      </c>
      <c r="E461" s="4">
        <v>0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  <c r="N461" s="5">
        <v>0</v>
      </c>
      <c r="O461" s="6">
        <f t="shared" si="16"/>
        <v>0</v>
      </c>
      <c r="P461">
        <f t="shared" si="17"/>
        <v>0</v>
      </c>
    </row>
    <row r="462" spans="1:16" x14ac:dyDescent="0.35">
      <c r="A462" s="19" t="s">
        <v>604</v>
      </c>
      <c r="B462" s="4">
        <v>0</v>
      </c>
      <c r="C462" s="4">
        <v>0</v>
      </c>
      <c r="D462" s="4">
        <v>0</v>
      </c>
      <c r="E462" s="4">
        <v>0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  <c r="N462" s="5">
        <v>0</v>
      </c>
      <c r="O462" s="6">
        <f t="shared" si="16"/>
        <v>0</v>
      </c>
      <c r="P462">
        <f t="shared" si="17"/>
        <v>0</v>
      </c>
    </row>
    <row r="463" spans="1:16" x14ac:dyDescent="0.35">
      <c r="A463" s="19" t="s">
        <v>605</v>
      </c>
      <c r="B463" s="4">
        <v>0</v>
      </c>
      <c r="C463" s="4">
        <v>0</v>
      </c>
      <c r="D463" s="4">
        <v>0</v>
      </c>
      <c r="E463" s="4">
        <v>0</v>
      </c>
      <c r="F463" s="4">
        <v>0</v>
      </c>
      <c r="G463" s="4">
        <v>0</v>
      </c>
      <c r="H463" s="4">
        <v>0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  <c r="N463" s="5">
        <v>0</v>
      </c>
      <c r="O463" s="6">
        <f t="shared" si="16"/>
        <v>0</v>
      </c>
      <c r="P463">
        <f t="shared" si="17"/>
        <v>0</v>
      </c>
    </row>
    <row r="464" spans="1:16" x14ac:dyDescent="0.35">
      <c r="A464" s="19" t="s">
        <v>606</v>
      </c>
      <c r="B464" s="4">
        <v>0</v>
      </c>
      <c r="C464" s="4">
        <v>0</v>
      </c>
      <c r="D464" s="4">
        <v>0</v>
      </c>
      <c r="E464" s="4">
        <v>0</v>
      </c>
      <c r="F464" s="4">
        <v>0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  <c r="N464" s="5">
        <v>0</v>
      </c>
      <c r="O464" s="6">
        <f t="shared" si="16"/>
        <v>0</v>
      </c>
      <c r="P464">
        <f t="shared" si="17"/>
        <v>0</v>
      </c>
    </row>
    <row r="465" spans="1:16" x14ac:dyDescent="0.35">
      <c r="A465" s="19" t="s">
        <v>607</v>
      </c>
      <c r="B465" s="4">
        <v>0</v>
      </c>
      <c r="C465" s="4">
        <v>0</v>
      </c>
      <c r="D465" s="4">
        <v>0</v>
      </c>
      <c r="E465" s="4">
        <v>0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5">
        <v>0</v>
      </c>
      <c r="O465" s="6">
        <f t="shared" si="16"/>
        <v>0</v>
      </c>
      <c r="P465">
        <f t="shared" si="17"/>
        <v>0</v>
      </c>
    </row>
    <row r="466" spans="1:16" x14ac:dyDescent="0.35">
      <c r="A466" s="19" t="s">
        <v>608</v>
      </c>
      <c r="B466" s="4">
        <v>0</v>
      </c>
      <c r="C466" s="4">
        <v>0</v>
      </c>
      <c r="D466" s="4">
        <v>0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  <c r="N466" s="5">
        <v>0</v>
      </c>
      <c r="O466" s="6">
        <f t="shared" si="16"/>
        <v>0</v>
      </c>
      <c r="P466">
        <f t="shared" si="17"/>
        <v>0</v>
      </c>
    </row>
    <row r="467" spans="1:16" x14ac:dyDescent="0.35">
      <c r="A467" s="19" t="s">
        <v>609</v>
      </c>
      <c r="B467" s="4">
        <v>0</v>
      </c>
      <c r="C467" s="4">
        <v>0</v>
      </c>
      <c r="D467" s="4">
        <v>0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  <c r="N467" s="5">
        <v>0</v>
      </c>
      <c r="O467" s="6">
        <f t="shared" si="16"/>
        <v>0</v>
      </c>
      <c r="P467">
        <f t="shared" si="17"/>
        <v>0</v>
      </c>
    </row>
    <row r="468" spans="1:16" x14ac:dyDescent="0.35">
      <c r="A468" s="19" t="s">
        <v>610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  <c r="N468" s="5">
        <v>0</v>
      </c>
      <c r="O468" s="6">
        <f t="shared" si="16"/>
        <v>0</v>
      </c>
      <c r="P468">
        <f t="shared" si="17"/>
        <v>0</v>
      </c>
    </row>
    <row r="469" spans="1:16" x14ac:dyDescent="0.35">
      <c r="A469" s="19" t="s">
        <v>611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  <c r="N469" s="5">
        <v>0</v>
      </c>
      <c r="O469" s="6">
        <f t="shared" si="16"/>
        <v>0</v>
      </c>
      <c r="P469">
        <f t="shared" si="17"/>
        <v>0</v>
      </c>
    </row>
    <row r="470" spans="1:16" x14ac:dyDescent="0.35">
      <c r="A470" s="19" t="s">
        <v>612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  <c r="N470" s="5">
        <v>0</v>
      </c>
      <c r="O470" s="6">
        <f t="shared" si="16"/>
        <v>0</v>
      </c>
      <c r="P470">
        <f t="shared" si="17"/>
        <v>0</v>
      </c>
    </row>
    <row r="471" spans="1:16" x14ac:dyDescent="0.35">
      <c r="A471" s="19" t="s">
        <v>613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  <c r="N471" s="5">
        <v>0</v>
      </c>
      <c r="O471" s="6">
        <f t="shared" si="16"/>
        <v>0</v>
      </c>
      <c r="P471">
        <f t="shared" si="17"/>
        <v>0</v>
      </c>
    </row>
    <row r="472" spans="1:16" x14ac:dyDescent="0.35">
      <c r="A472" s="19" t="s">
        <v>614</v>
      </c>
      <c r="B472" s="4">
        <v>0</v>
      </c>
      <c r="C472" s="4">
        <v>0</v>
      </c>
      <c r="D472" s="4">
        <v>0</v>
      </c>
      <c r="E472" s="4">
        <v>0</v>
      </c>
      <c r="F472" s="4">
        <v>0</v>
      </c>
      <c r="G472" s="4">
        <v>0</v>
      </c>
      <c r="H472" s="4">
        <v>0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  <c r="N472" s="5">
        <v>0</v>
      </c>
      <c r="O472" s="6">
        <f t="shared" si="16"/>
        <v>0</v>
      </c>
      <c r="P472">
        <f t="shared" si="17"/>
        <v>0</v>
      </c>
    </row>
    <row r="473" spans="1:16" x14ac:dyDescent="0.35">
      <c r="A473" s="19" t="s">
        <v>615</v>
      </c>
      <c r="B473" s="4">
        <v>0</v>
      </c>
      <c r="C473" s="4">
        <v>0</v>
      </c>
      <c r="D473" s="4">
        <v>0</v>
      </c>
      <c r="E473" s="4">
        <v>0</v>
      </c>
      <c r="F473" s="4">
        <v>0</v>
      </c>
      <c r="G473" s="4">
        <v>0</v>
      </c>
      <c r="H473" s="4">
        <v>0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5">
        <v>0</v>
      </c>
      <c r="O473" s="6">
        <f t="shared" si="16"/>
        <v>0</v>
      </c>
      <c r="P473">
        <f t="shared" si="17"/>
        <v>0</v>
      </c>
    </row>
    <row r="474" spans="1:16" x14ac:dyDescent="0.35">
      <c r="A474" s="19" t="s">
        <v>616</v>
      </c>
      <c r="B474" s="4">
        <v>0</v>
      </c>
      <c r="C474" s="4">
        <v>0</v>
      </c>
      <c r="D474" s="4">
        <v>0</v>
      </c>
      <c r="E474" s="4">
        <v>0</v>
      </c>
      <c r="F474" s="4">
        <v>0</v>
      </c>
      <c r="G474" s="4">
        <v>0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  <c r="N474" s="5">
        <v>0</v>
      </c>
      <c r="O474" s="6">
        <f t="shared" si="16"/>
        <v>0</v>
      </c>
      <c r="P474">
        <f t="shared" si="17"/>
        <v>0</v>
      </c>
    </row>
    <row r="475" spans="1:16" x14ac:dyDescent="0.35">
      <c r="A475" s="19" t="s">
        <v>617</v>
      </c>
      <c r="B475" s="4">
        <v>0</v>
      </c>
      <c r="C475" s="4">
        <v>0</v>
      </c>
      <c r="D475" s="4">
        <v>0</v>
      </c>
      <c r="E475" s="4">
        <v>0</v>
      </c>
      <c r="F475" s="4">
        <v>0</v>
      </c>
      <c r="G475" s="4">
        <v>0</v>
      </c>
      <c r="H475" s="4">
        <v>0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  <c r="N475" s="5">
        <v>0</v>
      </c>
      <c r="O475" s="6">
        <f t="shared" si="16"/>
        <v>0</v>
      </c>
      <c r="P475">
        <f t="shared" si="17"/>
        <v>0</v>
      </c>
    </row>
    <row r="476" spans="1:16" x14ac:dyDescent="0.35">
      <c r="A476" s="19" t="s">
        <v>618</v>
      </c>
      <c r="B476" s="4">
        <v>0</v>
      </c>
      <c r="C476" s="4">
        <v>0</v>
      </c>
      <c r="D476" s="4">
        <v>0</v>
      </c>
      <c r="E476" s="4">
        <v>0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5">
        <v>0</v>
      </c>
      <c r="O476" s="6">
        <f t="shared" si="16"/>
        <v>0</v>
      </c>
      <c r="P476">
        <f t="shared" si="17"/>
        <v>0</v>
      </c>
    </row>
    <row r="477" spans="1:16" x14ac:dyDescent="0.35">
      <c r="A477" s="19" t="s">
        <v>619</v>
      </c>
      <c r="B477" s="4">
        <v>0</v>
      </c>
      <c r="C477" s="4">
        <v>0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  <c r="N477" s="5">
        <v>0</v>
      </c>
      <c r="O477" s="6">
        <f t="shared" si="16"/>
        <v>0</v>
      </c>
      <c r="P477">
        <f t="shared" si="17"/>
        <v>0</v>
      </c>
    </row>
    <row r="478" spans="1:16" x14ac:dyDescent="0.35">
      <c r="A478" s="19" t="s">
        <v>620</v>
      </c>
      <c r="B478" s="4">
        <v>0</v>
      </c>
      <c r="C478" s="4">
        <v>0</v>
      </c>
      <c r="D478" s="4">
        <v>0</v>
      </c>
      <c r="E478" s="4">
        <v>0</v>
      </c>
      <c r="F478" s="4">
        <v>0</v>
      </c>
      <c r="G478" s="4">
        <v>0</v>
      </c>
      <c r="H478" s="4">
        <v>0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  <c r="N478" s="5">
        <v>0</v>
      </c>
      <c r="O478" s="6">
        <f t="shared" si="16"/>
        <v>0</v>
      </c>
      <c r="P478">
        <f t="shared" si="17"/>
        <v>0</v>
      </c>
    </row>
    <row r="479" spans="1:16" x14ac:dyDescent="0.35">
      <c r="A479" s="19" t="s">
        <v>621</v>
      </c>
      <c r="B479" s="4">
        <v>0</v>
      </c>
      <c r="C479" s="4">
        <v>0</v>
      </c>
      <c r="D479" s="4">
        <v>0</v>
      </c>
      <c r="E479" s="4">
        <v>0</v>
      </c>
      <c r="F479" s="4">
        <v>0</v>
      </c>
      <c r="G479" s="4">
        <v>0</v>
      </c>
      <c r="H479" s="4">
        <v>0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  <c r="N479" s="5">
        <v>0</v>
      </c>
      <c r="O479" s="6">
        <f t="shared" si="16"/>
        <v>0</v>
      </c>
      <c r="P479">
        <f t="shared" si="17"/>
        <v>0</v>
      </c>
    </row>
    <row r="480" spans="1:16" x14ac:dyDescent="0.35">
      <c r="A480" s="19" t="s">
        <v>622</v>
      </c>
      <c r="B480" s="4">
        <v>0</v>
      </c>
      <c r="C480" s="4">
        <v>0</v>
      </c>
      <c r="D480" s="4">
        <v>0</v>
      </c>
      <c r="E480" s="4">
        <v>0</v>
      </c>
      <c r="F480" s="4">
        <v>0</v>
      </c>
      <c r="G480" s="4">
        <v>0</v>
      </c>
      <c r="H480" s="4">
        <v>0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  <c r="N480" s="5">
        <v>0</v>
      </c>
      <c r="O480" s="6">
        <f t="shared" si="16"/>
        <v>0</v>
      </c>
      <c r="P480">
        <f t="shared" si="17"/>
        <v>0</v>
      </c>
    </row>
    <row r="481" spans="1:16" x14ac:dyDescent="0.35">
      <c r="A481" s="19" t="s">
        <v>623</v>
      </c>
      <c r="B481" s="4">
        <v>0</v>
      </c>
      <c r="C481" s="4">
        <v>0</v>
      </c>
      <c r="D481" s="4">
        <v>0</v>
      </c>
      <c r="E481" s="4">
        <v>0</v>
      </c>
      <c r="F481" s="4">
        <v>0</v>
      </c>
      <c r="G481" s="4">
        <v>0</v>
      </c>
      <c r="H481" s="4">
        <v>0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  <c r="N481" s="5">
        <v>0</v>
      </c>
      <c r="O481" s="6">
        <f t="shared" si="16"/>
        <v>0</v>
      </c>
      <c r="P481">
        <f t="shared" si="17"/>
        <v>0</v>
      </c>
    </row>
    <row r="482" spans="1:16" x14ac:dyDescent="0.35">
      <c r="A482" s="19" t="s">
        <v>624</v>
      </c>
      <c r="B482" s="4">
        <v>0</v>
      </c>
      <c r="C482" s="4">
        <v>0</v>
      </c>
      <c r="D482" s="4">
        <v>0</v>
      </c>
      <c r="E482" s="4">
        <v>0</v>
      </c>
      <c r="F482" s="4">
        <v>0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5">
        <v>0</v>
      </c>
      <c r="O482" s="6">
        <f t="shared" si="16"/>
        <v>0</v>
      </c>
      <c r="P482">
        <f t="shared" si="17"/>
        <v>0</v>
      </c>
    </row>
    <row r="483" spans="1:16" x14ac:dyDescent="0.35">
      <c r="A483" s="19" t="s">
        <v>625</v>
      </c>
      <c r="B483" s="4">
        <v>0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  <c r="N483" s="5">
        <v>0</v>
      </c>
      <c r="O483" s="6">
        <f t="shared" si="16"/>
        <v>0</v>
      </c>
      <c r="P483">
        <f t="shared" si="17"/>
        <v>0</v>
      </c>
    </row>
    <row r="484" spans="1:16" x14ac:dyDescent="0.35">
      <c r="A484" s="19" t="s">
        <v>626</v>
      </c>
      <c r="B484" s="4">
        <v>0</v>
      </c>
      <c r="C484" s="4">
        <v>0</v>
      </c>
      <c r="D484" s="4">
        <v>0</v>
      </c>
      <c r="E484" s="4">
        <v>0</v>
      </c>
      <c r="F484" s="4">
        <v>0</v>
      </c>
      <c r="G484" s="4">
        <v>0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  <c r="N484" s="5">
        <v>0</v>
      </c>
      <c r="O484" s="6">
        <f t="shared" si="16"/>
        <v>0</v>
      </c>
      <c r="P484">
        <f t="shared" si="17"/>
        <v>0</v>
      </c>
    </row>
    <row r="485" spans="1:16" x14ac:dyDescent="0.35">
      <c r="A485" s="19" t="s">
        <v>627</v>
      </c>
      <c r="B485" s="4">
        <v>0</v>
      </c>
      <c r="C485" s="4">
        <v>0</v>
      </c>
      <c r="D485" s="4">
        <v>0</v>
      </c>
      <c r="E485" s="4">
        <v>0</v>
      </c>
      <c r="F485" s="4">
        <v>0</v>
      </c>
      <c r="G485" s="4">
        <v>0</v>
      </c>
      <c r="H485" s="4">
        <v>0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  <c r="N485" s="5">
        <v>0</v>
      </c>
      <c r="O485" s="6">
        <f t="shared" si="16"/>
        <v>0</v>
      </c>
      <c r="P485">
        <f t="shared" si="17"/>
        <v>0</v>
      </c>
    </row>
    <row r="486" spans="1:16" x14ac:dyDescent="0.35">
      <c r="A486" s="19" t="s">
        <v>628</v>
      </c>
      <c r="B486" s="4">
        <v>0</v>
      </c>
      <c r="C486" s="4">
        <v>0</v>
      </c>
      <c r="D486" s="4">
        <v>0</v>
      </c>
      <c r="E486" s="4">
        <v>0</v>
      </c>
      <c r="F486" s="4">
        <v>0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  <c r="N486" s="5">
        <v>0</v>
      </c>
      <c r="O486" s="6">
        <f t="shared" si="16"/>
        <v>0</v>
      </c>
      <c r="P486">
        <f t="shared" si="17"/>
        <v>0</v>
      </c>
    </row>
    <row r="487" spans="1:16" x14ac:dyDescent="0.35">
      <c r="A487" s="19" t="s">
        <v>629</v>
      </c>
      <c r="B487" s="4">
        <v>0</v>
      </c>
      <c r="C487" s="4">
        <v>0</v>
      </c>
      <c r="D487" s="4">
        <v>0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  <c r="N487" s="5">
        <v>0</v>
      </c>
      <c r="O487" s="6">
        <f t="shared" si="16"/>
        <v>0</v>
      </c>
      <c r="P487">
        <f t="shared" si="17"/>
        <v>0</v>
      </c>
    </row>
    <row r="488" spans="1:16" x14ac:dyDescent="0.35">
      <c r="A488" s="19" t="s">
        <v>630</v>
      </c>
      <c r="B488" s="4">
        <v>0</v>
      </c>
      <c r="C488" s="4">
        <v>0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  <c r="N488" s="5">
        <v>0</v>
      </c>
      <c r="O488" s="6">
        <f t="shared" si="16"/>
        <v>0</v>
      </c>
      <c r="P488">
        <f t="shared" si="17"/>
        <v>0</v>
      </c>
    </row>
    <row r="489" spans="1:16" x14ac:dyDescent="0.35">
      <c r="A489" s="19" t="s">
        <v>631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  <c r="N489" s="5">
        <v>0</v>
      </c>
      <c r="O489" s="6">
        <f t="shared" si="16"/>
        <v>0</v>
      </c>
      <c r="P489">
        <f t="shared" si="17"/>
        <v>0</v>
      </c>
    </row>
    <row r="490" spans="1:16" x14ac:dyDescent="0.35">
      <c r="A490" s="19" t="s">
        <v>632</v>
      </c>
      <c r="B490" s="4">
        <v>0</v>
      </c>
      <c r="C490" s="4">
        <v>0</v>
      </c>
      <c r="D490" s="4">
        <v>0</v>
      </c>
      <c r="E490" s="4">
        <v>0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5">
        <v>0</v>
      </c>
      <c r="O490" s="6">
        <f t="shared" si="16"/>
        <v>0</v>
      </c>
      <c r="P490">
        <f t="shared" si="17"/>
        <v>0</v>
      </c>
    </row>
    <row r="491" spans="1:16" x14ac:dyDescent="0.35">
      <c r="A491" s="19" t="s">
        <v>633</v>
      </c>
      <c r="B491" s="4">
        <v>0</v>
      </c>
      <c r="C491" s="4">
        <v>0</v>
      </c>
      <c r="D491" s="4">
        <v>0</v>
      </c>
      <c r="E491" s="4">
        <v>0</v>
      </c>
      <c r="F491" s="4">
        <v>0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  <c r="N491" s="5">
        <v>0</v>
      </c>
      <c r="O491" s="6">
        <f t="shared" si="16"/>
        <v>0</v>
      </c>
      <c r="P491">
        <f t="shared" si="17"/>
        <v>0</v>
      </c>
    </row>
    <row r="492" spans="1:16" x14ac:dyDescent="0.35">
      <c r="A492" s="19" t="s">
        <v>634</v>
      </c>
      <c r="B492" s="4">
        <v>0</v>
      </c>
      <c r="C492" s="4">
        <v>0</v>
      </c>
      <c r="D492" s="4">
        <v>0</v>
      </c>
      <c r="E492" s="4">
        <v>0</v>
      </c>
      <c r="F492" s="4">
        <v>0</v>
      </c>
      <c r="G492" s="4">
        <v>0</v>
      </c>
      <c r="H492" s="4">
        <v>0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  <c r="N492" s="5">
        <v>0</v>
      </c>
      <c r="O492" s="6">
        <f t="shared" si="16"/>
        <v>0</v>
      </c>
      <c r="P492">
        <f t="shared" si="17"/>
        <v>0</v>
      </c>
    </row>
    <row r="493" spans="1:16" x14ac:dyDescent="0.35">
      <c r="A493" s="19" t="s">
        <v>635</v>
      </c>
      <c r="B493" s="4">
        <v>0</v>
      </c>
      <c r="C493" s="4">
        <v>0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  <c r="N493" s="5">
        <v>0</v>
      </c>
      <c r="O493" s="6">
        <f t="shared" si="16"/>
        <v>0</v>
      </c>
      <c r="P493">
        <f t="shared" si="17"/>
        <v>0</v>
      </c>
    </row>
    <row r="494" spans="1:16" x14ac:dyDescent="0.35">
      <c r="A494" s="19" t="s">
        <v>636</v>
      </c>
      <c r="B494" s="4">
        <v>0</v>
      </c>
      <c r="C494" s="4">
        <v>0</v>
      </c>
      <c r="D494" s="4">
        <v>0</v>
      </c>
      <c r="E494" s="4">
        <v>0</v>
      </c>
      <c r="F494" s="4">
        <v>0</v>
      </c>
      <c r="G494" s="4">
        <v>0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  <c r="N494" s="5">
        <v>0</v>
      </c>
      <c r="O494" s="6">
        <f t="shared" si="16"/>
        <v>0</v>
      </c>
      <c r="P494">
        <f t="shared" si="17"/>
        <v>0</v>
      </c>
    </row>
    <row r="495" spans="1:16" x14ac:dyDescent="0.35">
      <c r="A495" s="19" t="s">
        <v>637</v>
      </c>
      <c r="B495" s="4">
        <v>0</v>
      </c>
      <c r="C495" s="4">
        <v>0</v>
      </c>
      <c r="D495" s="4">
        <v>0</v>
      </c>
      <c r="E495" s="4">
        <v>0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5">
        <v>0</v>
      </c>
      <c r="O495" s="6">
        <f t="shared" si="16"/>
        <v>0</v>
      </c>
      <c r="P495">
        <f t="shared" si="17"/>
        <v>0</v>
      </c>
    </row>
    <row r="496" spans="1:16" x14ac:dyDescent="0.35">
      <c r="A496" s="19" t="s">
        <v>638</v>
      </c>
      <c r="B496" s="4">
        <v>0</v>
      </c>
      <c r="C496" s="4">
        <v>0</v>
      </c>
      <c r="D496" s="4">
        <v>0</v>
      </c>
      <c r="E496" s="4">
        <v>0</v>
      </c>
      <c r="F496" s="4">
        <v>0</v>
      </c>
      <c r="G496" s="4">
        <v>0</v>
      </c>
      <c r="H496" s="4">
        <v>0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  <c r="N496" s="5">
        <v>0</v>
      </c>
      <c r="O496" s="6">
        <f t="shared" ref="O496:O501" si="18">+MIN(B496:M496)</f>
        <v>0</v>
      </c>
      <c r="P496">
        <f t="shared" ref="P496:P501" si="19">+IF(O496&lt;0,1,0)</f>
        <v>0</v>
      </c>
    </row>
    <row r="497" spans="1:16" x14ac:dyDescent="0.35">
      <c r="A497" s="19" t="s">
        <v>639</v>
      </c>
      <c r="B497" s="4">
        <v>0</v>
      </c>
      <c r="C497" s="4">
        <v>0</v>
      </c>
      <c r="D497" s="4">
        <v>0</v>
      </c>
      <c r="E497" s="4">
        <v>0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5">
        <v>0</v>
      </c>
      <c r="O497" s="6">
        <f t="shared" si="18"/>
        <v>0</v>
      </c>
      <c r="P497">
        <f t="shared" si="19"/>
        <v>0</v>
      </c>
    </row>
    <row r="498" spans="1:16" x14ac:dyDescent="0.35">
      <c r="A498" s="19" t="s">
        <v>640</v>
      </c>
      <c r="B498" s="4">
        <v>0</v>
      </c>
      <c r="C498" s="4">
        <v>0</v>
      </c>
      <c r="D498" s="4">
        <v>0</v>
      </c>
      <c r="E498" s="4">
        <v>0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  <c r="N498" s="5">
        <v>0</v>
      </c>
      <c r="O498" s="6">
        <f t="shared" si="18"/>
        <v>0</v>
      </c>
      <c r="P498">
        <f t="shared" si="19"/>
        <v>0</v>
      </c>
    </row>
    <row r="499" spans="1:16" x14ac:dyDescent="0.35">
      <c r="A499" s="19" t="s">
        <v>641</v>
      </c>
      <c r="B499" s="4">
        <v>0</v>
      </c>
      <c r="C499" s="4">
        <v>0</v>
      </c>
      <c r="D499" s="4">
        <v>0</v>
      </c>
      <c r="E499" s="4">
        <v>0</v>
      </c>
      <c r="F499" s="4">
        <v>0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5">
        <v>0</v>
      </c>
      <c r="O499" s="6">
        <f t="shared" si="18"/>
        <v>0</v>
      </c>
      <c r="P499">
        <f t="shared" si="19"/>
        <v>0</v>
      </c>
    </row>
    <row r="500" spans="1:16" x14ac:dyDescent="0.35">
      <c r="A500" s="19" t="s">
        <v>642</v>
      </c>
      <c r="B500" s="4">
        <v>0</v>
      </c>
      <c r="C500" s="4">
        <v>0</v>
      </c>
      <c r="D500" s="4">
        <v>0</v>
      </c>
      <c r="E500" s="4">
        <v>0</v>
      </c>
      <c r="F500" s="4">
        <v>0</v>
      </c>
      <c r="G500" s="4">
        <v>0</v>
      </c>
      <c r="H500" s="4">
        <v>0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  <c r="N500" s="5">
        <v>0</v>
      </c>
      <c r="O500" s="6">
        <f t="shared" si="18"/>
        <v>0</v>
      </c>
      <c r="P500">
        <f t="shared" si="19"/>
        <v>0</v>
      </c>
    </row>
    <row r="501" spans="1:16" x14ac:dyDescent="0.35">
      <c r="A501" s="19" t="s">
        <v>643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15715384.100000013</v>
      </c>
      <c r="L501" s="4">
        <v>16388708.650000004</v>
      </c>
      <c r="M501" s="4">
        <v>15318932.200000012</v>
      </c>
      <c r="N501" s="5">
        <v>15807674.983333342</v>
      </c>
      <c r="O501" s="6">
        <f t="shared" si="18"/>
        <v>0</v>
      </c>
      <c r="P501">
        <f t="shared" si="19"/>
        <v>0</v>
      </c>
    </row>
  </sheetData>
  <conditionalFormatting sqref="B2:M501">
    <cfRule type="cellIs" dxfId="15" priority="2" operator="lessThan">
      <formula>0</formula>
    </cfRule>
  </conditionalFormatting>
  <conditionalFormatting sqref="N2:N501">
    <cfRule type="cellIs" dxfId="14" priority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87C61-9852-4832-A742-87A214633DD6}">
  <sheetPr codeName="Hoja3"/>
  <dimension ref="A1:P501"/>
  <sheetViews>
    <sheetView zoomScale="85" zoomScaleNormal="85" workbookViewId="0">
      <selection activeCell="B2" sqref="B2:N501"/>
    </sheetView>
  </sheetViews>
  <sheetFormatPr baseColWidth="10" defaultRowHeight="14.5" x14ac:dyDescent="0.35"/>
  <cols>
    <col min="1" max="1" width="39.7265625" bestFit="1" customWidth="1"/>
    <col min="2" max="13" width="12.26953125" customWidth="1"/>
    <col min="14" max="14" width="18.453125" customWidth="1"/>
    <col min="15" max="15" width="14.26953125" bestFit="1" customWidth="1"/>
  </cols>
  <sheetData>
    <row r="1" spans="1:16" ht="23.5" x14ac:dyDescent="0.35">
      <c r="A1" s="1">
        <v>4</v>
      </c>
      <c r="B1" s="12">
        <v>44197</v>
      </c>
      <c r="C1" s="12">
        <v>44228</v>
      </c>
      <c r="D1" s="12">
        <v>44256</v>
      </c>
      <c r="E1" s="12">
        <v>44287</v>
      </c>
      <c r="F1" s="12">
        <v>44317</v>
      </c>
      <c r="G1" s="12">
        <v>44348</v>
      </c>
      <c r="H1" s="12">
        <v>44378</v>
      </c>
      <c r="I1" s="12">
        <v>44409</v>
      </c>
      <c r="J1" s="12">
        <v>44440</v>
      </c>
      <c r="K1" s="12">
        <v>44470</v>
      </c>
      <c r="L1" s="12">
        <v>44501</v>
      </c>
      <c r="M1" s="12">
        <v>44531</v>
      </c>
      <c r="N1" s="2" t="s">
        <v>0</v>
      </c>
      <c r="P1">
        <f>+SUM(P2:P87)</f>
        <v>12</v>
      </c>
    </row>
    <row r="2" spans="1:16" x14ac:dyDescent="0.35">
      <c r="A2" s="3" t="s">
        <v>55</v>
      </c>
      <c r="B2" s="4">
        <v>0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-19089.069999999952</v>
      </c>
      <c r="L2" s="4">
        <v>-20954.630000000005</v>
      </c>
      <c r="M2" s="4">
        <v>-19540.899999999972</v>
      </c>
      <c r="N2" s="5">
        <v>-19861.533333333307</v>
      </c>
      <c r="O2" s="6">
        <f>+MIN(B2:M2)</f>
        <v>-20954.630000000005</v>
      </c>
      <c r="P2">
        <f>+IF(O2&lt;0,1,0)</f>
        <v>1</v>
      </c>
    </row>
    <row r="3" spans="1:16" x14ac:dyDescent="0.35">
      <c r="A3" s="3" t="s">
        <v>68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-8534.659999999998</v>
      </c>
      <c r="L3" s="4">
        <v>-15460.699999999992</v>
      </c>
      <c r="M3" s="4">
        <v>-8422.9600000000009</v>
      </c>
      <c r="N3" s="5">
        <v>-10806.106666666665</v>
      </c>
      <c r="O3" s="6">
        <f t="shared" ref="O3:O66" si="0">+MIN(B3:M3)</f>
        <v>-15460.699999999992</v>
      </c>
      <c r="P3">
        <f t="shared" ref="P3:P66" si="1">+IF(O3&lt;0,1,0)</f>
        <v>1</v>
      </c>
    </row>
    <row r="4" spans="1:16" x14ac:dyDescent="0.35">
      <c r="A4" s="3" t="s">
        <v>94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2345.1399999999953</v>
      </c>
      <c r="L4" s="4">
        <v>3026.9200000000042</v>
      </c>
      <c r="M4" s="4">
        <v>3802.8799999999892</v>
      </c>
      <c r="N4" s="5">
        <v>3058.3133333333294</v>
      </c>
      <c r="O4" s="6">
        <f t="shared" si="0"/>
        <v>0</v>
      </c>
      <c r="P4">
        <f t="shared" si="1"/>
        <v>0</v>
      </c>
    </row>
    <row r="5" spans="1:16" x14ac:dyDescent="0.35">
      <c r="A5" s="3" t="s">
        <v>1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2263226.850000001</v>
      </c>
      <c r="L5" s="4">
        <v>4348089.6499999985</v>
      </c>
      <c r="M5" s="4">
        <v>7041591.799999998</v>
      </c>
      <c r="N5" s="5">
        <v>4550969.4333333327</v>
      </c>
      <c r="O5" s="6">
        <f t="shared" si="0"/>
        <v>0</v>
      </c>
      <c r="P5">
        <f t="shared" si="1"/>
        <v>0</v>
      </c>
    </row>
    <row r="6" spans="1:16" x14ac:dyDescent="0.35">
      <c r="A6" s="3" t="s">
        <v>2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1462482.3500000003</v>
      </c>
      <c r="L6" s="4">
        <v>955084.43000000028</v>
      </c>
      <c r="M6" s="4">
        <v>-1557710.9400000009</v>
      </c>
      <c r="N6" s="5">
        <v>286618.61333333328</v>
      </c>
      <c r="O6" s="6">
        <f t="shared" si="0"/>
        <v>-1557710.9400000009</v>
      </c>
      <c r="P6">
        <f t="shared" si="1"/>
        <v>1</v>
      </c>
    </row>
    <row r="7" spans="1:16" x14ac:dyDescent="0.35">
      <c r="A7" s="3" t="s">
        <v>3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-9113148.3100000024</v>
      </c>
      <c r="L7" s="4">
        <v>-13352601.619999995</v>
      </c>
      <c r="M7" s="4">
        <v>-4015900.2700000019</v>
      </c>
      <c r="N7" s="5">
        <v>-8827216.7333333343</v>
      </c>
      <c r="O7" s="6">
        <f t="shared" si="0"/>
        <v>-13352601.619999995</v>
      </c>
      <c r="P7">
        <f t="shared" si="1"/>
        <v>1</v>
      </c>
    </row>
    <row r="8" spans="1:16" x14ac:dyDescent="0.35">
      <c r="A8" s="3" t="s">
        <v>368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5">
        <v>0</v>
      </c>
      <c r="O8" s="6">
        <f t="shared" si="0"/>
        <v>0</v>
      </c>
      <c r="P8">
        <f t="shared" si="1"/>
        <v>0</v>
      </c>
    </row>
    <row r="9" spans="1:16" x14ac:dyDescent="0.35">
      <c r="A9" s="3" t="s">
        <v>369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1666451.9799999993</v>
      </c>
      <c r="L9" s="4">
        <v>1850832.7400000028</v>
      </c>
      <c r="M9" s="4">
        <v>1747740.6099999999</v>
      </c>
      <c r="N9" s="5">
        <v>1755008.4433333341</v>
      </c>
      <c r="O9" s="6">
        <f t="shared" si="0"/>
        <v>0</v>
      </c>
      <c r="P9">
        <f t="shared" si="1"/>
        <v>0</v>
      </c>
    </row>
    <row r="10" spans="1:16" x14ac:dyDescent="0.35">
      <c r="A10" s="3" t="s">
        <v>370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66050.680000000095</v>
      </c>
      <c r="L10" s="4">
        <v>92484.189999999973</v>
      </c>
      <c r="M10" s="4">
        <v>68956.239999999947</v>
      </c>
      <c r="N10" s="5">
        <v>75830.37</v>
      </c>
      <c r="O10" s="6">
        <f t="shared" si="0"/>
        <v>0</v>
      </c>
      <c r="P10">
        <f t="shared" si="1"/>
        <v>0</v>
      </c>
    </row>
    <row r="11" spans="1:16" x14ac:dyDescent="0.35">
      <c r="A11" s="3" t="s">
        <v>371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129863.99000000011</v>
      </c>
      <c r="L11" s="4">
        <v>158308.05000000025</v>
      </c>
      <c r="M11" s="4">
        <v>150474.1799999997</v>
      </c>
      <c r="N11" s="5">
        <v>146215.40666666671</v>
      </c>
      <c r="O11" s="6">
        <f t="shared" si="0"/>
        <v>0</v>
      </c>
      <c r="P11">
        <f t="shared" si="1"/>
        <v>0</v>
      </c>
    </row>
    <row r="12" spans="1:16" x14ac:dyDescent="0.35">
      <c r="A12" s="3" t="s">
        <v>372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129863.99000000011</v>
      </c>
      <c r="L12" s="4">
        <v>158308.05000000025</v>
      </c>
      <c r="M12" s="4">
        <v>150474.1799999997</v>
      </c>
      <c r="N12" s="5">
        <v>146215.40666666671</v>
      </c>
      <c r="O12" s="6">
        <f t="shared" si="0"/>
        <v>0</v>
      </c>
      <c r="P12">
        <f t="shared" si="1"/>
        <v>0</v>
      </c>
    </row>
    <row r="13" spans="1:16" x14ac:dyDescent="0.35">
      <c r="A13" s="3" t="s">
        <v>56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1602.2200000000039</v>
      </c>
      <c r="L13" s="4">
        <v>-20878.25</v>
      </c>
      <c r="M13" s="4">
        <v>-10867.209999999994</v>
      </c>
      <c r="N13" s="5">
        <v>-10047.746666666664</v>
      </c>
      <c r="O13" s="6">
        <f t="shared" si="0"/>
        <v>-20878.25</v>
      </c>
      <c r="P13">
        <f t="shared" si="1"/>
        <v>1</v>
      </c>
    </row>
    <row r="14" spans="1:16" x14ac:dyDescent="0.35">
      <c r="A14" s="3" t="s">
        <v>96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2085836.689999996</v>
      </c>
      <c r="L14" s="4">
        <v>2313160.399999999</v>
      </c>
      <c r="M14" s="4">
        <v>1182560.8199999994</v>
      </c>
      <c r="N14" s="5">
        <v>1860519.3033333316</v>
      </c>
      <c r="O14" s="6">
        <f t="shared" si="0"/>
        <v>0</v>
      </c>
      <c r="P14">
        <f t="shared" si="1"/>
        <v>0</v>
      </c>
    </row>
    <row r="15" spans="1:16" x14ac:dyDescent="0.35">
      <c r="A15" s="3" t="s">
        <v>4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954198.27999999782</v>
      </c>
      <c r="L15" s="4">
        <v>962255.86999999895</v>
      </c>
      <c r="M15" s="4">
        <v>877539.28999999957</v>
      </c>
      <c r="N15" s="5">
        <v>931331.14666666545</v>
      </c>
      <c r="O15" s="6">
        <f t="shared" si="0"/>
        <v>0</v>
      </c>
      <c r="P15">
        <f t="shared" si="1"/>
        <v>0</v>
      </c>
    </row>
    <row r="16" spans="1:16" x14ac:dyDescent="0.35">
      <c r="A16" s="3" t="s">
        <v>5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-82901.659999999989</v>
      </c>
      <c r="L16" s="4">
        <v>-92037.130000000179</v>
      </c>
      <c r="M16" s="4">
        <v>-85930.090000000011</v>
      </c>
      <c r="N16" s="5">
        <v>-86956.293333333393</v>
      </c>
      <c r="O16" s="6">
        <f t="shared" si="0"/>
        <v>-92037.130000000179</v>
      </c>
      <c r="P16">
        <f t="shared" si="1"/>
        <v>1</v>
      </c>
    </row>
    <row r="17" spans="1:16" x14ac:dyDescent="0.35">
      <c r="A17" s="3" t="s">
        <v>373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5">
        <v>0</v>
      </c>
      <c r="O17" s="6">
        <f t="shared" si="0"/>
        <v>0</v>
      </c>
      <c r="P17">
        <f t="shared" si="1"/>
        <v>0</v>
      </c>
    </row>
    <row r="18" spans="1:16" x14ac:dyDescent="0.35">
      <c r="A18" s="3" t="s">
        <v>374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5">
        <v>0</v>
      </c>
      <c r="O18" s="6">
        <f t="shared" si="0"/>
        <v>0</v>
      </c>
      <c r="P18">
        <f t="shared" si="1"/>
        <v>0</v>
      </c>
    </row>
    <row r="19" spans="1:16" x14ac:dyDescent="0.35">
      <c r="A19" s="3" t="s">
        <v>97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46301.760000000082</v>
      </c>
      <c r="L19" s="4">
        <v>47692.67</v>
      </c>
      <c r="M19" s="4">
        <v>54155.610000000059</v>
      </c>
      <c r="N19" s="5">
        <v>49383.346666666715</v>
      </c>
      <c r="O19" s="6">
        <f t="shared" si="0"/>
        <v>0</v>
      </c>
      <c r="P19">
        <f t="shared" si="1"/>
        <v>0</v>
      </c>
    </row>
    <row r="20" spans="1:16" x14ac:dyDescent="0.35">
      <c r="A20" s="3" t="s">
        <v>98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717463.95000000007</v>
      </c>
      <c r="L20" s="4">
        <v>710480.32</v>
      </c>
      <c r="M20" s="4">
        <v>847924.78999999922</v>
      </c>
      <c r="N20" s="5">
        <v>758623.01999999967</v>
      </c>
      <c r="O20" s="6">
        <f t="shared" si="0"/>
        <v>0</v>
      </c>
      <c r="P20">
        <f t="shared" si="1"/>
        <v>0</v>
      </c>
    </row>
    <row r="21" spans="1:16" x14ac:dyDescent="0.35">
      <c r="A21" s="3" t="s">
        <v>99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143779.50000000006</v>
      </c>
      <c r="L21" s="4">
        <v>186118.8900000001</v>
      </c>
      <c r="M21" s="4">
        <v>180545.06000000041</v>
      </c>
      <c r="N21" s="5">
        <v>170147.81666666685</v>
      </c>
      <c r="O21" s="6">
        <f t="shared" si="0"/>
        <v>0</v>
      </c>
      <c r="P21">
        <f t="shared" si="1"/>
        <v>0</v>
      </c>
    </row>
    <row r="22" spans="1:16" x14ac:dyDescent="0.35">
      <c r="A22" s="3" t="s">
        <v>100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28377.190000000002</v>
      </c>
      <c r="M22" s="4">
        <v>0</v>
      </c>
      <c r="N22" s="5">
        <v>9459.0633333333335</v>
      </c>
      <c r="O22" s="6">
        <f t="shared" si="0"/>
        <v>0</v>
      </c>
      <c r="P22">
        <f t="shared" si="1"/>
        <v>0</v>
      </c>
    </row>
    <row r="23" spans="1:16" x14ac:dyDescent="0.35">
      <c r="A23" s="3" t="s">
        <v>69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6035860.6900000097</v>
      </c>
      <c r="L23" s="4">
        <v>5942352.5400000308</v>
      </c>
      <c r="M23" s="4">
        <v>2350881.7700000014</v>
      </c>
      <c r="N23" s="5">
        <v>4776365.000000014</v>
      </c>
      <c r="O23" s="6">
        <f t="shared" si="0"/>
        <v>0</v>
      </c>
      <c r="P23">
        <f t="shared" si="1"/>
        <v>0</v>
      </c>
    </row>
    <row r="24" spans="1:16" x14ac:dyDescent="0.35">
      <c r="A24" s="3" t="s">
        <v>70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7625089.3399999989</v>
      </c>
      <c r="L24" s="4">
        <v>7784179.3000000054</v>
      </c>
      <c r="M24" s="4">
        <v>6336368.519999993</v>
      </c>
      <c r="N24" s="5">
        <v>7248545.7199999988</v>
      </c>
      <c r="O24" s="6">
        <f t="shared" si="0"/>
        <v>0</v>
      </c>
      <c r="P24">
        <f t="shared" si="1"/>
        <v>0</v>
      </c>
    </row>
    <row r="25" spans="1:16" x14ac:dyDescent="0.35">
      <c r="A25" s="3" t="s">
        <v>101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78650.190000000221</v>
      </c>
      <c r="L25" s="4">
        <v>99137.170000000056</v>
      </c>
      <c r="M25" s="4">
        <v>79320.140000000014</v>
      </c>
      <c r="N25" s="5">
        <v>85702.500000000102</v>
      </c>
      <c r="O25" s="6">
        <f t="shared" si="0"/>
        <v>0</v>
      </c>
      <c r="P25">
        <f t="shared" si="1"/>
        <v>0</v>
      </c>
    </row>
    <row r="26" spans="1:16" x14ac:dyDescent="0.35">
      <c r="A26" s="3" t="s">
        <v>102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5">
        <v>0</v>
      </c>
      <c r="O26" s="6">
        <f t="shared" si="0"/>
        <v>0</v>
      </c>
      <c r="P26">
        <f t="shared" si="1"/>
        <v>0</v>
      </c>
    </row>
    <row r="27" spans="1:16" x14ac:dyDescent="0.35">
      <c r="A27" s="3" t="s">
        <v>103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12736.080000000042</v>
      </c>
      <c r="L27" s="4">
        <v>15556.220000000008</v>
      </c>
      <c r="M27" s="4">
        <v>18466.479999999996</v>
      </c>
      <c r="N27" s="5">
        <v>15586.260000000015</v>
      </c>
      <c r="O27" s="6">
        <f t="shared" si="0"/>
        <v>0</v>
      </c>
      <c r="P27">
        <f t="shared" si="1"/>
        <v>0</v>
      </c>
    </row>
    <row r="28" spans="1:16" x14ac:dyDescent="0.35">
      <c r="A28" s="3" t="s">
        <v>7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4811142.8799999943</v>
      </c>
      <c r="L28" s="4">
        <v>5324095.7700000079</v>
      </c>
      <c r="M28" s="4">
        <v>7359476.8899999876</v>
      </c>
      <c r="N28" s="5">
        <v>5831571.8466666639</v>
      </c>
      <c r="O28" s="6">
        <f t="shared" si="0"/>
        <v>0</v>
      </c>
      <c r="P28">
        <f t="shared" si="1"/>
        <v>0</v>
      </c>
    </row>
    <row r="29" spans="1:16" x14ac:dyDescent="0.35">
      <c r="A29" s="3" t="s">
        <v>71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4678121.4200000046</v>
      </c>
      <c r="L29" s="4">
        <v>4276067.5400000075</v>
      </c>
      <c r="M29" s="4">
        <v>3967424.3900000029</v>
      </c>
      <c r="N29" s="5">
        <v>4307204.4500000048</v>
      </c>
      <c r="O29" s="6">
        <f t="shared" si="0"/>
        <v>0</v>
      </c>
      <c r="P29">
        <f t="shared" si="1"/>
        <v>0</v>
      </c>
    </row>
    <row r="30" spans="1:16" x14ac:dyDescent="0.35">
      <c r="A30" s="3" t="s">
        <v>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-1520456.3100000015</v>
      </c>
      <c r="L30" s="4">
        <v>-1676481.3900000008</v>
      </c>
      <c r="M30" s="4">
        <v>-1554158.9700000002</v>
      </c>
      <c r="N30" s="5">
        <v>-1583698.8900000006</v>
      </c>
      <c r="O30" s="6">
        <f t="shared" si="0"/>
        <v>-1676481.3900000008</v>
      </c>
      <c r="P30">
        <f t="shared" si="1"/>
        <v>1</v>
      </c>
    </row>
    <row r="31" spans="1:16" x14ac:dyDescent="0.35">
      <c r="A31" s="3" t="s">
        <v>104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730594.85000000068</v>
      </c>
      <c r="L31" s="4">
        <v>595071.57000000076</v>
      </c>
      <c r="M31" s="4">
        <v>707342.30000000226</v>
      </c>
      <c r="N31" s="5">
        <v>677669.57333333453</v>
      </c>
      <c r="O31" s="6">
        <f t="shared" si="0"/>
        <v>0</v>
      </c>
      <c r="P31">
        <f t="shared" si="1"/>
        <v>0</v>
      </c>
    </row>
    <row r="32" spans="1:16" x14ac:dyDescent="0.35">
      <c r="A32" s="3" t="s">
        <v>105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123087.96999999975</v>
      </c>
      <c r="L32" s="4">
        <v>167974.97000000012</v>
      </c>
      <c r="M32" s="4">
        <v>236980.48000000024</v>
      </c>
      <c r="N32" s="5">
        <v>176014.47333333339</v>
      </c>
      <c r="O32" s="6">
        <f t="shared" si="0"/>
        <v>0</v>
      </c>
      <c r="P32">
        <f t="shared" si="1"/>
        <v>0</v>
      </c>
    </row>
    <row r="33" spans="1:16" x14ac:dyDescent="0.35">
      <c r="A33" s="3" t="s">
        <v>9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3448682.7200000039</v>
      </c>
      <c r="L33" s="4">
        <v>2796694.4600000028</v>
      </c>
      <c r="M33" s="4">
        <v>3592633.8100000028</v>
      </c>
      <c r="N33" s="5">
        <v>3279336.9966666698</v>
      </c>
      <c r="O33" s="6">
        <f t="shared" si="0"/>
        <v>0</v>
      </c>
      <c r="P33">
        <f t="shared" si="1"/>
        <v>0</v>
      </c>
    </row>
    <row r="34" spans="1:16" x14ac:dyDescent="0.35">
      <c r="A34" s="3" t="s">
        <v>106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106634.81000000014</v>
      </c>
      <c r="L34" s="4">
        <v>158331.87000000011</v>
      </c>
      <c r="M34" s="4">
        <v>148727.61000000036</v>
      </c>
      <c r="N34" s="5">
        <v>137898.09666666688</v>
      </c>
      <c r="O34" s="6">
        <f t="shared" si="0"/>
        <v>0</v>
      </c>
      <c r="P34">
        <f t="shared" si="1"/>
        <v>0</v>
      </c>
    </row>
    <row r="35" spans="1:16" x14ac:dyDescent="0.35">
      <c r="A35" s="3" t="s">
        <v>375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245703.16999999934</v>
      </c>
      <c r="L35" s="4">
        <v>331896.9900000004</v>
      </c>
      <c r="M35" s="4">
        <v>322926.77000000072</v>
      </c>
      <c r="N35" s="5">
        <v>300175.64333333349</v>
      </c>
      <c r="O35" s="6">
        <f t="shared" si="0"/>
        <v>0</v>
      </c>
      <c r="P35">
        <f t="shared" si="1"/>
        <v>0</v>
      </c>
    </row>
    <row r="36" spans="1:16" x14ac:dyDescent="0.35">
      <c r="A36" s="3" t="s">
        <v>57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400284.63999999996</v>
      </c>
      <c r="L36" s="4">
        <v>446128.88</v>
      </c>
      <c r="M36" s="4">
        <v>183633.18000000028</v>
      </c>
      <c r="N36" s="5">
        <v>343348.90000000008</v>
      </c>
      <c r="O36" s="6">
        <f t="shared" si="0"/>
        <v>0</v>
      </c>
      <c r="P36">
        <f t="shared" si="1"/>
        <v>0</v>
      </c>
    </row>
    <row r="37" spans="1:16" x14ac:dyDescent="0.35">
      <c r="A37" s="3" t="s">
        <v>376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184773.89000000004</v>
      </c>
      <c r="L37" s="4">
        <v>211566.68000000055</v>
      </c>
      <c r="M37" s="4">
        <v>214507.230000001</v>
      </c>
      <c r="N37" s="5">
        <v>203615.93333333384</v>
      </c>
      <c r="O37" s="6">
        <f t="shared" si="0"/>
        <v>0</v>
      </c>
      <c r="P37">
        <f t="shared" si="1"/>
        <v>0</v>
      </c>
    </row>
    <row r="38" spans="1:16" x14ac:dyDescent="0.35">
      <c r="A38" s="3" t="s">
        <v>377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5">
        <v>0</v>
      </c>
      <c r="O38" s="6">
        <f t="shared" si="0"/>
        <v>0</v>
      </c>
      <c r="P38">
        <f t="shared" si="1"/>
        <v>0</v>
      </c>
    </row>
    <row r="39" spans="1:16" x14ac:dyDescent="0.35">
      <c r="A39" s="3" t="s">
        <v>107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278736.33999999991</v>
      </c>
      <c r="L39" s="4">
        <v>283881.43000000023</v>
      </c>
      <c r="M39" s="4">
        <v>135014.02999999985</v>
      </c>
      <c r="N39" s="5">
        <v>232543.93333333335</v>
      </c>
      <c r="O39" s="6">
        <f t="shared" si="0"/>
        <v>0</v>
      </c>
      <c r="P39">
        <f t="shared" si="1"/>
        <v>0</v>
      </c>
    </row>
    <row r="40" spans="1:16" x14ac:dyDescent="0.35">
      <c r="A40" s="3" t="s">
        <v>378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5">
        <v>0</v>
      </c>
      <c r="O40" s="6">
        <f t="shared" si="0"/>
        <v>0</v>
      </c>
      <c r="P40">
        <f t="shared" si="1"/>
        <v>0</v>
      </c>
    </row>
    <row r="41" spans="1:16" x14ac:dyDescent="0.35">
      <c r="A41" s="3" t="s">
        <v>379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5">
        <v>0</v>
      </c>
      <c r="O41" s="6">
        <f t="shared" si="0"/>
        <v>0</v>
      </c>
      <c r="P41">
        <f t="shared" si="1"/>
        <v>0</v>
      </c>
    </row>
    <row r="42" spans="1:16" x14ac:dyDescent="0.35">
      <c r="A42" s="3" t="s">
        <v>10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1514937.250000003</v>
      </c>
      <c r="L42" s="4">
        <v>728720.73000000033</v>
      </c>
      <c r="M42" s="4">
        <v>174166.37000000008</v>
      </c>
      <c r="N42" s="5">
        <v>805941.45000000112</v>
      </c>
      <c r="O42" s="6">
        <f t="shared" si="0"/>
        <v>0</v>
      </c>
      <c r="P42">
        <f t="shared" si="1"/>
        <v>0</v>
      </c>
    </row>
    <row r="43" spans="1:16" x14ac:dyDescent="0.35">
      <c r="A43" s="3" t="s">
        <v>380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-43318.220000000016</v>
      </c>
      <c r="L43" s="4">
        <v>-1754526.189999999</v>
      </c>
      <c r="M43" s="4">
        <v>-2806480.3400000017</v>
      </c>
      <c r="N43" s="5">
        <v>-1534774.916666667</v>
      </c>
      <c r="O43" s="6">
        <f t="shared" si="0"/>
        <v>-2806480.3400000017</v>
      </c>
      <c r="P43">
        <f t="shared" si="1"/>
        <v>1</v>
      </c>
    </row>
    <row r="44" spans="1:16" x14ac:dyDescent="0.35">
      <c r="A44" s="3" t="s">
        <v>364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1304958.6199999982</v>
      </c>
      <c r="L44" s="4">
        <v>776380.83000000042</v>
      </c>
      <c r="M44" s="4">
        <v>392006.26</v>
      </c>
      <c r="N44" s="5">
        <v>824448.56999999972</v>
      </c>
      <c r="O44" s="6">
        <f t="shared" si="0"/>
        <v>0</v>
      </c>
      <c r="P44">
        <f t="shared" si="1"/>
        <v>0</v>
      </c>
    </row>
    <row r="45" spans="1:16" x14ac:dyDescent="0.35">
      <c r="A45" s="3" t="s">
        <v>381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5">
        <v>0</v>
      </c>
      <c r="O45" s="6">
        <f t="shared" si="0"/>
        <v>0</v>
      </c>
      <c r="P45">
        <f t="shared" si="1"/>
        <v>0</v>
      </c>
    </row>
    <row r="46" spans="1:16" x14ac:dyDescent="0.35">
      <c r="A46" s="3" t="s">
        <v>108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101426.81999999979</v>
      </c>
      <c r="L46" s="4">
        <v>155980.35999999961</v>
      </c>
      <c r="M46" s="4">
        <v>112051.95000000006</v>
      </c>
      <c r="N46" s="5">
        <v>123153.04333333316</v>
      </c>
      <c r="O46" s="6">
        <f t="shared" si="0"/>
        <v>0</v>
      </c>
      <c r="P46">
        <f t="shared" si="1"/>
        <v>0</v>
      </c>
    </row>
    <row r="47" spans="1:16" x14ac:dyDescent="0.35">
      <c r="A47" s="3" t="s">
        <v>109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89537.970000000219</v>
      </c>
      <c r="L47" s="4">
        <v>119595.04999999994</v>
      </c>
      <c r="M47" s="4">
        <v>117772.63999999984</v>
      </c>
      <c r="N47" s="5">
        <v>108968.55333333334</v>
      </c>
      <c r="O47" s="6">
        <f t="shared" si="0"/>
        <v>0</v>
      </c>
      <c r="P47">
        <f t="shared" si="1"/>
        <v>0</v>
      </c>
    </row>
    <row r="48" spans="1:16" x14ac:dyDescent="0.35">
      <c r="A48" s="3" t="s">
        <v>382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129863.99000000011</v>
      </c>
      <c r="L48" s="4">
        <v>158308.05000000025</v>
      </c>
      <c r="M48" s="4">
        <v>150474.1799999997</v>
      </c>
      <c r="N48" s="5">
        <v>146215.40666666671</v>
      </c>
      <c r="O48" s="6">
        <f t="shared" si="0"/>
        <v>0</v>
      </c>
      <c r="P48">
        <f t="shared" si="1"/>
        <v>0</v>
      </c>
    </row>
    <row r="49" spans="1:16" x14ac:dyDescent="0.35">
      <c r="A49" s="3" t="s">
        <v>383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61867.930000000109</v>
      </c>
      <c r="L49" s="4">
        <v>82747.649999999689</v>
      </c>
      <c r="M49" s="4">
        <v>88206.009999999806</v>
      </c>
      <c r="N49" s="5">
        <v>77607.196666666525</v>
      </c>
      <c r="O49" s="6">
        <f t="shared" si="0"/>
        <v>0</v>
      </c>
      <c r="P49">
        <f t="shared" si="1"/>
        <v>0</v>
      </c>
    </row>
    <row r="50" spans="1:16" x14ac:dyDescent="0.35">
      <c r="A50" s="3" t="s">
        <v>110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78793.310000000085</v>
      </c>
      <c r="L50" s="4">
        <v>109182.71999999986</v>
      </c>
      <c r="M50" s="4">
        <v>110358.60999999997</v>
      </c>
      <c r="N50" s="5">
        <v>99444.879999999961</v>
      </c>
      <c r="O50" s="6">
        <f t="shared" si="0"/>
        <v>0</v>
      </c>
      <c r="P50">
        <f t="shared" si="1"/>
        <v>0</v>
      </c>
    </row>
    <row r="51" spans="1:16" x14ac:dyDescent="0.35">
      <c r="A51" s="3" t="s">
        <v>111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400408.47999999922</v>
      </c>
      <c r="L51" s="4">
        <v>593295.00000000105</v>
      </c>
      <c r="M51" s="4">
        <v>381669.4000000009</v>
      </c>
      <c r="N51" s="5">
        <v>458457.626666667</v>
      </c>
      <c r="O51" s="6">
        <f t="shared" si="0"/>
        <v>0</v>
      </c>
      <c r="P51">
        <f t="shared" si="1"/>
        <v>0</v>
      </c>
    </row>
    <row r="52" spans="1:16" x14ac:dyDescent="0.35">
      <c r="A52" s="3" t="s">
        <v>112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490832.29999999987</v>
      </c>
      <c r="L52" s="4">
        <v>538256.20000000054</v>
      </c>
      <c r="M52" s="4">
        <v>497985.92999999982</v>
      </c>
      <c r="N52" s="5">
        <v>509024.81000000006</v>
      </c>
      <c r="O52" s="6">
        <f t="shared" si="0"/>
        <v>0</v>
      </c>
      <c r="P52">
        <f t="shared" si="1"/>
        <v>0</v>
      </c>
    </row>
    <row r="53" spans="1:16" x14ac:dyDescent="0.35">
      <c r="A53" s="3" t="s">
        <v>113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877.29999999999848</v>
      </c>
      <c r="L53" s="4">
        <v>949.91000000000247</v>
      </c>
      <c r="M53" s="4">
        <v>1356.2999999999984</v>
      </c>
      <c r="N53" s="5">
        <v>1061.1699999999998</v>
      </c>
      <c r="O53" s="6">
        <f t="shared" si="0"/>
        <v>0</v>
      </c>
      <c r="P53">
        <f t="shared" si="1"/>
        <v>0</v>
      </c>
    </row>
    <row r="54" spans="1:16" x14ac:dyDescent="0.35">
      <c r="A54" s="3" t="s">
        <v>11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1029876.8699999999</v>
      </c>
      <c r="L54" s="4">
        <v>1165426.71</v>
      </c>
      <c r="M54" s="4">
        <v>1111238.5800000005</v>
      </c>
      <c r="N54" s="5">
        <v>1102180.7200000002</v>
      </c>
      <c r="O54" s="6">
        <f t="shared" si="0"/>
        <v>0</v>
      </c>
      <c r="P54">
        <f t="shared" si="1"/>
        <v>0</v>
      </c>
    </row>
    <row r="55" spans="1:16" x14ac:dyDescent="0.35">
      <c r="A55" s="3" t="s">
        <v>114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5">
        <v>0</v>
      </c>
      <c r="O55" s="6">
        <f t="shared" si="0"/>
        <v>0</v>
      </c>
      <c r="P55">
        <f t="shared" si="1"/>
        <v>0</v>
      </c>
    </row>
    <row r="56" spans="1:16" x14ac:dyDescent="0.35">
      <c r="A56" s="3" t="s">
        <v>384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187743.1800000004</v>
      </c>
      <c r="L56" s="4">
        <v>215327.48000000051</v>
      </c>
      <c r="M56" s="4">
        <v>225789.04000000056</v>
      </c>
      <c r="N56" s="5">
        <v>209619.90000000049</v>
      </c>
      <c r="O56" s="6">
        <f t="shared" si="0"/>
        <v>0</v>
      </c>
      <c r="P56">
        <f t="shared" si="1"/>
        <v>0</v>
      </c>
    </row>
    <row r="57" spans="1:16" x14ac:dyDescent="0.35">
      <c r="A57" s="3" t="s">
        <v>115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74032.310000000012</v>
      </c>
      <c r="L57" s="4">
        <v>102667.39999999998</v>
      </c>
      <c r="M57" s="4">
        <v>94583.090000000127</v>
      </c>
      <c r="N57" s="5">
        <v>90427.600000000035</v>
      </c>
      <c r="O57" s="6">
        <f t="shared" si="0"/>
        <v>0</v>
      </c>
      <c r="P57">
        <f t="shared" si="1"/>
        <v>0</v>
      </c>
    </row>
    <row r="58" spans="1:16" x14ac:dyDescent="0.35">
      <c r="A58" s="3" t="s">
        <v>116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5">
        <v>0</v>
      </c>
      <c r="O58" s="6">
        <f t="shared" si="0"/>
        <v>0</v>
      </c>
      <c r="P58">
        <f t="shared" si="1"/>
        <v>0</v>
      </c>
    </row>
    <row r="59" spans="1:16" x14ac:dyDescent="0.35">
      <c r="A59" s="3" t="s">
        <v>385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305977.66000000032</v>
      </c>
      <c r="L59" s="4">
        <v>478789.29999999946</v>
      </c>
      <c r="M59" s="4">
        <v>502560.96000000008</v>
      </c>
      <c r="N59" s="5">
        <v>429109.30666666664</v>
      </c>
      <c r="O59" s="6">
        <f t="shared" si="0"/>
        <v>0</v>
      </c>
      <c r="P59">
        <f t="shared" si="1"/>
        <v>0</v>
      </c>
    </row>
    <row r="60" spans="1:16" x14ac:dyDescent="0.35">
      <c r="A60" s="3" t="s">
        <v>386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47084.6899999999</v>
      </c>
      <c r="L60" s="4">
        <v>52336.339999999975</v>
      </c>
      <c r="M60" s="4">
        <v>47200.409999999982</v>
      </c>
      <c r="N60" s="5">
        <v>48873.813333333288</v>
      </c>
      <c r="O60" s="6">
        <f t="shared" si="0"/>
        <v>0</v>
      </c>
      <c r="P60">
        <f t="shared" si="1"/>
        <v>0</v>
      </c>
    </row>
    <row r="61" spans="1:16" x14ac:dyDescent="0.35">
      <c r="A61" s="3" t="s">
        <v>12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-5778617.0400000047</v>
      </c>
      <c r="L61" s="4">
        <v>-6406229.29</v>
      </c>
      <c r="M61" s="4">
        <v>-6214872.4800000023</v>
      </c>
      <c r="N61" s="5">
        <v>-6133239.6033333363</v>
      </c>
      <c r="O61" s="6">
        <f t="shared" si="0"/>
        <v>-6406229.29</v>
      </c>
      <c r="P61">
        <f t="shared" si="1"/>
        <v>1</v>
      </c>
    </row>
    <row r="62" spans="1:16" x14ac:dyDescent="0.35">
      <c r="A62" s="3" t="s">
        <v>387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596.37</v>
      </c>
      <c r="M62" s="4">
        <v>0</v>
      </c>
      <c r="N62" s="5">
        <v>198.79</v>
      </c>
      <c r="O62" s="6">
        <f t="shared" si="0"/>
        <v>0</v>
      </c>
      <c r="P62">
        <f t="shared" si="1"/>
        <v>0</v>
      </c>
    </row>
    <row r="63" spans="1:16" x14ac:dyDescent="0.35">
      <c r="A63" s="3" t="s">
        <v>117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74991.059999999969</v>
      </c>
      <c r="L63" s="4">
        <v>67521.600000000093</v>
      </c>
      <c r="M63" s="4">
        <v>54726.549999999988</v>
      </c>
      <c r="N63" s="5">
        <v>65746.40333333335</v>
      </c>
      <c r="O63" s="6">
        <f t="shared" si="0"/>
        <v>0</v>
      </c>
      <c r="P63">
        <f t="shared" si="1"/>
        <v>0</v>
      </c>
    </row>
    <row r="64" spans="1:16" x14ac:dyDescent="0.35">
      <c r="A64" s="3" t="s">
        <v>118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826658.60999999929</v>
      </c>
      <c r="L64" s="4">
        <v>938949.95999999926</v>
      </c>
      <c r="M64" s="4">
        <v>837497.84000000067</v>
      </c>
      <c r="N64" s="5">
        <v>867702.13666666637</v>
      </c>
      <c r="O64" s="6">
        <f t="shared" si="0"/>
        <v>0</v>
      </c>
      <c r="P64">
        <f t="shared" si="1"/>
        <v>0</v>
      </c>
    </row>
    <row r="65" spans="1:16" x14ac:dyDescent="0.35">
      <c r="A65" s="3" t="s">
        <v>388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417205.49999999965</v>
      </c>
      <c r="L65" s="4">
        <v>464741.26999999955</v>
      </c>
      <c r="M65" s="4">
        <v>421176.86999999953</v>
      </c>
      <c r="N65" s="5">
        <v>434374.54666666623</v>
      </c>
      <c r="O65" s="6">
        <f t="shared" si="0"/>
        <v>0</v>
      </c>
      <c r="P65">
        <f t="shared" si="1"/>
        <v>0</v>
      </c>
    </row>
    <row r="66" spans="1:16" x14ac:dyDescent="0.35">
      <c r="A66" s="3" t="s">
        <v>13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7489114.299999984</v>
      </c>
      <c r="L66" s="4">
        <v>7825130.2900000056</v>
      </c>
      <c r="M66" s="4">
        <v>7125043.5700000236</v>
      </c>
      <c r="N66" s="5">
        <v>7479762.7200000035</v>
      </c>
      <c r="O66" s="6">
        <f t="shared" si="0"/>
        <v>0</v>
      </c>
      <c r="P66">
        <f t="shared" si="1"/>
        <v>0</v>
      </c>
    </row>
    <row r="67" spans="1:16" x14ac:dyDescent="0.35">
      <c r="A67" s="3" t="s">
        <v>119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200244.04000000042</v>
      </c>
      <c r="L67" s="4">
        <v>240144.77999999974</v>
      </c>
      <c r="M67" s="4">
        <v>212824.22999999925</v>
      </c>
      <c r="N67" s="5">
        <v>217737.68333333315</v>
      </c>
      <c r="O67" s="6">
        <f t="shared" ref="O67:O130" si="2">+MIN(B67:M67)</f>
        <v>0</v>
      </c>
      <c r="P67">
        <f t="shared" ref="P67:P130" si="3">+IF(O67&lt;0,1,0)</f>
        <v>0</v>
      </c>
    </row>
    <row r="68" spans="1:16" x14ac:dyDescent="0.35">
      <c r="A68" s="3" t="s">
        <v>389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166168.38000000064</v>
      </c>
      <c r="L68" s="4">
        <v>210247.74000000017</v>
      </c>
      <c r="M68" s="4">
        <v>206564.11000000054</v>
      </c>
      <c r="N68" s="5">
        <v>194326.74333333378</v>
      </c>
      <c r="O68" s="6">
        <f t="shared" si="2"/>
        <v>0</v>
      </c>
      <c r="P68">
        <f t="shared" si="3"/>
        <v>0</v>
      </c>
    </row>
    <row r="69" spans="1:16" x14ac:dyDescent="0.35">
      <c r="A69" s="3" t="s">
        <v>390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238978.27999999939</v>
      </c>
      <c r="L69" s="4">
        <v>209740.76999999984</v>
      </c>
      <c r="M69" s="4">
        <v>307949.68999999936</v>
      </c>
      <c r="N69" s="5">
        <v>252222.91333333286</v>
      </c>
      <c r="O69" s="6">
        <f t="shared" si="2"/>
        <v>0</v>
      </c>
      <c r="P69">
        <f t="shared" si="3"/>
        <v>0</v>
      </c>
    </row>
    <row r="70" spans="1:16" x14ac:dyDescent="0.35">
      <c r="A70" s="3" t="s">
        <v>391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75479.880000000136</v>
      </c>
      <c r="L70" s="4">
        <v>95492.530000000072</v>
      </c>
      <c r="M70" s="4">
        <v>101799.41999999994</v>
      </c>
      <c r="N70" s="5">
        <v>90923.943333333373</v>
      </c>
      <c r="O70" s="6">
        <f t="shared" si="2"/>
        <v>0</v>
      </c>
      <c r="P70">
        <f t="shared" si="3"/>
        <v>0</v>
      </c>
    </row>
    <row r="71" spans="1:16" x14ac:dyDescent="0.35">
      <c r="A71" s="3" t="s">
        <v>392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5">
        <v>0</v>
      </c>
      <c r="O71" s="6">
        <f t="shared" si="2"/>
        <v>0</v>
      </c>
      <c r="P71">
        <f t="shared" si="3"/>
        <v>0</v>
      </c>
    </row>
    <row r="72" spans="1:16" x14ac:dyDescent="0.35">
      <c r="A72" s="3" t="s">
        <v>393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85825.02000000012</v>
      </c>
      <c r="L72" s="4">
        <v>83907.690000000075</v>
      </c>
      <c r="M72" s="4">
        <v>115678.80999999987</v>
      </c>
      <c r="N72" s="5">
        <v>95137.173333333354</v>
      </c>
      <c r="O72" s="6">
        <f t="shared" si="2"/>
        <v>0</v>
      </c>
      <c r="P72">
        <f t="shared" si="3"/>
        <v>0</v>
      </c>
    </row>
    <row r="73" spans="1:16" x14ac:dyDescent="0.35">
      <c r="A73" s="3" t="s">
        <v>14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1065016.3899999999</v>
      </c>
      <c r="L73" s="4">
        <v>1854070.4999999991</v>
      </c>
      <c r="M73" s="4">
        <v>2062661.8599999971</v>
      </c>
      <c r="N73" s="5">
        <v>1660582.9166666653</v>
      </c>
      <c r="O73" s="6">
        <f t="shared" si="2"/>
        <v>0</v>
      </c>
      <c r="P73">
        <f t="shared" si="3"/>
        <v>0</v>
      </c>
    </row>
    <row r="74" spans="1:16" x14ac:dyDescent="0.35">
      <c r="A74" s="3" t="s">
        <v>394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73161.160000000076</v>
      </c>
      <c r="L74" s="4">
        <v>73083.100000000064</v>
      </c>
      <c r="M74" s="4">
        <v>80715.050000000163</v>
      </c>
      <c r="N74" s="5">
        <v>75653.103333333434</v>
      </c>
      <c r="O74" s="6">
        <f t="shared" si="2"/>
        <v>0</v>
      </c>
      <c r="P74">
        <f t="shared" si="3"/>
        <v>0</v>
      </c>
    </row>
    <row r="75" spans="1:16" x14ac:dyDescent="0.35">
      <c r="A75" s="3" t="s">
        <v>395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5">
        <v>0</v>
      </c>
      <c r="O75" s="6">
        <f t="shared" si="2"/>
        <v>0</v>
      </c>
      <c r="P75">
        <f t="shared" si="3"/>
        <v>0</v>
      </c>
    </row>
    <row r="76" spans="1:16" x14ac:dyDescent="0.35">
      <c r="A76" s="3" t="s">
        <v>396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243433.71999999977</v>
      </c>
      <c r="L76" s="4">
        <v>327258.41000000009</v>
      </c>
      <c r="M76" s="4">
        <v>365967.68000000034</v>
      </c>
      <c r="N76" s="5">
        <v>312219.93666666676</v>
      </c>
      <c r="O76" s="6">
        <f t="shared" si="2"/>
        <v>0</v>
      </c>
      <c r="P76">
        <f t="shared" si="3"/>
        <v>0</v>
      </c>
    </row>
    <row r="77" spans="1:16" x14ac:dyDescent="0.35">
      <c r="A77" s="3" t="s">
        <v>397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5">
        <v>0</v>
      </c>
      <c r="O77" s="6">
        <f t="shared" si="2"/>
        <v>0</v>
      </c>
      <c r="P77">
        <f t="shared" si="3"/>
        <v>0</v>
      </c>
    </row>
    <row r="78" spans="1:16" x14ac:dyDescent="0.35">
      <c r="A78" s="3" t="s">
        <v>398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5">
        <v>0</v>
      </c>
      <c r="O78" s="6">
        <f t="shared" si="2"/>
        <v>0</v>
      </c>
      <c r="P78">
        <f t="shared" si="3"/>
        <v>0</v>
      </c>
    </row>
    <row r="79" spans="1:16" x14ac:dyDescent="0.35">
      <c r="A79" s="3" t="s">
        <v>72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15185284.210000005</v>
      </c>
      <c r="L79" s="4">
        <v>16009315.309999982</v>
      </c>
      <c r="M79" s="4">
        <v>14683354.329999957</v>
      </c>
      <c r="N79" s="5">
        <v>15292651.283333316</v>
      </c>
      <c r="O79" s="6">
        <f t="shared" si="2"/>
        <v>0</v>
      </c>
      <c r="P79">
        <f t="shared" si="3"/>
        <v>0</v>
      </c>
    </row>
    <row r="80" spans="1:16" x14ac:dyDescent="0.35">
      <c r="A80" s="3" t="s">
        <v>15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-19329657.209999975</v>
      </c>
      <c r="L80" s="4">
        <v>-54278283.290000014</v>
      </c>
      <c r="M80" s="4">
        <v>322817.7200000041</v>
      </c>
      <c r="N80" s="5">
        <v>-24428374.259999994</v>
      </c>
      <c r="O80" s="6">
        <f t="shared" si="2"/>
        <v>-54278283.290000014</v>
      </c>
      <c r="P80">
        <f t="shared" si="3"/>
        <v>1</v>
      </c>
    </row>
    <row r="81" spans="1:16" x14ac:dyDescent="0.35">
      <c r="A81" s="3" t="s">
        <v>120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323623.76000000082</v>
      </c>
      <c r="L81" s="4">
        <v>273715.59000000037</v>
      </c>
      <c r="M81" s="4">
        <v>269620.36999999982</v>
      </c>
      <c r="N81" s="5">
        <v>288986.57333333371</v>
      </c>
      <c r="O81" s="6">
        <f t="shared" si="2"/>
        <v>0</v>
      </c>
      <c r="P81">
        <f t="shared" si="3"/>
        <v>0</v>
      </c>
    </row>
    <row r="82" spans="1:16" x14ac:dyDescent="0.35">
      <c r="A82" s="3" t="s">
        <v>121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64014.7</v>
      </c>
      <c r="N82" s="5">
        <v>21338.233333333334</v>
      </c>
      <c r="O82" s="6">
        <f t="shared" si="2"/>
        <v>0</v>
      </c>
      <c r="P82">
        <f t="shared" si="3"/>
        <v>0</v>
      </c>
    </row>
    <row r="83" spans="1:16" x14ac:dyDescent="0.35">
      <c r="A83" s="3" t="s">
        <v>16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1641930.5099999963</v>
      </c>
      <c r="L83" s="4">
        <v>1823001.0400000028</v>
      </c>
      <c r="M83" s="4">
        <v>1688903.6399999994</v>
      </c>
      <c r="N83" s="5">
        <v>1717945.0633333328</v>
      </c>
      <c r="O83" s="6">
        <f t="shared" si="2"/>
        <v>0</v>
      </c>
      <c r="P83">
        <f t="shared" si="3"/>
        <v>0</v>
      </c>
    </row>
    <row r="84" spans="1:16" x14ac:dyDescent="0.35">
      <c r="A84" s="3" t="s">
        <v>122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10647.399999999969</v>
      </c>
      <c r="L84" s="4">
        <v>11757.999999999987</v>
      </c>
      <c r="M84" s="4">
        <v>12270.429999999982</v>
      </c>
      <c r="N84" s="5">
        <v>11558.609999999981</v>
      </c>
      <c r="O84" s="6">
        <f t="shared" si="2"/>
        <v>0</v>
      </c>
      <c r="P84">
        <f t="shared" si="3"/>
        <v>0</v>
      </c>
    </row>
    <row r="85" spans="1:16" x14ac:dyDescent="0.35">
      <c r="A85" s="3" t="s">
        <v>399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-3378516.1200000038</v>
      </c>
      <c r="L85" s="4">
        <v>-3708064.5099999993</v>
      </c>
      <c r="M85" s="4">
        <v>-3762437.800000004</v>
      </c>
      <c r="N85" s="5">
        <v>-3616339.4766666689</v>
      </c>
      <c r="O85" s="6">
        <f t="shared" si="2"/>
        <v>-3762437.800000004</v>
      </c>
      <c r="P85">
        <f t="shared" si="3"/>
        <v>1</v>
      </c>
    </row>
    <row r="86" spans="1:16" x14ac:dyDescent="0.35">
      <c r="A86" s="3" t="s">
        <v>73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-1385468.1699999995</v>
      </c>
      <c r="L86" s="4">
        <v>-1549890.399999998</v>
      </c>
      <c r="M86" s="4">
        <v>-1338538.0700000008</v>
      </c>
      <c r="N86" s="5">
        <v>-1424632.2133333329</v>
      </c>
      <c r="O86" s="6">
        <f t="shared" si="2"/>
        <v>-1549890.399999998</v>
      </c>
      <c r="P86">
        <f t="shared" si="3"/>
        <v>1</v>
      </c>
    </row>
    <row r="87" spans="1:16" x14ac:dyDescent="0.35">
      <c r="A87" s="3" t="s">
        <v>400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5">
        <v>0</v>
      </c>
      <c r="O87" s="6">
        <f t="shared" si="2"/>
        <v>0</v>
      </c>
      <c r="P87">
        <f t="shared" si="3"/>
        <v>0</v>
      </c>
    </row>
    <row r="88" spans="1:16" x14ac:dyDescent="0.35">
      <c r="A88" s="19" t="s">
        <v>17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1073301.2999999975</v>
      </c>
      <c r="L88" s="4">
        <v>1176480.6799999985</v>
      </c>
      <c r="M88" s="4">
        <v>1093798.2899999982</v>
      </c>
      <c r="N88" s="5">
        <v>1114526.7566666647</v>
      </c>
      <c r="O88" s="6">
        <f t="shared" si="2"/>
        <v>0</v>
      </c>
      <c r="P88">
        <f t="shared" si="3"/>
        <v>0</v>
      </c>
    </row>
    <row r="89" spans="1:16" x14ac:dyDescent="0.35">
      <c r="A89" s="19" t="s">
        <v>124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84324.430000000124</v>
      </c>
      <c r="L89" s="4">
        <v>105125.20999999974</v>
      </c>
      <c r="M89" s="4">
        <v>107833.51000000005</v>
      </c>
      <c r="N89" s="5">
        <v>99094.383333333302</v>
      </c>
      <c r="O89" s="6">
        <f t="shared" si="2"/>
        <v>0</v>
      </c>
      <c r="P89">
        <f t="shared" si="3"/>
        <v>0</v>
      </c>
    </row>
    <row r="90" spans="1:16" x14ac:dyDescent="0.35">
      <c r="A90" s="19" t="s">
        <v>125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95137.129999999917</v>
      </c>
      <c r="L90" s="4">
        <v>173754.23999999999</v>
      </c>
      <c r="M90" s="4">
        <v>192970.59999999957</v>
      </c>
      <c r="N90" s="5">
        <v>153953.98999999982</v>
      </c>
      <c r="O90" s="6">
        <f t="shared" si="2"/>
        <v>0</v>
      </c>
      <c r="P90">
        <f t="shared" si="3"/>
        <v>0</v>
      </c>
    </row>
    <row r="91" spans="1:16" x14ac:dyDescent="0.35">
      <c r="A91" s="19" t="s">
        <v>126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394437.38000000105</v>
      </c>
      <c r="L91" s="4">
        <v>515625.0399999994</v>
      </c>
      <c r="M91" s="4">
        <v>462892.77999999933</v>
      </c>
      <c r="N91" s="5">
        <v>457651.73333333322</v>
      </c>
      <c r="O91" s="6">
        <f t="shared" si="2"/>
        <v>0</v>
      </c>
      <c r="P91">
        <f t="shared" si="3"/>
        <v>0</v>
      </c>
    </row>
    <row r="92" spans="1:16" x14ac:dyDescent="0.35">
      <c r="A92" s="19" t="s">
        <v>127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19142.029999999981</v>
      </c>
      <c r="L92" s="4">
        <v>21714.530000000017</v>
      </c>
      <c r="M92" s="4">
        <v>20344.549999999956</v>
      </c>
      <c r="N92" s="5">
        <v>20400.369999999984</v>
      </c>
      <c r="O92" s="6">
        <f t="shared" si="2"/>
        <v>0</v>
      </c>
      <c r="P92">
        <f t="shared" si="3"/>
        <v>0</v>
      </c>
    </row>
    <row r="93" spans="1:16" x14ac:dyDescent="0.35">
      <c r="A93" s="19" t="s">
        <v>128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112879.93999999999</v>
      </c>
      <c r="L93" s="4">
        <v>152715.88000000015</v>
      </c>
      <c r="M93" s="4">
        <v>148791.5500000001</v>
      </c>
      <c r="N93" s="5">
        <v>138129.12333333341</v>
      </c>
      <c r="O93" s="6">
        <f t="shared" si="2"/>
        <v>0</v>
      </c>
      <c r="P93">
        <f t="shared" si="3"/>
        <v>0</v>
      </c>
    </row>
    <row r="94" spans="1:16" x14ac:dyDescent="0.35">
      <c r="A94" s="19" t="s">
        <v>401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51473.360000000022</v>
      </c>
      <c r="L94" s="4">
        <v>48712.109999999942</v>
      </c>
      <c r="M94" s="4">
        <v>57073.509999999835</v>
      </c>
      <c r="N94" s="5">
        <v>52419.659999999938</v>
      </c>
      <c r="O94" s="6">
        <f t="shared" si="2"/>
        <v>0</v>
      </c>
      <c r="P94">
        <f t="shared" si="3"/>
        <v>0</v>
      </c>
    </row>
    <row r="95" spans="1:16" x14ac:dyDescent="0.35">
      <c r="A95" s="19" t="s">
        <v>402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611373.48000000184</v>
      </c>
      <c r="L95" s="4">
        <v>645770.93000000017</v>
      </c>
      <c r="M95" s="4">
        <v>973898.49999999965</v>
      </c>
      <c r="N95" s="5">
        <v>743680.97000000055</v>
      </c>
      <c r="O95" s="6">
        <f t="shared" si="2"/>
        <v>0</v>
      </c>
      <c r="P95">
        <f t="shared" si="3"/>
        <v>0</v>
      </c>
    </row>
    <row r="96" spans="1:16" x14ac:dyDescent="0.35">
      <c r="A96" s="19" t="s">
        <v>130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274506.22000000055</v>
      </c>
      <c r="L96" s="4">
        <v>305692.4100000005</v>
      </c>
      <c r="M96" s="4">
        <v>274646.25999999966</v>
      </c>
      <c r="N96" s="5">
        <v>284948.29666666692</v>
      </c>
      <c r="O96" s="6">
        <f t="shared" si="2"/>
        <v>0</v>
      </c>
      <c r="P96">
        <f t="shared" si="3"/>
        <v>0</v>
      </c>
    </row>
    <row r="97" spans="1:16" x14ac:dyDescent="0.35">
      <c r="A97" s="19" t="s">
        <v>131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128654.16999999987</v>
      </c>
      <c r="L97" s="4">
        <v>170471.84999999983</v>
      </c>
      <c r="M97" s="4">
        <v>176781.95999999979</v>
      </c>
      <c r="N97" s="5">
        <v>158635.99333333314</v>
      </c>
      <c r="O97" s="6">
        <f t="shared" si="2"/>
        <v>0</v>
      </c>
      <c r="P97">
        <f t="shared" si="3"/>
        <v>0</v>
      </c>
    </row>
    <row r="98" spans="1:16" x14ac:dyDescent="0.35">
      <c r="A98" s="19" t="s">
        <v>403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55096.179999999862</v>
      </c>
      <c r="L98" s="4">
        <v>96970.089999999749</v>
      </c>
      <c r="M98" s="4">
        <v>95106.380000000034</v>
      </c>
      <c r="N98" s="5">
        <v>82390.883333333215</v>
      </c>
      <c r="O98" s="6">
        <f t="shared" si="2"/>
        <v>0</v>
      </c>
      <c r="P98">
        <f t="shared" si="3"/>
        <v>0</v>
      </c>
    </row>
    <row r="99" spans="1:16" x14ac:dyDescent="0.35">
      <c r="A99" s="19" t="s">
        <v>404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5">
        <v>0</v>
      </c>
      <c r="O99" s="6">
        <f t="shared" si="2"/>
        <v>0</v>
      </c>
      <c r="P99">
        <f t="shared" si="3"/>
        <v>0</v>
      </c>
    </row>
    <row r="100" spans="1:16" x14ac:dyDescent="0.35">
      <c r="A100" s="19" t="s">
        <v>405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5">
        <v>0</v>
      </c>
      <c r="O100" s="6">
        <f t="shared" si="2"/>
        <v>0</v>
      </c>
      <c r="P100">
        <f t="shared" si="3"/>
        <v>0</v>
      </c>
    </row>
    <row r="101" spans="1:16" x14ac:dyDescent="0.35">
      <c r="A101" s="19" t="s">
        <v>132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458703.53000000026</v>
      </c>
      <c r="L101" s="4">
        <v>346107.55999999924</v>
      </c>
      <c r="M101" s="4">
        <v>151056.75000000003</v>
      </c>
      <c r="N101" s="5">
        <v>318622.61333333317</v>
      </c>
      <c r="O101" s="6">
        <f t="shared" si="2"/>
        <v>0</v>
      </c>
      <c r="P101">
        <f t="shared" si="3"/>
        <v>0</v>
      </c>
    </row>
    <row r="102" spans="1:16" x14ac:dyDescent="0.35">
      <c r="A102" s="19" t="s">
        <v>134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68387.320000000051</v>
      </c>
      <c r="L102" s="4">
        <v>279090.18000000069</v>
      </c>
      <c r="M102" s="4">
        <v>259470.05999999988</v>
      </c>
      <c r="N102" s="5">
        <v>202315.85333333354</v>
      </c>
      <c r="O102" s="6">
        <f t="shared" si="2"/>
        <v>0</v>
      </c>
      <c r="P102">
        <f t="shared" si="3"/>
        <v>0</v>
      </c>
    </row>
    <row r="103" spans="1:16" x14ac:dyDescent="0.35">
      <c r="A103" s="19" t="s">
        <v>135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5740.5900000000047</v>
      </c>
      <c r="L103" s="4">
        <v>22027.100000000035</v>
      </c>
      <c r="M103" s="4">
        <v>23182.020000000073</v>
      </c>
      <c r="N103" s="5">
        <v>16983.236666666704</v>
      </c>
      <c r="O103" s="6">
        <f t="shared" si="2"/>
        <v>0</v>
      </c>
      <c r="P103">
        <f t="shared" si="3"/>
        <v>0</v>
      </c>
    </row>
    <row r="104" spans="1:16" x14ac:dyDescent="0.35">
      <c r="A104" s="19" t="s">
        <v>18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2622696.2399999993</v>
      </c>
      <c r="L104" s="4">
        <v>1728697.4199999988</v>
      </c>
      <c r="M104" s="4">
        <v>908994.81999999867</v>
      </c>
      <c r="N104" s="5">
        <v>1753462.8266666655</v>
      </c>
      <c r="O104" s="6">
        <f t="shared" si="2"/>
        <v>0</v>
      </c>
      <c r="P104">
        <f t="shared" si="3"/>
        <v>0</v>
      </c>
    </row>
    <row r="105" spans="1:16" x14ac:dyDescent="0.35">
      <c r="A105" s="19" t="s">
        <v>406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5">
        <v>0</v>
      </c>
      <c r="O105" s="6">
        <f t="shared" si="2"/>
        <v>0</v>
      </c>
      <c r="P105">
        <f t="shared" si="3"/>
        <v>0</v>
      </c>
    </row>
    <row r="106" spans="1:16" x14ac:dyDescent="0.35">
      <c r="A106" s="19" t="s">
        <v>136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689.41000000000008</v>
      </c>
      <c r="L106" s="4">
        <v>469.68999999999903</v>
      </c>
      <c r="M106" s="4">
        <v>625.8599999999991</v>
      </c>
      <c r="N106" s="5">
        <v>594.98666666666611</v>
      </c>
      <c r="O106" s="6">
        <f t="shared" si="2"/>
        <v>0</v>
      </c>
      <c r="P106">
        <f t="shared" si="3"/>
        <v>0</v>
      </c>
    </row>
    <row r="107" spans="1:16" x14ac:dyDescent="0.35">
      <c r="A107" s="19" t="s">
        <v>407</v>
      </c>
      <c r="B107" s="4">
        <v>0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223320.5499999999</v>
      </c>
      <c r="L107" s="4">
        <v>237692.90000000011</v>
      </c>
      <c r="M107" s="4">
        <v>246141.77000000014</v>
      </c>
      <c r="N107" s="5">
        <v>235718.40666666673</v>
      </c>
      <c r="O107" s="6">
        <f t="shared" si="2"/>
        <v>0</v>
      </c>
      <c r="P107">
        <f t="shared" si="3"/>
        <v>0</v>
      </c>
    </row>
    <row r="108" spans="1:16" x14ac:dyDescent="0.35">
      <c r="A108" s="19" t="s">
        <v>408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-31742.610000000022</v>
      </c>
      <c r="L108" s="4">
        <v>-34920.909999999989</v>
      </c>
      <c r="M108" s="4">
        <v>-32663.43</v>
      </c>
      <c r="N108" s="5">
        <v>-33108.983333333337</v>
      </c>
      <c r="O108" s="6">
        <f t="shared" si="2"/>
        <v>-34920.909999999989</v>
      </c>
      <c r="P108">
        <f t="shared" si="3"/>
        <v>1</v>
      </c>
    </row>
    <row r="109" spans="1:16" x14ac:dyDescent="0.35">
      <c r="A109" s="19" t="s">
        <v>409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5">
        <v>0</v>
      </c>
      <c r="O109" s="6">
        <f t="shared" si="2"/>
        <v>0</v>
      </c>
      <c r="P109">
        <f t="shared" si="3"/>
        <v>0</v>
      </c>
    </row>
    <row r="110" spans="1:16" x14ac:dyDescent="0.35">
      <c r="A110" s="19" t="s">
        <v>410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12449867.600000003</v>
      </c>
      <c r="L110" s="4">
        <v>11055071.329999985</v>
      </c>
      <c r="M110" s="4">
        <v>9949898.4699999951</v>
      </c>
      <c r="N110" s="5">
        <v>11151612.466666661</v>
      </c>
      <c r="O110" s="6">
        <f t="shared" si="2"/>
        <v>0</v>
      </c>
      <c r="P110">
        <f t="shared" si="3"/>
        <v>0</v>
      </c>
    </row>
    <row r="111" spans="1:16" x14ac:dyDescent="0.35">
      <c r="A111" s="19" t="s">
        <v>137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198216.32000000004</v>
      </c>
      <c r="L111" s="4">
        <v>202929.59999999948</v>
      </c>
      <c r="M111" s="4">
        <v>204334.28000000012</v>
      </c>
      <c r="N111" s="5">
        <v>201826.73333333319</v>
      </c>
      <c r="O111" s="6">
        <f t="shared" si="2"/>
        <v>0</v>
      </c>
      <c r="P111">
        <f t="shared" si="3"/>
        <v>0</v>
      </c>
    </row>
    <row r="112" spans="1:16" x14ac:dyDescent="0.35">
      <c r="A112" s="19" t="s">
        <v>411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5">
        <v>0</v>
      </c>
      <c r="O112" s="6">
        <f t="shared" si="2"/>
        <v>0</v>
      </c>
      <c r="P112">
        <f t="shared" si="3"/>
        <v>0</v>
      </c>
    </row>
    <row r="113" spans="1:16" x14ac:dyDescent="0.35">
      <c r="A113" s="19" t="s">
        <v>138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87703.350000000064</v>
      </c>
      <c r="L113" s="4">
        <v>94933.240000000093</v>
      </c>
      <c r="M113" s="4">
        <v>104456.45999999986</v>
      </c>
      <c r="N113" s="5">
        <v>95697.683333333334</v>
      </c>
      <c r="O113" s="6">
        <f t="shared" si="2"/>
        <v>0</v>
      </c>
      <c r="P113">
        <f t="shared" si="3"/>
        <v>0</v>
      </c>
    </row>
    <row r="114" spans="1:16" x14ac:dyDescent="0.35">
      <c r="A114" s="19" t="s">
        <v>139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286196.83000000042</v>
      </c>
      <c r="L114" s="4">
        <v>314344.08999999927</v>
      </c>
      <c r="M114" s="4">
        <v>332057.20000000083</v>
      </c>
      <c r="N114" s="5">
        <v>310866.04000000021</v>
      </c>
      <c r="O114" s="6">
        <f t="shared" si="2"/>
        <v>0</v>
      </c>
      <c r="P114">
        <f t="shared" si="3"/>
        <v>0</v>
      </c>
    </row>
    <row r="115" spans="1:16" x14ac:dyDescent="0.35">
      <c r="A115" s="19" t="s">
        <v>140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249926.93000000052</v>
      </c>
      <c r="L115" s="4">
        <v>223906.93000000052</v>
      </c>
      <c r="M115" s="4">
        <v>175697.75000000009</v>
      </c>
      <c r="N115" s="5">
        <v>216510.53666666706</v>
      </c>
      <c r="O115" s="6">
        <f t="shared" si="2"/>
        <v>0</v>
      </c>
      <c r="P115">
        <f t="shared" si="3"/>
        <v>0</v>
      </c>
    </row>
    <row r="116" spans="1:16" x14ac:dyDescent="0.35">
      <c r="A116" s="19" t="s">
        <v>412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69347.629999999815</v>
      </c>
      <c r="L116" s="4">
        <v>84266.170000000086</v>
      </c>
      <c r="M116" s="4">
        <v>87899.059999999736</v>
      </c>
      <c r="N116" s="5">
        <v>80504.28666666655</v>
      </c>
      <c r="O116" s="6">
        <f t="shared" si="2"/>
        <v>0</v>
      </c>
      <c r="P116">
        <f t="shared" si="3"/>
        <v>0</v>
      </c>
    </row>
    <row r="117" spans="1:16" x14ac:dyDescent="0.35">
      <c r="A117" s="19" t="s">
        <v>413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81392.580000000016</v>
      </c>
      <c r="L117" s="4">
        <v>109758.87999999992</v>
      </c>
      <c r="M117" s="4">
        <v>113644.55999999979</v>
      </c>
      <c r="N117" s="5">
        <v>101598.67333333324</v>
      </c>
      <c r="O117" s="6">
        <f t="shared" si="2"/>
        <v>0</v>
      </c>
      <c r="P117">
        <f t="shared" si="3"/>
        <v>0</v>
      </c>
    </row>
    <row r="118" spans="1:16" x14ac:dyDescent="0.35">
      <c r="A118" s="19" t="s">
        <v>141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225746.57000000007</v>
      </c>
      <c r="L118" s="4">
        <v>244525.12999999931</v>
      </c>
      <c r="M118" s="4">
        <v>122499.60000000018</v>
      </c>
      <c r="N118" s="5">
        <v>197590.4333333332</v>
      </c>
      <c r="O118" s="6">
        <f t="shared" si="2"/>
        <v>0</v>
      </c>
      <c r="P118">
        <f t="shared" si="3"/>
        <v>0</v>
      </c>
    </row>
    <row r="119" spans="1:16" x14ac:dyDescent="0.35">
      <c r="A119" s="19" t="s">
        <v>19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470688.93000000017</v>
      </c>
      <c r="L119" s="4">
        <v>550368.8400000002</v>
      </c>
      <c r="M119" s="4">
        <v>413245.81000000023</v>
      </c>
      <c r="N119" s="5">
        <v>478101.19333333353</v>
      </c>
      <c r="O119" s="6">
        <f t="shared" si="2"/>
        <v>0</v>
      </c>
      <c r="P119">
        <f t="shared" si="3"/>
        <v>0</v>
      </c>
    </row>
    <row r="120" spans="1:16" x14ac:dyDescent="0.35">
      <c r="A120" s="19" t="s">
        <v>142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212806.31000000049</v>
      </c>
      <c r="L120" s="4">
        <v>277248.48000000027</v>
      </c>
      <c r="M120" s="4">
        <v>320560.82999999967</v>
      </c>
      <c r="N120" s="5">
        <v>270205.20666666678</v>
      </c>
      <c r="O120" s="6">
        <f t="shared" si="2"/>
        <v>0</v>
      </c>
      <c r="P120">
        <f t="shared" si="3"/>
        <v>0</v>
      </c>
    </row>
    <row r="121" spans="1:16" x14ac:dyDescent="0.35">
      <c r="A121" s="19" t="s">
        <v>58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329720.72000000073</v>
      </c>
      <c r="L121" s="4">
        <v>948975.65000000177</v>
      </c>
      <c r="M121" s="4">
        <v>1017347.5099999997</v>
      </c>
      <c r="N121" s="5">
        <v>765347.96000000078</v>
      </c>
      <c r="O121" s="6">
        <f t="shared" si="2"/>
        <v>0</v>
      </c>
      <c r="P121">
        <f t="shared" si="3"/>
        <v>0</v>
      </c>
    </row>
    <row r="122" spans="1:16" x14ac:dyDescent="0.35">
      <c r="A122" s="19" t="s">
        <v>143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344562.89999999927</v>
      </c>
      <c r="L122" s="4">
        <v>427991.87000000023</v>
      </c>
      <c r="M122" s="4">
        <v>392779.94000000099</v>
      </c>
      <c r="N122" s="5">
        <v>388444.9033333335</v>
      </c>
      <c r="O122" s="6">
        <f t="shared" si="2"/>
        <v>0</v>
      </c>
      <c r="P122">
        <f t="shared" si="3"/>
        <v>0</v>
      </c>
    </row>
    <row r="123" spans="1:16" x14ac:dyDescent="0.35">
      <c r="A123" s="19" t="s">
        <v>414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69810.580000000176</v>
      </c>
      <c r="L123" s="4">
        <v>78507.669999999736</v>
      </c>
      <c r="M123" s="4">
        <v>72969.460000000152</v>
      </c>
      <c r="N123" s="5">
        <v>73762.570000000022</v>
      </c>
      <c r="O123" s="6">
        <f t="shared" si="2"/>
        <v>0</v>
      </c>
      <c r="P123">
        <f t="shared" si="3"/>
        <v>0</v>
      </c>
    </row>
    <row r="124" spans="1:16" x14ac:dyDescent="0.35">
      <c r="A124" s="19" t="s">
        <v>415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5">
        <v>0</v>
      </c>
      <c r="O124" s="6">
        <f t="shared" si="2"/>
        <v>0</v>
      </c>
      <c r="P124">
        <f t="shared" si="3"/>
        <v>0</v>
      </c>
    </row>
    <row r="125" spans="1:16" x14ac:dyDescent="0.35">
      <c r="A125" s="19" t="s">
        <v>416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5">
        <v>0</v>
      </c>
      <c r="O125" s="6">
        <f t="shared" si="2"/>
        <v>0</v>
      </c>
      <c r="P125">
        <f t="shared" si="3"/>
        <v>0</v>
      </c>
    </row>
    <row r="126" spans="1:16" x14ac:dyDescent="0.35">
      <c r="A126" s="19" t="s">
        <v>144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5">
        <v>0</v>
      </c>
      <c r="O126" s="6">
        <f t="shared" si="2"/>
        <v>0</v>
      </c>
      <c r="P126">
        <f t="shared" si="3"/>
        <v>0</v>
      </c>
    </row>
    <row r="127" spans="1:16" x14ac:dyDescent="0.35">
      <c r="A127" s="19" t="s">
        <v>59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1493864.3400000017</v>
      </c>
      <c r="L127" s="4">
        <v>2106219.2999999993</v>
      </c>
      <c r="M127" s="4">
        <v>1537734.4499999937</v>
      </c>
      <c r="N127" s="5">
        <v>1712606.0299999982</v>
      </c>
      <c r="O127" s="6">
        <f t="shared" si="2"/>
        <v>0</v>
      </c>
      <c r="P127">
        <f t="shared" si="3"/>
        <v>0</v>
      </c>
    </row>
    <row r="128" spans="1:16" x14ac:dyDescent="0.35">
      <c r="A128" s="19" t="s">
        <v>20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-1356847.9199999997</v>
      </c>
      <c r="L128" s="4">
        <v>-1491018.1600000013</v>
      </c>
      <c r="M128" s="4">
        <v>-1475186.6499999994</v>
      </c>
      <c r="N128" s="5">
        <v>-1441017.5766666669</v>
      </c>
      <c r="O128" s="6">
        <f t="shared" si="2"/>
        <v>-1491018.1600000013</v>
      </c>
      <c r="P128">
        <f t="shared" si="3"/>
        <v>1</v>
      </c>
    </row>
    <row r="129" spans="1:16" x14ac:dyDescent="0.35">
      <c r="A129" s="19" t="s">
        <v>417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-830384.37000000093</v>
      </c>
      <c r="L129" s="4">
        <v>-912550.51000000187</v>
      </c>
      <c r="M129" s="4">
        <v>-852104.31</v>
      </c>
      <c r="N129" s="5">
        <v>-865013.06333333428</v>
      </c>
      <c r="O129" s="6">
        <f t="shared" si="2"/>
        <v>-912550.51000000187</v>
      </c>
      <c r="P129">
        <f t="shared" si="3"/>
        <v>1</v>
      </c>
    </row>
    <row r="130" spans="1:16" x14ac:dyDescent="0.35">
      <c r="A130" s="19" t="s">
        <v>21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-77696683.920000002</v>
      </c>
      <c r="L130" s="4">
        <v>-71716998.829999983</v>
      </c>
      <c r="M130" s="4">
        <v>-90264908.130000025</v>
      </c>
      <c r="N130" s="5">
        <v>-79892863.62666668</v>
      </c>
      <c r="O130" s="6">
        <f t="shared" si="2"/>
        <v>-90264908.130000025</v>
      </c>
      <c r="P130">
        <f t="shared" si="3"/>
        <v>1</v>
      </c>
    </row>
    <row r="131" spans="1:16" x14ac:dyDescent="0.35">
      <c r="A131" s="19" t="s">
        <v>145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402721.64000000019</v>
      </c>
      <c r="L131" s="4">
        <v>496019.11</v>
      </c>
      <c r="M131" s="4">
        <v>408660.83999999962</v>
      </c>
      <c r="N131" s="5">
        <v>435800.52999999997</v>
      </c>
      <c r="O131" s="6">
        <f t="shared" ref="O131:O194" si="4">+MIN(B131:M131)</f>
        <v>0</v>
      </c>
      <c r="P131">
        <f t="shared" ref="P131:P194" si="5">+IF(O131&lt;0,1,0)</f>
        <v>0</v>
      </c>
    </row>
    <row r="132" spans="1:16" x14ac:dyDescent="0.35">
      <c r="A132" s="19" t="s">
        <v>418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5">
        <v>0</v>
      </c>
      <c r="O132" s="6">
        <f t="shared" si="4"/>
        <v>0</v>
      </c>
      <c r="P132">
        <f t="shared" si="5"/>
        <v>0</v>
      </c>
    </row>
    <row r="133" spans="1:16" x14ac:dyDescent="0.35">
      <c r="A133" s="19" t="s">
        <v>60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910844.62000000174</v>
      </c>
      <c r="L133" s="4">
        <v>999345.56999999797</v>
      </c>
      <c r="M133" s="4">
        <v>924219.02000000072</v>
      </c>
      <c r="N133" s="5">
        <v>944803.07000000018</v>
      </c>
      <c r="O133" s="6">
        <f t="shared" si="4"/>
        <v>0</v>
      </c>
      <c r="P133">
        <f t="shared" si="5"/>
        <v>0</v>
      </c>
    </row>
    <row r="134" spans="1:16" x14ac:dyDescent="0.35">
      <c r="A134" s="19" t="s">
        <v>22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-136736.29999999976</v>
      </c>
      <c r="L134" s="4">
        <v>-152195.94999999987</v>
      </c>
      <c r="M134" s="4">
        <v>-136463.21000000011</v>
      </c>
      <c r="N134" s="5">
        <v>-141798.48666666658</v>
      </c>
      <c r="O134" s="6">
        <f t="shared" si="4"/>
        <v>-152195.94999999987</v>
      </c>
      <c r="P134">
        <f t="shared" si="5"/>
        <v>1</v>
      </c>
    </row>
    <row r="135" spans="1:16" x14ac:dyDescent="0.35">
      <c r="A135" s="19" t="s">
        <v>419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5">
        <v>0</v>
      </c>
      <c r="O135" s="6">
        <f t="shared" si="4"/>
        <v>0</v>
      </c>
      <c r="P135">
        <f t="shared" si="5"/>
        <v>0</v>
      </c>
    </row>
    <row r="136" spans="1:16" x14ac:dyDescent="0.35">
      <c r="A136" s="19" t="s">
        <v>420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5">
        <v>0</v>
      </c>
      <c r="O136" s="6">
        <f t="shared" si="4"/>
        <v>0</v>
      </c>
      <c r="P136">
        <f t="shared" si="5"/>
        <v>0</v>
      </c>
    </row>
    <row r="137" spans="1:16" x14ac:dyDescent="0.35">
      <c r="A137" s="19" t="s">
        <v>421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1051.9299999999994</v>
      </c>
      <c r="L137" s="4">
        <v>1344.289999999997</v>
      </c>
      <c r="M137" s="4">
        <v>1478.8</v>
      </c>
      <c r="N137" s="5">
        <v>1291.6733333333323</v>
      </c>
      <c r="O137" s="6">
        <f t="shared" si="4"/>
        <v>0</v>
      </c>
      <c r="P137">
        <f t="shared" si="5"/>
        <v>0</v>
      </c>
    </row>
    <row r="138" spans="1:16" x14ac:dyDescent="0.35">
      <c r="A138" s="19" t="s">
        <v>422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8336.2499999999945</v>
      </c>
      <c r="L138" s="4">
        <v>9388.109999999986</v>
      </c>
      <c r="M138" s="4">
        <v>8534.3700000000081</v>
      </c>
      <c r="N138" s="5">
        <v>8752.9099999999962</v>
      </c>
      <c r="O138" s="6">
        <f t="shared" si="4"/>
        <v>0</v>
      </c>
      <c r="P138">
        <f t="shared" si="5"/>
        <v>0</v>
      </c>
    </row>
    <row r="139" spans="1:16" x14ac:dyDescent="0.35">
      <c r="A139" s="19" t="s">
        <v>423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5">
        <v>0</v>
      </c>
      <c r="O139" s="6">
        <f t="shared" si="4"/>
        <v>0</v>
      </c>
      <c r="P139">
        <f t="shared" si="5"/>
        <v>0</v>
      </c>
    </row>
    <row r="140" spans="1:16" x14ac:dyDescent="0.35">
      <c r="A140" s="19" t="s">
        <v>146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5">
        <v>0</v>
      </c>
      <c r="O140" s="6">
        <f t="shared" si="4"/>
        <v>0</v>
      </c>
      <c r="P140">
        <f t="shared" si="5"/>
        <v>0</v>
      </c>
    </row>
    <row r="141" spans="1:16" x14ac:dyDescent="0.35">
      <c r="A141" s="19" t="s">
        <v>23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-19969643.910000023</v>
      </c>
      <c r="L141" s="4">
        <v>-23350425.610000003</v>
      </c>
      <c r="M141" s="4">
        <v>-27644739.670000017</v>
      </c>
      <c r="N141" s="5">
        <v>-23654936.39666668</v>
      </c>
      <c r="O141" s="6">
        <f t="shared" si="4"/>
        <v>-27644739.670000017</v>
      </c>
      <c r="P141">
        <f t="shared" si="5"/>
        <v>1</v>
      </c>
    </row>
    <row r="142" spans="1:16" x14ac:dyDescent="0.35">
      <c r="A142" s="19" t="s">
        <v>424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4612958.129999999</v>
      </c>
      <c r="L142" s="4">
        <v>7266126.3599999966</v>
      </c>
      <c r="M142" s="4">
        <v>4498782.4899999965</v>
      </c>
      <c r="N142" s="5">
        <v>5459288.9933333304</v>
      </c>
      <c r="O142" s="6">
        <f t="shared" si="4"/>
        <v>0</v>
      </c>
      <c r="P142">
        <f t="shared" si="5"/>
        <v>0</v>
      </c>
    </row>
    <row r="143" spans="1:16" x14ac:dyDescent="0.35">
      <c r="A143" s="19" t="s">
        <v>24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-605232.17999999877</v>
      </c>
      <c r="L143" s="4">
        <v>-37686.170000000006</v>
      </c>
      <c r="M143" s="4">
        <v>-775782.59999999951</v>
      </c>
      <c r="N143" s="5">
        <v>-472900.31666666613</v>
      </c>
      <c r="O143" s="6">
        <f t="shared" si="4"/>
        <v>-775782.59999999951</v>
      </c>
      <c r="P143">
        <f t="shared" si="5"/>
        <v>1</v>
      </c>
    </row>
    <row r="144" spans="1:16" x14ac:dyDescent="0.35">
      <c r="A144" s="19" t="s">
        <v>25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5">
        <v>0</v>
      </c>
      <c r="O144" s="6">
        <f t="shared" si="4"/>
        <v>0</v>
      </c>
      <c r="P144">
        <f t="shared" si="5"/>
        <v>0</v>
      </c>
    </row>
    <row r="145" spans="1:16" x14ac:dyDescent="0.35">
      <c r="A145" s="19" t="s">
        <v>27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-10670.44</v>
      </c>
      <c r="L145" s="4">
        <v>-11866.380000000014</v>
      </c>
      <c r="M145" s="4">
        <v>-10607.43</v>
      </c>
      <c r="N145" s="5">
        <v>-11048.083333333338</v>
      </c>
      <c r="O145" s="6">
        <f t="shared" si="4"/>
        <v>-11866.380000000014</v>
      </c>
      <c r="P145">
        <f t="shared" si="5"/>
        <v>1</v>
      </c>
    </row>
    <row r="146" spans="1:16" x14ac:dyDescent="0.35">
      <c r="A146" s="19" t="s">
        <v>148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3092073.7400000016</v>
      </c>
      <c r="L146" s="4">
        <v>4369939.1500000069</v>
      </c>
      <c r="M146" s="4">
        <v>4133254.3400000045</v>
      </c>
      <c r="N146" s="5">
        <v>3865089.0766666704</v>
      </c>
      <c r="O146" s="6">
        <f t="shared" si="4"/>
        <v>0</v>
      </c>
      <c r="P146">
        <f t="shared" si="5"/>
        <v>0</v>
      </c>
    </row>
    <row r="147" spans="1:16" x14ac:dyDescent="0.35">
      <c r="A147" s="19" t="s">
        <v>76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5">
        <v>0</v>
      </c>
      <c r="O147" s="6">
        <f t="shared" si="4"/>
        <v>0</v>
      </c>
      <c r="P147">
        <f t="shared" si="5"/>
        <v>0</v>
      </c>
    </row>
    <row r="148" spans="1:16" x14ac:dyDescent="0.35">
      <c r="A148" s="19" t="s">
        <v>425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76559.920000000129</v>
      </c>
      <c r="L148" s="4">
        <v>103536.70999999974</v>
      </c>
      <c r="M148" s="4">
        <v>100728.16999999963</v>
      </c>
      <c r="N148" s="5">
        <v>93608.266666666503</v>
      </c>
      <c r="O148" s="6">
        <f t="shared" si="4"/>
        <v>0</v>
      </c>
      <c r="P148">
        <f t="shared" si="5"/>
        <v>0</v>
      </c>
    </row>
    <row r="149" spans="1:16" x14ac:dyDescent="0.35">
      <c r="A149" s="19" t="s">
        <v>426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4053.5500000000116</v>
      </c>
      <c r="L149" s="4">
        <v>5155.7299999999959</v>
      </c>
      <c r="M149" s="4">
        <v>4574.180000000003</v>
      </c>
      <c r="N149" s="5">
        <v>4594.4866666666703</v>
      </c>
      <c r="O149" s="6">
        <f t="shared" si="4"/>
        <v>0</v>
      </c>
      <c r="P149">
        <f t="shared" si="5"/>
        <v>0</v>
      </c>
    </row>
    <row r="150" spans="1:16" x14ac:dyDescent="0.35">
      <c r="A150" s="19" t="s">
        <v>427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5">
        <v>0</v>
      </c>
      <c r="O150" s="6">
        <f t="shared" si="4"/>
        <v>0</v>
      </c>
      <c r="P150">
        <f t="shared" si="5"/>
        <v>0</v>
      </c>
    </row>
    <row r="151" spans="1:16" x14ac:dyDescent="0.35">
      <c r="A151" s="19" t="s">
        <v>428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81618.679999999833</v>
      </c>
      <c r="L151" s="4">
        <v>46127.500000000109</v>
      </c>
      <c r="M151" s="4">
        <v>105958.30999999992</v>
      </c>
      <c r="N151" s="5">
        <v>77901.49666666663</v>
      </c>
      <c r="O151" s="6">
        <f t="shared" si="4"/>
        <v>0</v>
      </c>
      <c r="P151">
        <f t="shared" si="5"/>
        <v>0</v>
      </c>
    </row>
    <row r="152" spans="1:16" x14ac:dyDescent="0.35">
      <c r="A152" s="19" t="s">
        <v>429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62313.570000000094</v>
      </c>
      <c r="L152" s="4">
        <v>74973.190000000017</v>
      </c>
      <c r="M152" s="4">
        <v>104192.15000000008</v>
      </c>
      <c r="N152" s="5">
        <v>80492.970000000074</v>
      </c>
      <c r="O152" s="6">
        <f t="shared" si="4"/>
        <v>0</v>
      </c>
      <c r="P152">
        <f t="shared" si="5"/>
        <v>0</v>
      </c>
    </row>
    <row r="153" spans="1:16" x14ac:dyDescent="0.35">
      <c r="A153" s="19" t="s">
        <v>430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61611.829999999965</v>
      </c>
      <c r="L153" s="4">
        <v>106134.90000000008</v>
      </c>
      <c r="M153" s="4">
        <v>107536.58000000002</v>
      </c>
      <c r="N153" s="5">
        <v>91761.103333333347</v>
      </c>
      <c r="O153" s="6">
        <f t="shared" si="4"/>
        <v>0</v>
      </c>
      <c r="P153">
        <f t="shared" si="5"/>
        <v>0</v>
      </c>
    </row>
    <row r="154" spans="1:16" x14ac:dyDescent="0.35">
      <c r="A154" s="19" t="s">
        <v>149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40073.309999999969</v>
      </c>
      <c r="L154" s="4">
        <v>96773.209999999919</v>
      </c>
      <c r="M154" s="4">
        <v>88987.549999999916</v>
      </c>
      <c r="N154" s="5">
        <v>75278.023333333273</v>
      </c>
      <c r="O154" s="6">
        <f t="shared" si="4"/>
        <v>0</v>
      </c>
      <c r="P154">
        <f t="shared" si="5"/>
        <v>0</v>
      </c>
    </row>
    <row r="155" spans="1:16" x14ac:dyDescent="0.35">
      <c r="A155" s="19" t="s">
        <v>431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50204.409999999923</v>
      </c>
      <c r="L155" s="4">
        <v>65173.309999999939</v>
      </c>
      <c r="M155" s="4">
        <v>78940.82999999974</v>
      </c>
      <c r="N155" s="5">
        <v>64772.84999999986</v>
      </c>
      <c r="O155" s="6">
        <f t="shared" si="4"/>
        <v>0</v>
      </c>
      <c r="P155">
        <f t="shared" si="5"/>
        <v>0</v>
      </c>
    </row>
    <row r="156" spans="1:16" x14ac:dyDescent="0.35">
      <c r="A156" s="19" t="s">
        <v>432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45160.480000000098</v>
      </c>
      <c r="L156" s="4">
        <v>58594.549999999916</v>
      </c>
      <c r="M156" s="4">
        <v>71015.359999999942</v>
      </c>
      <c r="N156" s="5">
        <v>58256.796666666654</v>
      </c>
      <c r="O156" s="6">
        <f t="shared" si="4"/>
        <v>0</v>
      </c>
      <c r="P156">
        <f t="shared" si="5"/>
        <v>0</v>
      </c>
    </row>
    <row r="157" spans="1:16" x14ac:dyDescent="0.35">
      <c r="A157" s="19" t="s">
        <v>433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82706.00999999982</v>
      </c>
      <c r="L157" s="4">
        <v>100703.09999999976</v>
      </c>
      <c r="M157" s="4">
        <v>102918.53000000001</v>
      </c>
      <c r="N157" s="5">
        <v>95442.546666666531</v>
      </c>
      <c r="O157" s="6">
        <f t="shared" si="4"/>
        <v>0</v>
      </c>
      <c r="P157">
        <f t="shared" si="5"/>
        <v>0</v>
      </c>
    </row>
    <row r="158" spans="1:16" x14ac:dyDescent="0.35">
      <c r="A158" s="19" t="s">
        <v>434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81901.629999999786</v>
      </c>
      <c r="L158" s="4">
        <v>63587.230000000091</v>
      </c>
      <c r="M158" s="4">
        <v>62710.629999999917</v>
      </c>
      <c r="N158" s="5">
        <v>69399.829999999929</v>
      </c>
      <c r="O158" s="6">
        <f t="shared" si="4"/>
        <v>0</v>
      </c>
      <c r="P158">
        <f t="shared" si="5"/>
        <v>0</v>
      </c>
    </row>
    <row r="159" spans="1:16" x14ac:dyDescent="0.35">
      <c r="A159" s="19" t="s">
        <v>150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37550.430000000051</v>
      </c>
      <c r="L159" s="4">
        <v>65424.159999999945</v>
      </c>
      <c r="M159" s="4">
        <v>73477.840000000171</v>
      </c>
      <c r="N159" s="5">
        <v>58817.47666666672</v>
      </c>
      <c r="O159" s="6">
        <f t="shared" si="4"/>
        <v>0</v>
      </c>
      <c r="P159">
        <f t="shared" si="5"/>
        <v>0</v>
      </c>
    </row>
    <row r="160" spans="1:16" x14ac:dyDescent="0.35">
      <c r="A160" s="19" t="s">
        <v>151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767340.01999999932</v>
      </c>
      <c r="L160" s="4">
        <v>812600.66999999771</v>
      </c>
      <c r="M160" s="4">
        <v>871937.50999999978</v>
      </c>
      <c r="N160" s="5">
        <v>817292.73333333235</v>
      </c>
      <c r="O160" s="6">
        <f t="shared" si="4"/>
        <v>0</v>
      </c>
      <c r="P160">
        <f t="shared" si="5"/>
        <v>0</v>
      </c>
    </row>
    <row r="161" spans="1:16" x14ac:dyDescent="0.35">
      <c r="A161" s="19" t="s">
        <v>77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-5971.6799999999866</v>
      </c>
      <c r="L161" s="4">
        <v>-5576.0099999999975</v>
      </c>
      <c r="M161" s="4">
        <v>-5906.0499999999929</v>
      </c>
      <c r="N161" s="5">
        <v>-5817.9133333333257</v>
      </c>
      <c r="O161" s="6">
        <f t="shared" si="4"/>
        <v>-5971.6799999999866</v>
      </c>
      <c r="P161">
        <f t="shared" si="5"/>
        <v>1</v>
      </c>
    </row>
    <row r="162" spans="1:16" x14ac:dyDescent="0.35">
      <c r="A162" s="19" t="s">
        <v>152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5">
        <v>0</v>
      </c>
      <c r="O162" s="6">
        <f t="shared" si="4"/>
        <v>0</v>
      </c>
      <c r="P162">
        <f t="shared" si="5"/>
        <v>0</v>
      </c>
    </row>
    <row r="163" spans="1:16" x14ac:dyDescent="0.35">
      <c r="A163" s="19" t="s">
        <v>435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5">
        <v>0</v>
      </c>
      <c r="O163" s="6">
        <f t="shared" si="4"/>
        <v>0</v>
      </c>
      <c r="P163">
        <f t="shared" si="5"/>
        <v>0</v>
      </c>
    </row>
    <row r="164" spans="1:16" x14ac:dyDescent="0.35">
      <c r="A164" s="19" t="s">
        <v>153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9946.4899999999961</v>
      </c>
      <c r="L164" s="4">
        <v>12110.789999999977</v>
      </c>
      <c r="M164" s="4">
        <v>10076.340000000007</v>
      </c>
      <c r="N164" s="5">
        <v>10711.20666666666</v>
      </c>
      <c r="O164" s="6">
        <f t="shared" si="4"/>
        <v>0</v>
      </c>
      <c r="P164">
        <f t="shared" si="5"/>
        <v>0</v>
      </c>
    </row>
    <row r="165" spans="1:16" x14ac:dyDescent="0.35">
      <c r="A165" s="19" t="s">
        <v>436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5">
        <v>0</v>
      </c>
      <c r="O165" s="6">
        <f t="shared" si="4"/>
        <v>0</v>
      </c>
      <c r="P165">
        <f t="shared" si="5"/>
        <v>0</v>
      </c>
    </row>
    <row r="166" spans="1:16" x14ac:dyDescent="0.35">
      <c r="A166" s="19" t="s">
        <v>154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156364.75999999975</v>
      </c>
      <c r="L166" s="4">
        <v>116095.38000000009</v>
      </c>
      <c r="M166" s="4">
        <v>107380.35000000037</v>
      </c>
      <c r="N166" s="5">
        <v>126613.49666666675</v>
      </c>
      <c r="O166" s="6">
        <f t="shared" si="4"/>
        <v>0</v>
      </c>
      <c r="P166">
        <f t="shared" si="5"/>
        <v>0</v>
      </c>
    </row>
    <row r="167" spans="1:16" x14ac:dyDescent="0.35">
      <c r="A167" s="19" t="s">
        <v>155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50629.510000000082</v>
      </c>
      <c r="L167" s="4">
        <v>43137.360000000059</v>
      </c>
      <c r="M167" s="4">
        <v>56598.98000000004</v>
      </c>
      <c r="N167" s="5">
        <v>50121.950000000063</v>
      </c>
      <c r="O167" s="6">
        <f t="shared" si="4"/>
        <v>0</v>
      </c>
      <c r="P167">
        <f t="shared" si="5"/>
        <v>0</v>
      </c>
    </row>
    <row r="168" spans="1:16" x14ac:dyDescent="0.35">
      <c r="A168" s="19" t="s">
        <v>156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1593036.5099999991</v>
      </c>
      <c r="L168" s="4">
        <v>1816194.7899999991</v>
      </c>
      <c r="M168" s="4">
        <v>1986892.2999999991</v>
      </c>
      <c r="N168" s="5">
        <v>1798707.8666666655</v>
      </c>
      <c r="O168" s="6">
        <f t="shared" si="4"/>
        <v>0</v>
      </c>
      <c r="P168">
        <f t="shared" si="5"/>
        <v>0</v>
      </c>
    </row>
    <row r="169" spans="1:16" x14ac:dyDescent="0.35">
      <c r="A169" s="19" t="s">
        <v>157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63211.669999999904</v>
      </c>
      <c r="L169" s="4">
        <v>91370.739999999976</v>
      </c>
      <c r="M169" s="4">
        <v>89475.860000000044</v>
      </c>
      <c r="N169" s="5">
        <v>81352.756666666639</v>
      </c>
      <c r="O169" s="6">
        <f t="shared" si="4"/>
        <v>0</v>
      </c>
      <c r="P169">
        <f t="shared" si="5"/>
        <v>0</v>
      </c>
    </row>
    <row r="170" spans="1:16" x14ac:dyDescent="0.35">
      <c r="A170" s="19" t="s">
        <v>437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20380.969999999994</v>
      </c>
      <c r="L170" s="4">
        <v>24240.230000000065</v>
      </c>
      <c r="M170" s="4">
        <v>22853.699999999935</v>
      </c>
      <c r="N170" s="5">
        <v>22491.633333333331</v>
      </c>
      <c r="O170" s="6">
        <f t="shared" si="4"/>
        <v>0</v>
      </c>
      <c r="P170">
        <f t="shared" si="5"/>
        <v>0</v>
      </c>
    </row>
    <row r="171" spans="1:16" x14ac:dyDescent="0.35">
      <c r="A171" s="19" t="s">
        <v>28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-25496388.459999986</v>
      </c>
      <c r="L171" s="4">
        <v>-28003116.000000004</v>
      </c>
      <c r="M171" s="4">
        <v>-28311560.699999981</v>
      </c>
      <c r="N171" s="5">
        <v>-27270355.053333323</v>
      </c>
      <c r="O171" s="6">
        <f t="shared" si="4"/>
        <v>-28311560.699999981</v>
      </c>
      <c r="P171">
        <f t="shared" si="5"/>
        <v>1</v>
      </c>
    </row>
    <row r="172" spans="1:16" x14ac:dyDescent="0.35">
      <c r="A172" s="19" t="s">
        <v>158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2258269.0599999991</v>
      </c>
      <c r="L172" s="4">
        <v>28376918.379999917</v>
      </c>
      <c r="M172" s="4">
        <v>9328781.0200000107</v>
      </c>
      <c r="N172" s="5">
        <v>13321322.819999976</v>
      </c>
      <c r="O172" s="6">
        <f t="shared" si="4"/>
        <v>0</v>
      </c>
      <c r="P172">
        <f t="shared" si="5"/>
        <v>0</v>
      </c>
    </row>
    <row r="173" spans="1:16" x14ac:dyDescent="0.35">
      <c r="A173" s="19" t="s">
        <v>438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80940.469999999914</v>
      </c>
      <c r="L173" s="4">
        <v>105707.20000000017</v>
      </c>
      <c r="M173" s="4">
        <v>113626.7699999999</v>
      </c>
      <c r="N173" s="5">
        <v>100091.48</v>
      </c>
      <c r="O173" s="6">
        <f t="shared" si="4"/>
        <v>0</v>
      </c>
      <c r="P173">
        <f t="shared" si="5"/>
        <v>0</v>
      </c>
    </row>
    <row r="174" spans="1:16" x14ac:dyDescent="0.35">
      <c r="A174" s="19" t="s">
        <v>439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101525.00999999992</v>
      </c>
      <c r="L174" s="4">
        <v>119155.68000000024</v>
      </c>
      <c r="M174" s="4">
        <v>248378.93000000011</v>
      </c>
      <c r="N174" s="5">
        <v>156353.20666666675</v>
      </c>
      <c r="O174" s="6">
        <f t="shared" si="4"/>
        <v>0</v>
      </c>
      <c r="P174">
        <f t="shared" si="5"/>
        <v>0</v>
      </c>
    </row>
    <row r="175" spans="1:16" x14ac:dyDescent="0.35">
      <c r="A175" s="19" t="s">
        <v>440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-255771.66000000027</v>
      </c>
      <c r="L175" s="4">
        <v>-280246.06000000011</v>
      </c>
      <c r="M175" s="4">
        <v>-257198.24000000028</v>
      </c>
      <c r="N175" s="5">
        <v>-264405.32000000024</v>
      </c>
      <c r="O175" s="6">
        <f t="shared" si="4"/>
        <v>-280246.06000000011</v>
      </c>
      <c r="P175">
        <f t="shared" si="5"/>
        <v>1</v>
      </c>
    </row>
    <row r="176" spans="1:16" x14ac:dyDescent="0.35">
      <c r="A176" s="19" t="s">
        <v>441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77899.419999999824</v>
      </c>
      <c r="L176" s="4">
        <v>93964.170000000231</v>
      </c>
      <c r="M176" s="4">
        <v>211875.33999999982</v>
      </c>
      <c r="N176" s="5">
        <v>127912.97666666663</v>
      </c>
      <c r="O176" s="6">
        <f t="shared" si="4"/>
        <v>0</v>
      </c>
      <c r="P176">
        <f t="shared" si="5"/>
        <v>0</v>
      </c>
    </row>
    <row r="177" spans="1:16" x14ac:dyDescent="0.35">
      <c r="A177" s="19" t="s">
        <v>442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59135.549999999952</v>
      </c>
      <c r="L177" s="4">
        <v>82389.059999999954</v>
      </c>
      <c r="M177" s="4">
        <v>86696.839999999851</v>
      </c>
      <c r="N177" s="5">
        <v>76073.816666666578</v>
      </c>
      <c r="O177" s="6">
        <f t="shared" si="4"/>
        <v>0</v>
      </c>
      <c r="P177">
        <f t="shared" si="5"/>
        <v>0</v>
      </c>
    </row>
    <row r="178" spans="1:16" x14ac:dyDescent="0.35">
      <c r="A178" s="19" t="s">
        <v>443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157668.19000000009</v>
      </c>
      <c r="L178" s="4">
        <v>219706.28999999978</v>
      </c>
      <c r="M178" s="4">
        <v>231217.8899999999</v>
      </c>
      <c r="N178" s="5">
        <v>202864.12333333326</v>
      </c>
      <c r="O178" s="6">
        <f t="shared" si="4"/>
        <v>0</v>
      </c>
      <c r="P178">
        <f t="shared" si="5"/>
        <v>0</v>
      </c>
    </row>
    <row r="179" spans="1:16" x14ac:dyDescent="0.35">
      <c r="A179" s="19" t="s">
        <v>444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147977.95999999993</v>
      </c>
      <c r="L179" s="4">
        <v>194711.80999999976</v>
      </c>
      <c r="M179" s="4">
        <v>180013.76000000039</v>
      </c>
      <c r="N179" s="5">
        <v>174234.51</v>
      </c>
      <c r="O179" s="6">
        <f t="shared" si="4"/>
        <v>0</v>
      </c>
      <c r="P179">
        <f t="shared" si="5"/>
        <v>0</v>
      </c>
    </row>
    <row r="180" spans="1:16" x14ac:dyDescent="0.35">
      <c r="A180" s="19" t="s">
        <v>445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261616.0799999997</v>
      </c>
      <c r="L180" s="4">
        <v>325056.99000000046</v>
      </c>
      <c r="M180" s="4">
        <v>316338.33000000019</v>
      </c>
      <c r="N180" s="5">
        <v>301003.8000000001</v>
      </c>
      <c r="O180" s="6">
        <f t="shared" si="4"/>
        <v>0</v>
      </c>
      <c r="P180">
        <f t="shared" si="5"/>
        <v>0</v>
      </c>
    </row>
    <row r="181" spans="1:16" x14ac:dyDescent="0.35">
      <c r="A181" s="19" t="s">
        <v>446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183053.59000000003</v>
      </c>
      <c r="L181" s="4">
        <v>273913.63000000047</v>
      </c>
      <c r="M181" s="4">
        <v>279990.69999999966</v>
      </c>
      <c r="N181" s="5">
        <v>245652.64000000004</v>
      </c>
      <c r="O181" s="6">
        <f t="shared" si="4"/>
        <v>0</v>
      </c>
      <c r="P181">
        <f t="shared" si="5"/>
        <v>0</v>
      </c>
    </row>
    <row r="182" spans="1:16" x14ac:dyDescent="0.35">
      <c r="A182" s="19" t="s">
        <v>447</v>
      </c>
      <c r="B182" s="4">
        <v>0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51140.750000000044</v>
      </c>
      <c r="L182" s="4">
        <v>66507.729999999981</v>
      </c>
      <c r="M182" s="4">
        <v>80124.109999999899</v>
      </c>
      <c r="N182" s="5">
        <v>65924.196666666641</v>
      </c>
      <c r="O182" s="6">
        <f t="shared" si="4"/>
        <v>0</v>
      </c>
      <c r="P182">
        <f t="shared" si="5"/>
        <v>0</v>
      </c>
    </row>
    <row r="183" spans="1:16" x14ac:dyDescent="0.35">
      <c r="A183" s="19" t="s">
        <v>448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198184.39000000045</v>
      </c>
      <c r="L183" s="4">
        <v>278684.84999999969</v>
      </c>
      <c r="M183" s="4">
        <v>301415.56</v>
      </c>
      <c r="N183" s="5">
        <v>259428.26666666669</v>
      </c>
      <c r="O183" s="6">
        <f t="shared" si="4"/>
        <v>0</v>
      </c>
      <c r="P183">
        <f t="shared" si="5"/>
        <v>0</v>
      </c>
    </row>
    <row r="184" spans="1:16" x14ac:dyDescent="0.35">
      <c r="A184" s="19" t="s">
        <v>159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271060.56000000023</v>
      </c>
      <c r="L184" s="4">
        <v>338177.8000000001</v>
      </c>
      <c r="M184" s="4">
        <v>346618.6999999999</v>
      </c>
      <c r="N184" s="5">
        <v>318619.02000000008</v>
      </c>
      <c r="O184" s="6">
        <f t="shared" si="4"/>
        <v>0</v>
      </c>
      <c r="P184">
        <f t="shared" si="5"/>
        <v>0</v>
      </c>
    </row>
    <row r="185" spans="1:16" x14ac:dyDescent="0.35">
      <c r="A185" s="19" t="s">
        <v>449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66197.520000000091</v>
      </c>
      <c r="L185" s="4">
        <v>68171.000000000073</v>
      </c>
      <c r="M185" s="4">
        <v>77523.839999999895</v>
      </c>
      <c r="N185" s="5">
        <v>70630.786666666681</v>
      </c>
      <c r="O185" s="6">
        <f t="shared" si="4"/>
        <v>0</v>
      </c>
      <c r="P185">
        <f t="shared" si="5"/>
        <v>0</v>
      </c>
    </row>
    <row r="186" spans="1:16" x14ac:dyDescent="0.35">
      <c r="A186" s="19" t="s">
        <v>450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60770.859999999906</v>
      </c>
      <c r="L186" s="4">
        <v>81181.320000000109</v>
      </c>
      <c r="M186" s="4">
        <v>87057.50000000032</v>
      </c>
      <c r="N186" s="5">
        <v>76336.560000000114</v>
      </c>
      <c r="O186" s="6">
        <f t="shared" si="4"/>
        <v>0</v>
      </c>
      <c r="P186">
        <f t="shared" si="5"/>
        <v>0</v>
      </c>
    </row>
    <row r="187" spans="1:16" x14ac:dyDescent="0.35">
      <c r="A187" s="19" t="s">
        <v>451</v>
      </c>
      <c r="B187" s="4">
        <v>0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56643.69999999983</v>
      </c>
      <c r="L187" s="4">
        <v>72127.679999999978</v>
      </c>
      <c r="M187" s="4">
        <v>70343.140000000029</v>
      </c>
      <c r="N187" s="5">
        <v>66371.50666666661</v>
      </c>
      <c r="O187" s="6">
        <f t="shared" si="4"/>
        <v>0</v>
      </c>
      <c r="P187">
        <f t="shared" si="5"/>
        <v>0</v>
      </c>
    </row>
    <row r="188" spans="1:16" x14ac:dyDescent="0.35">
      <c r="A188" s="19" t="s">
        <v>160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211881.96999999997</v>
      </c>
      <c r="L188" s="4">
        <v>210880.74000000022</v>
      </c>
      <c r="M188" s="4">
        <v>248368.27000000048</v>
      </c>
      <c r="N188" s="5">
        <v>223710.32666666689</v>
      </c>
      <c r="O188" s="6">
        <f t="shared" si="4"/>
        <v>0</v>
      </c>
      <c r="P188">
        <f t="shared" si="5"/>
        <v>0</v>
      </c>
    </row>
    <row r="189" spans="1:16" x14ac:dyDescent="0.35">
      <c r="A189" s="19" t="s">
        <v>161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72198.350000000297</v>
      </c>
      <c r="L189" s="4">
        <v>101777.67999999964</v>
      </c>
      <c r="M189" s="4">
        <v>110919.08999999992</v>
      </c>
      <c r="N189" s="5">
        <v>94965.039999999964</v>
      </c>
      <c r="O189" s="6">
        <f t="shared" si="4"/>
        <v>0</v>
      </c>
      <c r="P189">
        <f t="shared" si="5"/>
        <v>0</v>
      </c>
    </row>
    <row r="190" spans="1:16" x14ac:dyDescent="0.35">
      <c r="A190" s="19" t="s">
        <v>452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142627.22000000018</v>
      </c>
      <c r="L190" s="4">
        <v>179232.61000000004</v>
      </c>
      <c r="M190" s="4">
        <v>355992.44000000082</v>
      </c>
      <c r="N190" s="5">
        <v>225950.75666666697</v>
      </c>
      <c r="O190" s="6">
        <f t="shared" si="4"/>
        <v>0</v>
      </c>
      <c r="P190">
        <f t="shared" si="5"/>
        <v>0</v>
      </c>
    </row>
    <row r="191" spans="1:16" x14ac:dyDescent="0.35">
      <c r="A191" s="19" t="s">
        <v>453</v>
      </c>
      <c r="B191" s="4">
        <v>0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141736.19999999981</v>
      </c>
      <c r="L191" s="4">
        <v>157521.72000000009</v>
      </c>
      <c r="M191" s="4">
        <v>162656.27999999994</v>
      </c>
      <c r="N191" s="5">
        <v>153971.39999999994</v>
      </c>
      <c r="O191" s="6">
        <f t="shared" si="4"/>
        <v>0</v>
      </c>
      <c r="P191">
        <f t="shared" si="5"/>
        <v>0</v>
      </c>
    </row>
    <row r="192" spans="1:16" x14ac:dyDescent="0.35">
      <c r="A192" s="19" t="s">
        <v>162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193806.56999999948</v>
      </c>
      <c r="L192" s="4">
        <v>305076.0500000001</v>
      </c>
      <c r="M192" s="4">
        <v>331592.5400000001</v>
      </c>
      <c r="N192" s="5">
        <v>276825.05333333323</v>
      </c>
      <c r="O192" s="6">
        <f t="shared" si="4"/>
        <v>0</v>
      </c>
      <c r="P192">
        <f t="shared" si="5"/>
        <v>0</v>
      </c>
    </row>
    <row r="193" spans="1:16" x14ac:dyDescent="0.35">
      <c r="A193" s="19" t="s">
        <v>454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48962.139999999927</v>
      </c>
      <c r="L193" s="4">
        <v>74861.059999999939</v>
      </c>
      <c r="M193" s="4">
        <v>66216.949999999895</v>
      </c>
      <c r="N193" s="5">
        <v>63346.716666666587</v>
      </c>
      <c r="O193" s="6">
        <f t="shared" si="4"/>
        <v>0</v>
      </c>
      <c r="P193">
        <f t="shared" si="5"/>
        <v>0</v>
      </c>
    </row>
    <row r="194" spans="1:16" x14ac:dyDescent="0.35">
      <c r="A194" s="19" t="s">
        <v>163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202445.71000000028</v>
      </c>
      <c r="L194" s="4">
        <v>273275.9499999996</v>
      </c>
      <c r="M194" s="4">
        <v>264063.48999999976</v>
      </c>
      <c r="N194" s="5">
        <v>246595.0499999999</v>
      </c>
      <c r="O194" s="6">
        <f t="shared" si="4"/>
        <v>0</v>
      </c>
      <c r="P194">
        <f t="shared" si="5"/>
        <v>0</v>
      </c>
    </row>
    <row r="195" spans="1:16" x14ac:dyDescent="0.35">
      <c r="A195" s="19" t="s">
        <v>455</v>
      </c>
      <c r="B195" s="4">
        <v>0</v>
      </c>
      <c r="C195" s="4">
        <v>0</v>
      </c>
      <c r="D195" s="4">
        <v>0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273683.54000000085</v>
      </c>
      <c r="L195" s="4">
        <v>339175.34999999963</v>
      </c>
      <c r="M195" s="4">
        <v>319460.66000000067</v>
      </c>
      <c r="N195" s="5">
        <v>310773.18333333376</v>
      </c>
      <c r="O195" s="6">
        <f t="shared" ref="O195:O258" si="6">+MIN(B195:M195)</f>
        <v>0</v>
      </c>
      <c r="P195">
        <f t="shared" ref="P195:P258" si="7">+IF(O195&lt;0,1,0)</f>
        <v>0</v>
      </c>
    </row>
    <row r="196" spans="1:16" x14ac:dyDescent="0.35">
      <c r="A196" s="19" t="s">
        <v>164</v>
      </c>
      <c r="B196" s="4">
        <v>0</v>
      </c>
      <c r="C196" s="4">
        <v>0</v>
      </c>
      <c r="D196" s="4">
        <v>0</v>
      </c>
      <c r="E196" s="4">
        <v>0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137378.52000000025</v>
      </c>
      <c r="L196" s="4">
        <v>162878.3699999997</v>
      </c>
      <c r="M196" s="4">
        <v>192388.3799999996</v>
      </c>
      <c r="N196" s="5">
        <v>164215.08999999985</v>
      </c>
      <c r="O196" s="6">
        <f t="shared" si="6"/>
        <v>0</v>
      </c>
      <c r="P196">
        <f t="shared" si="7"/>
        <v>0</v>
      </c>
    </row>
    <row r="197" spans="1:16" x14ac:dyDescent="0.35">
      <c r="A197" s="19" t="s">
        <v>456</v>
      </c>
      <c r="B197" s="4">
        <v>0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198355.47999999969</v>
      </c>
      <c r="L197" s="4">
        <v>204594.93</v>
      </c>
      <c r="M197" s="4">
        <v>232279.2799999998</v>
      </c>
      <c r="N197" s="5">
        <v>211743.22999999984</v>
      </c>
      <c r="O197" s="6">
        <f t="shared" si="6"/>
        <v>0</v>
      </c>
      <c r="P197">
        <f t="shared" si="7"/>
        <v>0</v>
      </c>
    </row>
    <row r="198" spans="1:16" x14ac:dyDescent="0.35">
      <c r="A198" s="19" t="s">
        <v>457</v>
      </c>
      <c r="B198" s="4">
        <v>0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203015.29999999978</v>
      </c>
      <c r="L198" s="4">
        <v>256525.95000000007</v>
      </c>
      <c r="M198" s="4">
        <v>265312.95999999932</v>
      </c>
      <c r="N198" s="5">
        <v>241618.06999999975</v>
      </c>
      <c r="O198" s="6">
        <f t="shared" si="6"/>
        <v>0</v>
      </c>
      <c r="P198">
        <f t="shared" si="7"/>
        <v>0</v>
      </c>
    </row>
    <row r="199" spans="1:16" x14ac:dyDescent="0.35">
      <c r="A199" s="19" t="s">
        <v>458</v>
      </c>
      <c r="B199" s="4">
        <v>0</v>
      </c>
      <c r="C199" s="4">
        <v>0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5">
        <v>0</v>
      </c>
      <c r="O199" s="6">
        <f t="shared" si="6"/>
        <v>0</v>
      </c>
      <c r="P199">
        <f t="shared" si="7"/>
        <v>0</v>
      </c>
    </row>
    <row r="200" spans="1:16" x14ac:dyDescent="0.35">
      <c r="A200" s="19" t="s">
        <v>459</v>
      </c>
      <c r="B200" s="4">
        <v>0</v>
      </c>
      <c r="C200" s="4">
        <v>0</v>
      </c>
      <c r="D200" s="4">
        <v>0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76288.730000000054</v>
      </c>
      <c r="L200" s="4">
        <v>99280.700000000041</v>
      </c>
      <c r="M200" s="4">
        <v>107076.77999999996</v>
      </c>
      <c r="N200" s="5">
        <v>94215.403333333365</v>
      </c>
      <c r="O200" s="6">
        <f t="shared" si="6"/>
        <v>0</v>
      </c>
      <c r="P200">
        <f t="shared" si="7"/>
        <v>0</v>
      </c>
    </row>
    <row r="201" spans="1:16" x14ac:dyDescent="0.35">
      <c r="A201" s="19" t="s">
        <v>460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59135.549999999952</v>
      </c>
      <c r="L201" s="4">
        <v>82389.059999999954</v>
      </c>
      <c r="M201" s="4">
        <v>86696.839999999851</v>
      </c>
      <c r="N201" s="5">
        <v>76073.816666666578</v>
      </c>
      <c r="O201" s="6">
        <f t="shared" si="6"/>
        <v>0</v>
      </c>
      <c r="P201">
        <f t="shared" si="7"/>
        <v>0</v>
      </c>
    </row>
    <row r="202" spans="1:16" x14ac:dyDescent="0.35">
      <c r="A202" s="19" t="s">
        <v>461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19867.470000000008</v>
      </c>
      <c r="N202" s="5">
        <v>6622.4900000000025</v>
      </c>
      <c r="O202" s="6">
        <f t="shared" si="6"/>
        <v>0</v>
      </c>
      <c r="P202">
        <f t="shared" si="7"/>
        <v>0</v>
      </c>
    </row>
    <row r="203" spans="1:16" x14ac:dyDescent="0.35">
      <c r="A203" s="19" t="s">
        <v>29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21292328.419999998</v>
      </c>
      <c r="L203" s="4">
        <v>19744386.300000057</v>
      </c>
      <c r="M203" s="4">
        <v>22448210.090000018</v>
      </c>
      <c r="N203" s="5">
        <v>21161641.603333358</v>
      </c>
      <c r="O203" s="6">
        <f t="shared" si="6"/>
        <v>0</v>
      </c>
      <c r="P203">
        <f t="shared" si="7"/>
        <v>0</v>
      </c>
    </row>
    <row r="204" spans="1:16" x14ac:dyDescent="0.35">
      <c r="A204" s="19" t="s">
        <v>462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5">
        <v>0</v>
      </c>
      <c r="O204" s="6">
        <f t="shared" si="6"/>
        <v>0</v>
      </c>
      <c r="P204">
        <f t="shared" si="7"/>
        <v>0</v>
      </c>
    </row>
    <row r="205" spans="1:16" x14ac:dyDescent="0.35">
      <c r="A205" s="19" t="s">
        <v>463</v>
      </c>
      <c r="B205" s="4">
        <v>0</v>
      </c>
      <c r="C205" s="4">
        <v>0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1513126.4299999955</v>
      </c>
      <c r="L205" s="4">
        <v>4307912.68</v>
      </c>
      <c r="M205" s="4">
        <v>4951860.0300000012</v>
      </c>
      <c r="N205" s="5">
        <v>3590966.379999999</v>
      </c>
      <c r="O205" s="6">
        <f t="shared" si="6"/>
        <v>0</v>
      </c>
      <c r="P205">
        <f t="shared" si="7"/>
        <v>0</v>
      </c>
    </row>
    <row r="206" spans="1:16" x14ac:dyDescent="0.35">
      <c r="A206" s="19" t="s">
        <v>78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1476747.9199999995</v>
      </c>
      <c r="L206" s="4">
        <v>1563548.34</v>
      </c>
      <c r="M206" s="4">
        <v>1663602.0200000007</v>
      </c>
      <c r="N206" s="5">
        <v>1567966.0933333335</v>
      </c>
      <c r="O206" s="6">
        <f t="shared" si="6"/>
        <v>0</v>
      </c>
      <c r="P206">
        <f t="shared" si="7"/>
        <v>0</v>
      </c>
    </row>
    <row r="207" spans="1:16" x14ac:dyDescent="0.35">
      <c r="A207" s="19" t="s">
        <v>165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5">
        <v>0</v>
      </c>
      <c r="O207" s="6">
        <f t="shared" si="6"/>
        <v>0</v>
      </c>
      <c r="P207">
        <f t="shared" si="7"/>
        <v>0</v>
      </c>
    </row>
    <row r="208" spans="1:16" x14ac:dyDescent="0.35">
      <c r="A208" s="19" t="s">
        <v>166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1099273.4699999988</v>
      </c>
      <c r="L208" s="4">
        <v>377109.23000000103</v>
      </c>
      <c r="M208" s="4">
        <v>490823.7100000002</v>
      </c>
      <c r="N208" s="5">
        <v>655735.47</v>
      </c>
      <c r="O208" s="6">
        <f t="shared" si="6"/>
        <v>0</v>
      </c>
      <c r="P208">
        <f t="shared" si="7"/>
        <v>0</v>
      </c>
    </row>
    <row r="209" spans="1:16" x14ac:dyDescent="0.35">
      <c r="A209" s="19" t="s">
        <v>167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634749.14000000013</v>
      </c>
      <c r="L209" s="4">
        <v>1618784.4300000023</v>
      </c>
      <c r="M209" s="4">
        <v>2626686.9700000039</v>
      </c>
      <c r="N209" s="5">
        <v>1626740.1800000023</v>
      </c>
      <c r="O209" s="6">
        <f t="shared" si="6"/>
        <v>0</v>
      </c>
      <c r="P209">
        <f t="shared" si="7"/>
        <v>0</v>
      </c>
    </row>
    <row r="210" spans="1:16" x14ac:dyDescent="0.35">
      <c r="A210" s="19" t="s">
        <v>464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5">
        <v>0</v>
      </c>
      <c r="O210" s="6">
        <f t="shared" si="6"/>
        <v>0</v>
      </c>
      <c r="P210">
        <f t="shared" si="7"/>
        <v>0</v>
      </c>
    </row>
    <row r="211" spans="1:16" x14ac:dyDescent="0.35">
      <c r="A211" s="19" t="s">
        <v>168</v>
      </c>
      <c r="B211" s="4">
        <v>0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843607.87999999896</v>
      </c>
      <c r="L211" s="4">
        <v>1010781.4700000018</v>
      </c>
      <c r="M211" s="4">
        <v>860606.50999999989</v>
      </c>
      <c r="N211" s="5">
        <v>904998.62000000023</v>
      </c>
      <c r="O211" s="6">
        <f t="shared" si="6"/>
        <v>0</v>
      </c>
      <c r="P211">
        <f t="shared" si="7"/>
        <v>0</v>
      </c>
    </row>
    <row r="212" spans="1:16" x14ac:dyDescent="0.35">
      <c r="A212" s="19" t="s">
        <v>30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1000283.6300000004</v>
      </c>
      <c r="L212" s="4">
        <v>716143.1899999989</v>
      </c>
      <c r="M212" s="4">
        <v>184136.73000000024</v>
      </c>
      <c r="N212" s="5">
        <v>633521.18333333323</v>
      </c>
      <c r="O212" s="6">
        <f t="shared" si="6"/>
        <v>0</v>
      </c>
      <c r="P212">
        <f t="shared" si="7"/>
        <v>0</v>
      </c>
    </row>
    <row r="213" spans="1:16" x14ac:dyDescent="0.35">
      <c r="A213" s="19" t="s">
        <v>465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523072.69000000169</v>
      </c>
      <c r="L213" s="4">
        <v>606686.60000000021</v>
      </c>
      <c r="M213" s="4">
        <v>664375.37000000139</v>
      </c>
      <c r="N213" s="5">
        <v>598044.88666666776</v>
      </c>
      <c r="O213" s="6">
        <f t="shared" si="6"/>
        <v>0</v>
      </c>
      <c r="P213">
        <f t="shared" si="7"/>
        <v>0</v>
      </c>
    </row>
    <row r="214" spans="1:16" x14ac:dyDescent="0.35">
      <c r="A214" s="19" t="s">
        <v>169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25828.960000000043</v>
      </c>
      <c r="L214" s="4">
        <v>31472.489999999991</v>
      </c>
      <c r="M214" s="4">
        <v>11455.180000000018</v>
      </c>
      <c r="N214" s="5">
        <v>22918.876666666682</v>
      </c>
      <c r="O214" s="6">
        <f t="shared" si="6"/>
        <v>0</v>
      </c>
      <c r="P214">
        <f t="shared" si="7"/>
        <v>0</v>
      </c>
    </row>
    <row r="215" spans="1:16" x14ac:dyDescent="0.35">
      <c r="A215" s="19" t="s">
        <v>170</v>
      </c>
      <c r="B215" s="4">
        <v>0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20272.01000000002</v>
      </c>
      <c r="L215" s="4">
        <v>22531.499999999982</v>
      </c>
      <c r="M215" s="4">
        <v>20280.140000000032</v>
      </c>
      <c r="N215" s="5">
        <v>21027.883333333346</v>
      </c>
      <c r="O215" s="6">
        <f t="shared" si="6"/>
        <v>0</v>
      </c>
      <c r="P215">
        <f t="shared" si="7"/>
        <v>0</v>
      </c>
    </row>
    <row r="216" spans="1:16" x14ac:dyDescent="0.35">
      <c r="A216" s="19" t="s">
        <v>171</v>
      </c>
      <c r="B216" s="4">
        <v>0</v>
      </c>
      <c r="C216" s="4">
        <v>0</v>
      </c>
      <c r="D216" s="4">
        <v>0</v>
      </c>
      <c r="E216" s="4">
        <v>0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289305.71000000084</v>
      </c>
      <c r="L216" s="4">
        <v>299373.47999999917</v>
      </c>
      <c r="M216" s="4">
        <v>136442.48999999993</v>
      </c>
      <c r="N216" s="5">
        <v>241707.22666666665</v>
      </c>
      <c r="O216" s="6">
        <f t="shared" si="6"/>
        <v>0</v>
      </c>
      <c r="P216">
        <f t="shared" si="7"/>
        <v>0</v>
      </c>
    </row>
    <row r="217" spans="1:16" x14ac:dyDescent="0.35">
      <c r="A217" s="19" t="s">
        <v>172</v>
      </c>
      <c r="B217" s="4">
        <v>0</v>
      </c>
      <c r="C217" s="4">
        <v>0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175618.48000000045</v>
      </c>
      <c r="L217" s="4">
        <v>190304.97999999963</v>
      </c>
      <c r="M217" s="4">
        <v>175733.93000000023</v>
      </c>
      <c r="N217" s="5">
        <v>180552.46333333346</v>
      </c>
      <c r="O217" s="6">
        <f t="shared" si="6"/>
        <v>0</v>
      </c>
      <c r="P217">
        <f t="shared" si="7"/>
        <v>0</v>
      </c>
    </row>
    <row r="218" spans="1:16" x14ac:dyDescent="0.35">
      <c r="A218" s="19" t="s">
        <v>173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49867.159999999916</v>
      </c>
      <c r="L218" s="4">
        <v>54293.099999999977</v>
      </c>
      <c r="M218" s="4">
        <v>61621.650000000176</v>
      </c>
      <c r="N218" s="5">
        <v>55260.636666666687</v>
      </c>
      <c r="O218" s="6">
        <f t="shared" si="6"/>
        <v>0</v>
      </c>
      <c r="P218">
        <f t="shared" si="7"/>
        <v>0</v>
      </c>
    </row>
    <row r="219" spans="1:16" x14ac:dyDescent="0.35">
      <c r="A219" s="19" t="s">
        <v>79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-1628782.2799999996</v>
      </c>
      <c r="L219" s="4">
        <v>-1351584.9500000002</v>
      </c>
      <c r="M219" s="4">
        <v>-992382.41999999958</v>
      </c>
      <c r="N219" s="5">
        <v>-1324249.8833333331</v>
      </c>
      <c r="O219" s="6">
        <f t="shared" si="6"/>
        <v>-1628782.2799999996</v>
      </c>
      <c r="P219">
        <f t="shared" si="7"/>
        <v>1</v>
      </c>
    </row>
    <row r="220" spans="1:16" x14ac:dyDescent="0.35">
      <c r="A220" s="19" t="s">
        <v>31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10603.769999999979</v>
      </c>
      <c r="L220" s="4">
        <v>44081.919999999955</v>
      </c>
      <c r="M220" s="4">
        <v>54508.719999999979</v>
      </c>
      <c r="N220" s="5">
        <v>36398.136666666636</v>
      </c>
      <c r="O220" s="6">
        <f t="shared" si="6"/>
        <v>0</v>
      </c>
      <c r="P220">
        <f t="shared" si="7"/>
        <v>0</v>
      </c>
    </row>
    <row r="221" spans="1:16" x14ac:dyDescent="0.35">
      <c r="A221" s="19" t="s">
        <v>466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-8094632.02999999</v>
      </c>
      <c r="L221" s="4">
        <v>-8883226.2399999946</v>
      </c>
      <c r="M221" s="4">
        <v>-9040171.7199999988</v>
      </c>
      <c r="N221" s="5">
        <v>-8672676.6633333284</v>
      </c>
      <c r="O221" s="6">
        <f t="shared" si="6"/>
        <v>-9040171.7199999988</v>
      </c>
      <c r="P221">
        <f t="shared" si="7"/>
        <v>1</v>
      </c>
    </row>
    <row r="222" spans="1:16" x14ac:dyDescent="0.35">
      <c r="A222" s="19" t="s">
        <v>467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78221.650000000009</v>
      </c>
      <c r="L222" s="4">
        <v>103868.24999999996</v>
      </c>
      <c r="M222" s="4">
        <v>104089.31999999988</v>
      </c>
      <c r="N222" s="5">
        <v>95393.07333333329</v>
      </c>
      <c r="O222" s="6">
        <f t="shared" si="6"/>
        <v>0</v>
      </c>
      <c r="P222">
        <f t="shared" si="7"/>
        <v>0</v>
      </c>
    </row>
    <row r="223" spans="1:16" x14ac:dyDescent="0.35">
      <c r="A223" s="19" t="s">
        <v>32</v>
      </c>
      <c r="B223" s="4">
        <v>0</v>
      </c>
      <c r="C223" s="4">
        <v>0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-4289462.5500000035</v>
      </c>
      <c r="L223" s="4">
        <v>-4681629.7399999946</v>
      </c>
      <c r="M223" s="4">
        <v>-4372821.7899999926</v>
      </c>
      <c r="N223" s="5">
        <v>-4447971.3599999966</v>
      </c>
      <c r="O223" s="6">
        <f t="shared" si="6"/>
        <v>-4681629.7399999946</v>
      </c>
      <c r="P223">
        <f t="shared" si="7"/>
        <v>1</v>
      </c>
    </row>
    <row r="224" spans="1:16" x14ac:dyDescent="0.35">
      <c r="A224" s="19" t="s">
        <v>468</v>
      </c>
      <c r="B224" s="4">
        <v>0</v>
      </c>
      <c r="C224" s="4">
        <v>0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5607.659999999998</v>
      </c>
      <c r="N224" s="5">
        <v>1869.2199999999993</v>
      </c>
      <c r="O224" s="6">
        <f t="shared" si="6"/>
        <v>0</v>
      </c>
      <c r="P224">
        <f t="shared" si="7"/>
        <v>0</v>
      </c>
    </row>
    <row r="225" spans="1:16" x14ac:dyDescent="0.35">
      <c r="A225" s="19" t="s">
        <v>469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5">
        <v>0</v>
      </c>
      <c r="O225" s="6">
        <f t="shared" si="6"/>
        <v>0</v>
      </c>
      <c r="P225">
        <f t="shared" si="7"/>
        <v>0</v>
      </c>
    </row>
    <row r="226" spans="1:16" x14ac:dyDescent="0.35">
      <c r="A226" s="19" t="s">
        <v>470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87223.570000000109</v>
      </c>
      <c r="L226" s="4">
        <v>115734.81000000004</v>
      </c>
      <c r="M226" s="4">
        <v>116234.83000000015</v>
      </c>
      <c r="N226" s="5">
        <v>106397.73666666677</v>
      </c>
      <c r="O226" s="6">
        <f t="shared" si="6"/>
        <v>0</v>
      </c>
      <c r="P226">
        <f t="shared" si="7"/>
        <v>0</v>
      </c>
    </row>
    <row r="227" spans="1:16" x14ac:dyDescent="0.35">
      <c r="A227" s="19" t="s">
        <v>471</v>
      </c>
      <c r="B227" s="4">
        <v>0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5">
        <v>0</v>
      </c>
      <c r="O227" s="6">
        <f t="shared" si="6"/>
        <v>0</v>
      </c>
      <c r="P227">
        <f t="shared" si="7"/>
        <v>0</v>
      </c>
    </row>
    <row r="228" spans="1:16" x14ac:dyDescent="0.35">
      <c r="A228" s="19" t="s">
        <v>472</v>
      </c>
      <c r="B228" s="4">
        <v>0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506848.90999999986</v>
      </c>
      <c r="L228" s="4">
        <v>524929.86999999918</v>
      </c>
      <c r="M228" s="4">
        <v>525823.76999999862</v>
      </c>
      <c r="N228" s="5">
        <v>519200.84999999922</v>
      </c>
      <c r="O228" s="6">
        <f t="shared" si="6"/>
        <v>0</v>
      </c>
      <c r="P228">
        <f t="shared" si="7"/>
        <v>0</v>
      </c>
    </row>
    <row r="229" spans="1:16" x14ac:dyDescent="0.35">
      <c r="A229" s="19" t="s">
        <v>473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282773.49000000011</v>
      </c>
      <c r="L229" s="4">
        <v>331915.90999999898</v>
      </c>
      <c r="M229" s="4">
        <v>323503.48999999958</v>
      </c>
      <c r="N229" s="5">
        <v>312730.96333333291</v>
      </c>
      <c r="O229" s="6">
        <f t="shared" si="6"/>
        <v>0</v>
      </c>
      <c r="P229">
        <f t="shared" si="7"/>
        <v>0</v>
      </c>
    </row>
    <row r="230" spans="1:16" x14ac:dyDescent="0.35">
      <c r="A230" s="19" t="s">
        <v>474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83747.030000000144</v>
      </c>
      <c r="L230" s="4">
        <v>106112.93999999984</v>
      </c>
      <c r="M230" s="4">
        <v>106854.22000000019</v>
      </c>
      <c r="N230" s="5">
        <v>98904.730000000054</v>
      </c>
      <c r="O230" s="6">
        <f t="shared" si="6"/>
        <v>0</v>
      </c>
      <c r="P230">
        <f t="shared" si="7"/>
        <v>0</v>
      </c>
    </row>
    <row r="231" spans="1:16" x14ac:dyDescent="0.35">
      <c r="A231" s="19" t="s">
        <v>475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83802.419999999911</v>
      </c>
      <c r="L231" s="4">
        <v>103034.81999999999</v>
      </c>
      <c r="M231" s="4">
        <v>95818.090000000055</v>
      </c>
      <c r="N231" s="5">
        <v>94218.443333333315</v>
      </c>
      <c r="O231" s="6">
        <f t="shared" si="6"/>
        <v>0</v>
      </c>
      <c r="P231">
        <f t="shared" si="7"/>
        <v>0</v>
      </c>
    </row>
    <row r="232" spans="1:16" x14ac:dyDescent="0.35">
      <c r="A232" s="19" t="s">
        <v>174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49994.16000000012</v>
      </c>
      <c r="L232" s="4">
        <v>55729.750000000029</v>
      </c>
      <c r="M232" s="4">
        <v>65092.029999999861</v>
      </c>
      <c r="N232" s="5">
        <v>56938.646666666667</v>
      </c>
      <c r="O232" s="6">
        <f t="shared" si="6"/>
        <v>0</v>
      </c>
      <c r="P232">
        <f t="shared" si="7"/>
        <v>0</v>
      </c>
    </row>
    <row r="233" spans="1:16" x14ac:dyDescent="0.35">
      <c r="A233" s="19" t="s">
        <v>80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-130795.88000000025</v>
      </c>
      <c r="L233" s="4">
        <v>-221875.06000000038</v>
      </c>
      <c r="M233" s="4">
        <v>-131869.66000000015</v>
      </c>
      <c r="N233" s="5">
        <v>-161513.53333333359</v>
      </c>
      <c r="O233" s="6">
        <f t="shared" si="6"/>
        <v>-221875.06000000038</v>
      </c>
      <c r="P233">
        <f t="shared" si="7"/>
        <v>1</v>
      </c>
    </row>
    <row r="234" spans="1:16" x14ac:dyDescent="0.35">
      <c r="A234" s="19" t="s">
        <v>175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73871.010000000213</v>
      </c>
      <c r="L234" s="4">
        <v>97265.599999999977</v>
      </c>
      <c r="M234" s="4">
        <v>97336.939999999944</v>
      </c>
      <c r="N234" s="5">
        <v>89491.183333333393</v>
      </c>
      <c r="O234" s="6">
        <f t="shared" si="6"/>
        <v>0</v>
      </c>
      <c r="P234">
        <f t="shared" si="7"/>
        <v>0</v>
      </c>
    </row>
    <row r="235" spans="1:16" x14ac:dyDescent="0.35">
      <c r="A235" s="19" t="s">
        <v>61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89531.330000000162</v>
      </c>
      <c r="L235" s="4">
        <v>132338.13000000024</v>
      </c>
      <c r="M235" s="4">
        <v>106257.03000000016</v>
      </c>
      <c r="N235" s="5">
        <v>109375.49666666686</v>
      </c>
      <c r="O235" s="6">
        <f t="shared" si="6"/>
        <v>0</v>
      </c>
      <c r="P235">
        <f t="shared" si="7"/>
        <v>0</v>
      </c>
    </row>
    <row r="236" spans="1:16" x14ac:dyDescent="0.35">
      <c r="A236" s="19" t="s">
        <v>33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-178806.94999999963</v>
      </c>
      <c r="L236" s="4">
        <v>-197699.1800000006</v>
      </c>
      <c r="M236" s="4">
        <v>-186510.19000000012</v>
      </c>
      <c r="N236" s="5">
        <v>-187672.10666666678</v>
      </c>
      <c r="O236" s="6">
        <f t="shared" si="6"/>
        <v>-197699.1800000006</v>
      </c>
      <c r="P236">
        <f t="shared" si="7"/>
        <v>1</v>
      </c>
    </row>
    <row r="237" spans="1:16" x14ac:dyDescent="0.35">
      <c r="A237" s="19" t="s">
        <v>34</v>
      </c>
      <c r="B237" s="4">
        <v>0</v>
      </c>
      <c r="C237" s="4">
        <v>0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168028.85000000033</v>
      </c>
      <c r="L237" s="4">
        <v>245982.96999999983</v>
      </c>
      <c r="M237" s="4">
        <v>121474.38000000012</v>
      </c>
      <c r="N237" s="5">
        <v>178495.40000000011</v>
      </c>
      <c r="O237" s="6">
        <f t="shared" si="6"/>
        <v>0</v>
      </c>
      <c r="P237">
        <f t="shared" si="7"/>
        <v>0</v>
      </c>
    </row>
    <row r="238" spans="1:16" x14ac:dyDescent="0.35">
      <c r="A238" s="19" t="s">
        <v>35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14242480.380000027</v>
      </c>
      <c r="L238" s="4">
        <v>15609113.960000005</v>
      </c>
      <c r="M238" s="4">
        <v>14207621.010000005</v>
      </c>
      <c r="N238" s="5">
        <v>14686405.11666668</v>
      </c>
      <c r="O238" s="6">
        <f t="shared" si="6"/>
        <v>0</v>
      </c>
      <c r="P238">
        <f t="shared" si="7"/>
        <v>0</v>
      </c>
    </row>
    <row r="239" spans="1:16" x14ac:dyDescent="0.35">
      <c r="A239" s="19" t="s">
        <v>36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11350768.500000009</v>
      </c>
      <c r="L239" s="4">
        <v>14824832.399999987</v>
      </c>
      <c r="M239" s="4">
        <v>13493757.500000028</v>
      </c>
      <c r="N239" s="5">
        <v>13223119.466666676</v>
      </c>
      <c r="O239" s="6">
        <f t="shared" si="6"/>
        <v>0</v>
      </c>
      <c r="P239">
        <f t="shared" si="7"/>
        <v>0</v>
      </c>
    </row>
    <row r="240" spans="1:16" x14ac:dyDescent="0.35">
      <c r="A240" s="19" t="s">
        <v>176</v>
      </c>
      <c r="B240" s="4">
        <v>0</v>
      </c>
      <c r="C240" s="4">
        <v>0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114793.61000000002</v>
      </c>
      <c r="L240" s="4">
        <v>277016.43999999983</v>
      </c>
      <c r="M240" s="4">
        <v>254895.70000000013</v>
      </c>
      <c r="N240" s="5">
        <v>215568.58333333334</v>
      </c>
      <c r="O240" s="6">
        <f t="shared" si="6"/>
        <v>0</v>
      </c>
      <c r="P240">
        <f t="shared" si="7"/>
        <v>0</v>
      </c>
    </row>
    <row r="241" spans="1:16" x14ac:dyDescent="0.35">
      <c r="A241" s="19" t="s">
        <v>476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5">
        <v>0</v>
      </c>
      <c r="O241" s="6">
        <f t="shared" si="6"/>
        <v>0</v>
      </c>
      <c r="P241">
        <f t="shared" si="7"/>
        <v>0</v>
      </c>
    </row>
    <row r="242" spans="1:16" x14ac:dyDescent="0.35">
      <c r="A242" s="19" t="s">
        <v>477</v>
      </c>
      <c r="B242" s="4">
        <v>0</v>
      </c>
      <c r="C242" s="4">
        <v>0</v>
      </c>
      <c r="D242" s="4">
        <v>0</v>
      </c>
      <c r="E242" s="4">
        <v>0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153356.71999999991</v>
      </c>
      <c r="L242" s="4">
        <v>183648.51999999996</v>
      </c>
      <c r="M242" s="4">
        <v>189256.67000000027</v>
      </c>
      <c r="N242" s="5">
        <v>175420.63666666672</v>
      </c>
      <c r="O242" s="6">
        <f t="shared" si="6"/>
        <v>0</v>
      </c>
      <c r="P242">
        <f t="shared" si="7"/>
        <v>0</v>
      </c>
    </row>
    <row r="243" spans="1:16" x14ac:dyDescent="0.35">
      <c r="A243" s="19" t="s">
        <v>478</v>
      </c>
      <c r="B243" s="4">
        <v>0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1355534.5700000005</v>
      </c>
      <c r="L243" s="4">
        <v>1353836.7200000023</v>
      </c>
      <c r="M243" s="4">
        <v>1412363.6000000034</v>
      </c>
      <c r="N243" s="5">
        <v>1373911.630000002</v>
      </c>
      <c r="O243" s="6">
        <f t="shared" si="6"/>
        <v>0</v>
      </c>
      <c r="P243">
        <f t="shared" si="7"/>
        <v>0</v>
      </c>
    </row>
    <row r="244" spans="1:16" x14ac:dyDescent="0.35">
      <c r="A244" s="19" t="s">
        <v>177</v>
      </c>
      <c r="B244" s="4">
        <v>0</v>
      </c>
      <c r="C244" s="4">
        <v>0</v>
      </c>
      <c r="D244" s="4">
        <v>0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272987.37000000005</v>
      </c>
      <c r="L244" s="4">
        <v>304767.14999999944</v>
      </c>
      <c r="M244" s="4">
        <v>226479.22999999972</v>
      </c>
      <c r="N244" s="5">
        <v>268077.91666666645</v>
      </c>
      <c r="O244" s="6">
        <f t="shared" si="6"/>
        <v>0</v>
      </c>
      <c r="P244">
        <f t="shared" si="7"/>
        <v>0</v>
      </c>
    </row>
    <row r="245" spans="1:16" x14ac:dyDescent="0.35">
      <c r="A245" s="19" t="s">
        <v>479</v>
      </c>
      <c r="B245" s="4">
        <v>0</v>
      </c>
      <c r="C245" s="4">
        <v>0</v>
      </c>
      <c r="D245" s="4">
        <v>0</v>
      </c>
      <c r="E245" s="4">
        <v>0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78221.650000000009</v>
      </c>
      <c r="L245" s="4">
        <v>103868.24999999996</v>
      </c>
      <c r="M245" s="4">
        <v>104089.31999999988</v>
      </c>
      <c r="N245" s="5">
        <v>95393.07333333329</v>
      </c>
      <c r="O245" s="6">
        <f t="shared" si="6"/>
        <v>0</v>
      </c>
      <c r="P245">
        <f t="shared" si="7"/>
        <v>0</v>
      </c>
    </row>
    <row r="246" spans="1:16" x14ac:dyDescent="0.35">
      <c r="A246" s="19" t="s">
        <v>178</v>
      </c>
      <c r="B246" s="4">
        <v>0</v>
      </c>
      <c r="C246" s="4">
        <v>0</v>
      </c>
      <c r="D246" s="4">
        <v>0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59502.509999999878</v>
      </c>
      <c r="L246" s="4">
        <v>58403.270000000142</v>
      </c>
      <c r="M246" s="4">
        <v>59355.480000000032</v>
      </c>
      <c r="N246" s="5">
        <v>59087.086666666692</v>
      </c>
      <c r="O246" s="6">
        <f t="shared" si="6"/>
        <v>0</v>
      </c>
      <c r="P246">
        <f t="shared" si="7"/>
        <v>0</v>
      </c>
    </row>
    <row r="247" spans="1:16" x14ac:dyDescent="0.35">
      <c r="A247" s="19" t="s">
        <v>179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258050.13000000012</v>
      </c>
      <c r="L247" s="4">
        <v>284823.84000000008</v>
      </c>
      <c r="M247" s="4">
        <v>252200.10999999946</v>
      </c>
      <c r="N247" s="5">
        <v>265024.69333333318</v>
      </c>
      <c r="O247" s="6">
        <f t="shared" si="6"/>
        <v>0</v>
      </c>
      <c r="P247">
        <f t="shared" si="7"/>
        <v>0</v>
      </c>
    </row>
    <row r="248" spans="1:16" x14ac:dyDescent="0.35">
      <c r="A248" s="19" t="s">
        <v>180</v>
      </c>
      <c r="B248" s="4">
        <v>0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163431.87000000005</v>
      </c>
      <c r="L248" s="4">
        <v>180388.31000000003</v>
      </c>
      <c r="M248" s="4">
        <v>161583.89999999982</v>
      </c>
      <c r="N248" s="5">
        <v>168468.02666666661</v>
      </c>
      <c r="O248" s="6">
        <f t="shared" si="6"/>
        <v>0</v>
      </c>
      <c r="P248">
        <f t="shared" si="7"/>
        <v>0</v>
      </c>
    </row>
    <row r="249" spans="1:16" x14ac:dyDescent="0.35">
      <c r="A249" s="19" t="s">
        <v>480</v>
      </c>
      <c r="B249" s="4">
        <v>0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82995.850000000064</v>
      </c>
      <c r="L249" s="4">
        <v>108391.33999999965</v>
      </c>
      <c r="M249" s="4">
        <v>107618.51999999973</v>
      </c>
      <c r="N249" s="5">
        <v>99668.569999999818</v>
      </c>
      <c r="O249" s="6">
        <f t="shared" si="6"/>
        <v>0</v>
      </c>
      <c r="P249">
        <f t="shared" si="7"/>
        <v>0</v>
      </c>
    </row>
    <row r="250" spans="1:16" x14ac:dyDescent="0.35">
      <c r="A250" s="19" t="s">
        <v>481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69489.45999999989</v>
      </c>
      <c r="L250" s="4">
        <v>90352.069999999876</v>
      </c>
      <c r="M250" s="4">
        <v>96307.520000000164</v>
      </c>
      <c r="N250" s="5">
        <v>85383.016666666648</v>
      </c>
      <c r="O250" s="6">
        <f t="shared" si="6"/>
        <v>0</v>
      </c>
      <c r="P250">
        <f t="shared" si="7"/>
        <v>0</v>
      </c>
    </row>
    <row r="251" spans="1:16" x14ac:dyDescent="0.35">
      <c r="A251" s="19" t="s">
        <v>482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48962.139999999927</v>
      </c>
      <c r="L251" s="4">
        <v>74861.059999999939</v>
      </c>
      <c r="M251" s="4">
        <v>66216.949999999895</v>
      </c>
      <c r="N251" s="5">
        <v>63346.716666666587</v>
      </c>
      <c r="O251" s="6">
        <f t="shared" si="6"/>
        <v>0</v>
      </c>
      <c r="P251">
        <f t="shared" si="7"/>
        <v>0</v>
      </c>
    </row>
    <row r="252" spans="1:16" x14ac:dyDescent="0.35">
      <c r="A252" s="19" t="s">
        <v>181</v>
      </c>
      <c r="B252" s="4">
        <v>0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36233.010000000038</v>
      </c>
      <c r="L252" s="4">
        <v>44247.560000000049</v>
      </c>
      <c r="M252" s="4">
        <v>44840.30999999999</v>
      </c>
      <c r="N252" s="5">
        <v>41773.6266666667</v>
      </c>
      <c r="O252" s="6">
        <f t="shared" si="6"/>
        <v>0</v>
      </c>
      <c r="P252">
        <f t="shared" si="7"/>
        <v>0</v>
      </c>
    </row>
    <row r="253" spans="1:16" x14ac:dyDescent="0.35">
      <c r="A253" s="19" t="s">
        <v>483</v>
      </c>
      <c r="B253" s="4">
        <v>0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5">
        <v>0</v>
      </c>
      <c r="O253" s="6">
        <f t="shared" si="6"/>
        <v>0</v>
      </c>
      <c r="P253">
        <f t="shared" si="7"/>
        <v>0</v>
      </c>
    </row>
    <row r="254" spans="1:16" x14ac:dyDescent="0.35">
      <c r="A254" s="19" t="s">
        <v>484</v>
      </c>
      <c r="B254" s="4">
        <v>0</v>
      </c>
      <c r="C254" s="4">
        <v>0</v>
      </c>
      <c r="D254" s="4">
        <v>0</v>
      </c>
      <c r="E254" s="4">
        <v>0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219929.92000000027</v>
      </c>
      <c r="L254" s="4">
        <v>283055.97000000073</v>
      </c>
      <c r="M254" s="4">
        <v>321389.82999999961</v>
      </c>
      <c r="N254" s="5">
        <v>274791.90666666691</v>
      </c>
      <c r="O254" s="6">
        <f t="shared" si="6"/>
        <v>0</v>
      </c>
      <c r="P254">
        <f t="shared" si="7"/>
        <v>0</v>
      </c>
    </row>
    <row r="255" spans="1:16" x14ac:dyDescent="0.35">
      <c r="A255" s="19" t="s">
        <v>485</v>
      </c>
      <c r="B255" s="4">
        <v>0</v>
      </c>
      <c r="C255" s="4">
        <v>0</v>
      </c>
      <c r="D255" s="4">
        <v>0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90236.68</v>
      </c>
      <c r="L255" s="4">
        <v>112791.43000000002</v>
      </c>
      <c r="M255" s="4">
        <v>115509.66000000024</v>
      </c>
      <c r="N255" s="5">
        <v>106179.25666666676</v>
      </c>
      <c r="O255" s="6">
        <f t="shared" si="6"/>
        <v>0</v>
      </c>
      <c r="P255">
        <f t="shared" si="7"/>
        <v>0</v>
      </c>
    </row>
    <row r="256" spans="1:16" x14ac:dyDescent="0.35">
      <c r="A256" s="19" t="s">
        <v>486</v>
      </c>
      <c r="B256" s="4">
        <v>0</v>
      </c>
      <c r="C256" s="4">
        <v>0</v>
      </c>
      <c r="D256" s="4">
        <v>0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83797.949999999881</v>
      </c>
      <c r="L256" s="4">
        <v>102676.02999999991</v>
      </c>
      <c r="M256" s="4">
        <v>110070.95000000011</v>
      </c>
      <c r="N256" s="5">
        <v>98848.309999999983</v>
      </c>
      <c r="O256" s="6">
        <f t="shared" si="6"/>
        <v>0</v>
      </c>
      <c r="P256">
        <f t="shared" si="7"/>
        <v>0</v>
      </c>
    </row>
    <row r="257" spans="1:16" x14ac:dyDescent="0.35">
      <c r="A257" s="19" t="s">
        <v>487</v>
      </c>
      <c r="B257" s="4">
        <v>0</v>
      </c>
      <c r="C257" s="4">
        <v>0</v>
      </c>
      <c r="D257" s="4">
        <v>0</v>
      </c>
      <c r="E257" s="4">
        <v>0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191755.40999999992</v>
      </c>
      <c r="L257" s="4">
        <v>247274.21999999971</v>
      </c>
      <c r="M257" s="4">
        <v>252997.27000000078</v>
      </c>
      <c r="N257" s="5">
        <v>230675.63333333345</v>
      </c>
      <c r="O257" s="6">
        <f t="shared" si="6"/>
        <v>0</v>
      </c>
      <c r="P257">
        <f t="shared" si="7"/>
        <v>0</v>
      </c>
    </row>
    <row r="258" spans="1:16" x14ac:dyDescent="0.35">
      <c r="A258" s="19" t="s">
        <v>488</v>
      </c>
      <c r="B258" s="4">
        <v>0</v>
      </c>
      <c r="C258" s="4">
        <v>0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75181.409999999945</v>
      </c>
      <c r="L258" s="4">
        <v>98797.859999999797</v>
      </c>
      <c r="M258" s="4">
        <v>104853.84000000007</v>
      </c>
      <c r="N258" s="5">
        <v>92944.369999999937</v>
      </c>
      <c r="O258" s="6">
        <f t="shared" si="6"/>
        <v>0</v>
      </c>
      <c r="P258">
        <f t="shared" si="7"/>
        <v>0</v>
      </c>
    </row>
    <row r="259" spans="1:16" x14ac:dyDescent="0.35">
      <c r="A259" s="19" t="s">
        <v>182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504364.71000000078</v>
      </c>
      <c r="L259" s="4">
        <v>959225.61000000068</v>
      </c>
      <c r="M259" s="4">
        <v>866373.81999999692</v>
      </c>
      <c r="N259" s="5">
        <v>776654.71333333279</v>
      </c>
      <c r="O259" s="6">
        <f t="shared" ref="O259:O322" si="8">+MIN(B259:M259)</f>
        <v>0</v>
      </c>
      <c r="P259">
        <f t="shared" ref="P259:P322" si="9">+IF(O259&lt;0,1,0)</f>
        <v>0</v>
      </c>
    </row>
    <row r="260" spans="1:16" x14ac:dyDescent="0.35">
      <c r="A260" s="19" t="s">
        <v>489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225388.89000000022</v>
      </c>
      <c r="L260" s="4">
        <v>296510.40000000008</v>
      </c>
      <c r="M260" s="4">
        <v>314782.73000000039</v>
      </c>
      <c r="N260" s="5">
        <v>278894.00666666689</v>
      </c>
      <c r="O260" s="6">
        <f t="shared" si="8"/>
        <v>0</v>
      </c>
      <c r="P260">
        <f t="shared" si="9"/>
        <v>0</v>
      </c>
    </row>
    <row r="261" spans="1:16" x14ac:dyDescent="0.35">
      <c r="A261" s="19" t="s">
        <v>490</v>
      </c>
      <c r="B261" s="4">
        <v>0</v>
      </c>
      <c r="C261" s="4">
        <v>0</v>
      </c>
      <c r="D261" s="4">
        <v>0</v>
      </c>
      <c r="E261" s="4">
        <v>0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83106.910000000047</v>
      </c>
      <c r="L261" s="4">
        <v>83425.650000000052</v>
      </c>
      <c r="M261" s="4">
        <v>102547.05000000009</v>
      </c>
      <c r="N261" s="5">
        <v>89693.203333333411</v>
      </c>
      <c r="O261" s="6">
        <f t="shared" si="8"/>
        <v>0</v>
      </c>
      <c r="P261">
        <f t="shared" si="9"/>
        <v>0</v>
      </c>
    </row>
    <row r="262" spans="1:16" x14ac:dyDescent="0.35">
      <c r="A262" s="19" t="s">
        <v>37</v>
      </c>
      <c r="B262" s="4">
        <v>0</v>
      </c>
      <c r="C262" s="4">
        <v>0</v>
      </c>
      <c r="D262" s="4">
        <v>0</v>
      </c>
      <c r="E262" s="4">
        <v>0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-1047821.1400000004</v>
      </c>
      <c r="L262" s="4">
        <v>-1158779.0600000008</v>
      </c>
      <c r="M262" s="4">
        <v>-1070092.2600000007</v>
      </c>
      <c r="N262" s="5">
        <v>-1092230.8200000005</v>
      </c>
      <c r="O262" s="6">
        <f t="shared" si="8"/>
        <v>-1158779.0600000008</v>
      </c>
      <c r="P262">
        <f t="shared" si="9"/>
        <v>1</v>
      </c>
    </row>
    <row r="263" spans="1:16" x14ac:dyDescent="0.35">
      <c r="A263" s="19" t="s">
        <v>491</v>
      </c>
      <c r="B263" s="4">
        <v>0</v>
      </c>
      <c r="C263" s="4">
        <v>0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178487.12999999989</v>
      </c>
      <c r="L263" s="4">
        <v>234615.38000000003</v>
      </c>
      <c r="M263" s="4">
        <v>208583.13999999943</v>
      </c>
      <c r="N263" s="5">
        <v>207228.54999999978</v>
      </c>
      <c r="O263" s="6">
        <f t="shared" si="8"/>
        <v>0</v>
      </c>
      <c r="P263">
        <f t="shared" si="9"/>
        <v>0</v>
      </c>
    </row>
    <row r="264" spans="1:16" x14ac:dyDescent="0.35">
      <c r="A264" s="19" t="s">
        <v>492</v>
      </c>
      <c r="B264" s="4">
        <v>0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5">
        <v>0</v>
      </c>
      <c r="O264" s="6">
        <f t="shared" si="8"/>
        <v>0</v>
      </c>
      <c r="P264">
        <f t="shared" si="9"/>
        <v>0</v>
      </c>
    </row>
    <row r="265" spans="1:16" x14ac:dyDescent="0.35">
      <c r="A265" s="19" t="s">
        <v>183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229133.06000000073</v>
      </c>
      <c r="L265" s="4">
        <v>312707.62000000075</v>
      </c>
      <c r="M265" s="4">
        <v>299012.08000000124</v>
      </c>
      <c r="N265" s="5">
        <v>280284.25333333423</v>
      </c>
      <c r="O265" s="6">
        <f t="shared" si="8"/>
        <v>0</v>
      </c>
      <c r="P265">
        <f t="shared" si="9"/>
        <v>0</v>
      </c>
    </row>
    <row r="266" spans="1:16" x14ac:dyDescent="0.35">
      <c r="A266" s="19" t="s">
        <v>184</v>
      </c>
      <c r="B266" s="4">
        <v>0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93282.589999999967</v>
      </c>
      <c r="L266" s="4">
        <v>113985.58000000009</v>
      </c>
      <c r="M266" s="4">
        <v>108491.23999999979</v>
      </c>
      <c r="N266" s="5">
        <v>105253.1366666666</v>
      </c>
      <c r="O266" s="6">
        <f t="shared" si="8"/>
        <v>0</v>
      </c>
      <c r="P266">
        <f t="shared" si="9"/>
        <v>0</v>
      </c>
    </row>
    <row r="267" spans="1:16" x14ac:dyDescent="0.35">
      <c r="A267" s="19" t="s">
        <v>185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233177.25000000047</v>
      </c>
      <c r="L267" s="4">
        <v>256190.28000000061</v>
      </c>
      <c r="M267" s="4">
        <v>236726.12999999998</v>
      </c>
      <c r="N267" s="5">
        <v>242031.22000000035</v>
      </c>
      <c r="O267" s="6">
        <f t="shared" si="8"/>
        <v>0</v>
      </c>
      <c r="P267">
        <f t="shared" si="9"/>
        <v>0</v>
      </c>
    </row>
    <row r="268" spans="1:16" x14ac:dyDescent="0.35">
      <c r="A268" s="19" t="s">
        <v>81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3033193.8799999994</v>
      </c>
      <c r="L268" s="4">
        <v>3058349.8200000068</v>
      </c>
      <c r="M268" s="4">
        <v>2481670.6600000043</v>
      </c>
      <c r="N268" s="5">
        <v>2857738.1200000034</v>
      </c>
      <c r="O268" s="6">
        <f t="shared" si="8"/>
        <v>0</v>
      </c>
      <c r="P268">
        <f t="shared" si="9"/>
        <v>0</v>
      </c>
    </row>
    <row r="269" spans="1:16" x14ac:dyDescent="0.35">
      <c r="A269" s="19" t="s">
        <v>186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5">
        <v>0</v>
      </c>
      <c r="O269" s="6">
        <f t="shared" si="8"/>
        <v>0</v>
      </c>
      <c r="P269">
        <f t="shared" si="9"/>
        <v>0</v>
      </c>
    </row>
    <row r="270" spans="1:16" x14ac:dyDescent="0.35">
      <c r="A270" s="19" t="s">
        <v>493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54563.440000000031</v>
      </c>
      <c r="L270" s="4">
        <v>70895.879999999859</v>
      </c>
      <c r="M270" s="4">
        <v>75796.649999999994</v>
      </c>
      <c r="N270" s="5">
        <v>67085.32333333329</v>
      </c>
      <c r="O270" s="6">
        <f t="shared" si="8"/>
        <v>0</v>
      </c>
      <c r="P270">
        <f t="shared" si="9"/>
        <v>0</v>
      </c>
    </row>
    <row r="271" spans="1:16" x14ac:dyDescent="0.35">
      <c r="A271" s="19" t="s">
        <v>187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-12852.849999999962</v>
      </c>
      <c r="L271" s="4">
        <v>-32397.359999999979</v>
      </c>
      <c r="M271" s="4">
        <v>-35160.979999999952</v>
      </c>
      <c r="N271" s="5">
        <v>-26803.729999999963</v>
      </c>
      <c r="O271" s="6">
        <f t="shared" si="8"/>
        <v>-35160.979999999952</v>
      </c>
      <c r="P271">
        <f t="shared" si="9"/>
        <v>1</v>
      </c>
    </row>
    <row r="272" spans="1:16" x14ac:dyDescent="0.35">
      <c r="A272" s="19" t="s">
        <v>188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95946.979999999865</v>
      </c>
      <c r="L272" s="4">
        <v>70238.930000000066</v>
      </c>
      <c r="M272" s="4">
        <v>79044.010000000068</v>
      </c>
      <c r="N272" s="5">
        <v>81743.306666666656</v>
      </c>
      <c r="O272" s="6">
        <f t="shared" si="8"/>
        <v>0</v>
      </c>
      <c r="P272">
        <f t="shared" si="9"/>
        <v>0</v>
      </c>
    </row>
    <row r="273" spans="1:16" x14ac:dyDescent="0.35">
      <c r="A273" s="19" t="s">
        <v>494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5">
        <v>0</v>
      </c>
      <c r="O273" s="6">
        <f t="shared" si="8"/>
        <v>0</v>
      </c>
      <c r="P273">
        <f t="shared" si="9"/>
        <v>0</v>
      </c>
    </row>
    <row r="274" spans="1:16" x14ac:dyDescent="0.35">
      <c r="A274" s="19" t="s">
        <v>495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5">
        <v>0</v>
      </c>
      <c r="O274" s="6">
        <f t="shared" si="8"/>
        <v>0</v>
      </c>
      <c r="P274">
        <f t="shared" si="9"/>
        <v>0</v>
      </c>
    </row>
    <row r="275" spans="1:16" x14ac:dyDescent="0.35">
      <c r="A275" s="19" t="s">
        <v>189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22829.310000000023</v>
      </c>
      <c r="L275" s="4">
        <v>20990.279999999988</v>
      </c>
      <c r="M275" s="4">
        <v>24704.57000000004</v>
      </c>
      <c r="N275" s="5">
        <v>22841.386666666684</v>
      </c>
      <c r="O275" s="6">
        <f t="shared" si="8"/>
        <v>0</v>
      </c>
      <c r="P275">
        <f t="shared" si="9"/>
        <v>0</v>
      </c>
    </row>
    <row r="276" spans="1:16" x14ac:dyDescent="0.35">
      <c r="A276" s="19" t="s">
        <v>496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69397.759999999922</v>
      </c>
      <c r="L276" s="4">
        <v>91241.330000000162</v>
      </c>
      <c r="M276" s="4">
        <v>81051.65000000014</v>
      </c>
      <c r="N276" s="5">
        <v>80563.580000000075</v>
      </c>
      <c r="O276" s="6">
        <f t="shared" si="8"/>
        <v>0</v>
      </c>
      <c r="P276">
        <f t="shared" si="9"/>
        <v>0</v>
      </c>
    </row>
    <row r="277" spans="1:16" x14ac:dyDescent="0.35">
      <c r="A277" s="19" t="s">
        <v>497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70960.670000000056</v>
      </c>
      <c r="L277" s="4">
        <v>91362.549999999988</v>
      </c>
      <c r="M277" s="4">
        <v>83165.25999999982</v>
      </c>
      <c r="N277" s="5">
        <v>81829.493333333288</v>
      </c>
      <c r="O277" s="6">
        <f t="shared" si="8"/>
        <v>0</v>
      </c>
      <c r="P277">
        <f t="shared" si="9"/>
        <v>0</v>
      </c>
    </row>
    <row r="278" spans="1:16" x14ac:dyDescent="0.35">
      <c r="A278" s="19" t="s">
        <v>498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5">
        <v>0</v>
      </c>
      <c r="O278" s="6">
        <f t="shared" si="8"/>
        <v>0</v>
      </c>
      <c r="P278">
        <f t="shared" si="9"/>
        <v>0</v>
      </c>
    </row>
    <row r="279" spans="1:16" x14ac:dyDescent="0.35">
      <c r="A279" s="19" t="s">
        <v>38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-204871.04999999981</v>
      </c>
      <c r="L279" s="4">
        <v>-254505.83999999982</v>
      </c>
      <c r="M279" s="4">
        <v>-100606.68000000001</v>
      </c>
      <c r="N279" s="5">
        <v>-186661.18999999992</v>
      </c>
      <c r="O279" s="6">
        <f t="shared" si="8"/>
        <v>-254505.83999999982</v>
      </c>
      <c r="P279">
        <f t="shared" si="9"/>
        <v>1</v>
      </c>
    </row>
    <row r="280" spans="1:16" x14ac:dyDescent="0.35">
      <c r="A280" s="19" t="s">
        <v>190</v>
      </c>
      <c r="B280" s="4">
        <v>0</v>
      </c>
      <c r="C280" s="4">
        <v>0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37025.109999999899</v>
      </c>
      <c r="L280" s="4">
        <v>34614.380000000005</v>
      </c>
      <c r="M280" s="4">
        <v>28106.150000000023</v>
      </c>
      <c r="N280" s="5">
        <v>33248.54666666664</v>
      </c>
      <c r="O280" s="6">
        <f t="shared" si="8"/>
        <v>0</v>
      </c>
      <c r="P280">
        <f t="shared" si="9"/>
        <v>0</v>
      </c>
    </row>
    <row r="281" spans="1:16" x14ac:dyDescent="0.35">
      <c r="A281" s="19" t="s">
        <v>191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308619.01000000065</v>
      </c>
      <c r="L281" s="4">
        <v>338785.70999999961</v>
      </c>
      <c r="M281" s="4">
        <v>315931.79999999946</v>
      </c>
      <c r="N281" s="5">
        <v>321112.17333333322</v>
      </c>
      <c r="O281" s="6">
        <f t="shared" si="8"/>
        <v>0</v>
      </c>
      <c r="P281">
        <f t="shared" si="9"/>
        <v>0</v>
      </c>
    </row>
    <row r="282" spans="1:16" x14ac:dyDescent="0.35">
      <c r="A282" s="19" t="s">
        <v>499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5">
        <v>0</v>
      </c>
      <c r="O282" s="6">
        <f t="shared" si="8"/>
        <v>0</v>
      </c>
      <c r="P282">
        <f t="shared" si="9"/>
        <v>0</v>
      </c>
    </row>
    <row r="283" spans="1:16" x14ac:dyDescent="0.35">
      <c r="A283" s="19" t="s">
        <v>500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76797.199999999881</v>
      </c>
      <c r="L283" s="4">
        <v>91743.269999999742</v>
      </c>
      <c r="M283" s="4">
        <v>99389.860000000132</v>
      </c>
      <c r="N283" s="5">
        <v>89310.109999999913</v>
      </c>
      <c r="O283" s="6">
        <f t="shared" si="8"/>
        <v>0</v>
      </c>
      <c r="P283">
        <f t="shared" si="9"/>
        <v>0</v>
      </c>
    </row>
    <row r="284" spans="1:16" x14ac:dyDescent="0.35">
      <c r="A284" s="19" t="s">
        <v>192</v>
      </c>
      <c r="B284" s="4">
        <v>0</v>
      </c>
      <c r="C284" s="4">
        <v>0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659951.95000000123</v>
      </c>
      <c r="L284" s="4">
        <v>614568.14999999979</v>
      </c>
      <c r="M284" s="4">
        <v>674848.4000000013</v>
      </c>
      <c r="N284" s="5">
        <v>649789.50000000081</v>
      </c>
      <c r="O284" s="6">
        <f t="shared" si="8"/>
        <v>0</v>
      </c>
      <c r="P284">
        <f t="shared" si="9"/>
        <v>0</v>
      </c>
    </row>
    <row r="285" spans="1:16" x14ac:dyDescent="0.35">
      <c r="A285" s="19" t="s">
        <v>501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-764582.8000000004</v>
      </c>
      <c r="L285" s="4">
        <v>-1043539.1799999975</v>
      </c>
      <c r="M285" s="4">
        <v>-901995.65999999945</v>
      </c>
      <c r="N285" s="5">
        <v>-903372.54666666582</v>
      </c>
      <c r="O285" s="6">
        <f t="shared" si="8"/>
        <v>-1043539.1799999975</v>
      </c>
      <c r="P285">
        <f t="shared" si="9"/>
        <v>1</v>
      </c>
    </row>
    <row r="286" spans="1:16" x14ac:dyDescent="0.35">
      <c r="A286" s="19" t="s">
        <v>502</v>
      </c>
      <c r="B286" s="4">
        <v>0</v>
      </c>
      <c r="C286" s="4">
        <v>0</v>
      </c>
      <c r="D286" s="4">
        <v>0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163959.0999999996</v>
      </c>
      <c r="L286" s="4">
        <v>221807.78</v>
      </c>
      <c r="M286" s="4">
        <v>215813.03000000012</v>
      </c>
      <c r="N286" s="5">
        <v>200526.63666666657</v>
      </c>
      <c r="O286" s="6">
        <f t="shared" si="8"/>
        <v>0</v>
      </c>
      <c r="P286">
        <f t="shared" si="9"/>
        <v>0</v>
      </c>
    </row>
    <row r="287" spans="1:16" x14ac:dyDescent="0.35">
      <c r="A287" s="19" t="s">
        <v>503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6892.6200000000026</v>
      </c>
      <c r="L287" s="4">
        <v>7772.9799999999932</v>
      </c>
      <c r="M287" s="4">
        <v>8638.380000000021</v>
      </c>
      <c r="N287" s="5">
        <v>7767.9933333333393</v>
      </c>
      <c r="O287" s="6">
        <f t="shared" si="8"/>
        <v>0</v>
      </c>
      <c r="P287">
        <f t="shared" si="9"/>
        <v>0</v>
      </c>
    </row>
    <row r="288" spans="1:16" x14ac:dyDescent="0.35">
      <c r="A288" s="19" t="s">
        <v>504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5">
        <v>0</v>
      </c>
      <c r="O288" s="6">
        <f t="shared" si="8"/>
        <v>0</v>
      </c>
      <c r="P288">
        <f t="shared" si="9"/>
        <v>0</v>
      </c>
    </row>
    <row r="289" spans="1:16" x14ac:dyDescent="0.35">
      <c r="A289" s="19" t="s">
        <v>193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244642.32000000041</v>
      </c>
      <c r="L289" s="4">
        <v>291927.03000000026</v>
      </c>
      <c r="M289" s="4">
        <v>258469.13000000009</v>
      </c>
      <c r="N289" s="5">
        <v>265012.82666666695</v>
      </c>
      <c r="O289" s="6">
        <f t="shared" si="8"/>
        <v>0</v>
      </c>
      <c r="P289">
        <f t="shared" si="9"/>
        <v>0</v>
      </c>
    </row>
    <row r="290" spans="1:16" x14ac:dyDescent="0.35">
      <c r="A290" s="19" t="s">
        <v>505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85982.900000000052</v>
      </c>
      <c r="L290" s="4">
        <v>100947.9399999997</v>
      </c>
      <c r="M290" s="4">
        <v>94910.929999999978</v>
      </c>
      <c r="N290" s="5">
        <v>93947.256666666581</v>
      </c>
      <c r="O290" s="6">
        <f t="shared" si="8"/>
        <v>0</v>
      </c>
      <c r="P290">
        <f t="shared" si="9"/>
        <v>0</v>
      </c>
    </row>
    <row r="291" spans="1:16" x14ac:dyDescent="0.35">
      <c r="A291" s="19" t="s">
        <v>39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-759978.68999999983</v>
      </c>
      <c r="L291" s="4">
        <v>-890445.3200000003</v>
      </c>
      <c r="M291" s="4">
        <v>-1023697.5800000004</v>
      </c>
      <c r="N291" s="5">
        <v>-891373.86333333363</v>
      </c>
      <c r="O291" s="6">
        <f t="shared" si="8"/>
        <v>-1023697.5800000004</v>
      </c>
      <c r="P291">
        <f t="shared" si="9"/>
        <v>1</v>
      </c>
    </row>
    <row r="292" spans="1:16" x14ac:dyDescent="0.35">
      <c r="A292" s="19" t="s">
        <v>40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-215759.21999999991</v>
      </c>
      <c r="L292" s="4">
        <v>495737.74000000046</v>
      </c>
      <c r="M292" s="4">
        <v>445679.58000000037</v>
      </c>
      <c r="N292" s="5">
        <v>241886.03333333365</v>
      </c>
      <c r="O292" s="6">
        <f t="shared" si="8"/>
        <v>-215759.21999999991</v>
      </c>
      <c r="P292">
        <f t="shared" si="9"/>
        <v>1</v>
      </c>
    </row>
    <row r="293" spans="1:16" x14ac:dyDescent="0.35">
      <c r="A293" s="19" t="s">
        <v>82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-123031.20999999992</v>
      </c>
      <c r="L293" s="4">
        <v>382305.5500000001</v>
      </c>
      <c r="M293" s="4">
        <v>1176147.3999999987</v>
      </c>
      <c r="N293" s="5">
        <v>478473.91333333292</v>
      </c>
      <c r="O293" s="6">
        <f t="shared" si="8"/>
        <v>-123031.20999999992</v>
      </c>
      <c r="P293">
        <f t="shared" si="9"/>
        <v>1</v>
      </c>
    </row>
    <row r="294" spans="1:16" x14ac:dyDescent="0.35">
      <c r="A294" s="19" t="s">
        <v>41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301785.71000000014</v>
      </c>
      <c r="L294" s="4">
        <v>296872.58999999973</v>
      </c>
      <c r="M294" s="4">
        <v>186237.40999999974</v>
      </c>
      <c r="N294" s="5">
        <v>261631.90333333318</v>
      </c>
      <c r="O294" s="6">
        <f t="shared" si="8"/>
        <v>0</v>
      </c>
      <c r="P294">
        <f t="shared" si="9"/>
        <v>0</v>
      </c>
    </row>
    <row r="295" spans="1:16" x14ac:dyDescent="0.35">
      <c r="A295" s="19" t="s">
        <v>506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5">
        <v>0</v>
      </c>
      <c r="O295" s="6">
        <f t="shared" si="8"/>
        <v>0</v>
      </c>
      <c r="P295">
        <f t="shared" si="9"/>
        <v>0</v>
      </c>
    </row>
    <row r="296" spans="1:16" x14ac:dyDescent="0.35">
      <c r="A296" s="19" t="s">
        <v>42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661090.19999999949</v>
      </c>
      <c r="L296" s="4">
        <v>734986.57000000158</v>
      </c>
      <c r="M296" s="4">
        <v>656387.44999999937</v>
      </c>
      <c r="N296" s="5">
        <v>684154.74000000011</v>
      </c>
      <c r="O296" s="6">
        <f t="shared" si="8"/>
        <v>0</v>
      </c>
      <c r="P296">
        <f t="shared" si="9"/>
        <v>0</v>
      </c>
    </row>
    <row r="297" spans="1:16" x14ac:dyDescent="0.35">
      <c r="A297" s="19" t="s">
        <v>507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576505.51000000059</v>
      </c>
      <c r="L297" s="4">
        <v>444859.62000000081</v>
      </c>
      <c r="M297" s="4">
        <v>811173.29000000225</v>
      </c>
      <c r="N297" s="5">
        <v>610846.14000000118</v>
      </c>
      <c r="O297" s="6">
        <f t="shared" si="8"/>
        <v>0</v>
      </c>
      <c r="P297">
        <f t="shared" si="9"/>
        <v>0</v>
      </c>
    </row>
    <row r="298" spans="1:16" x14ac:dyDescent="0.35">
      <c r="A298" s="19" t="s">
        <v>194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4867.4699999999984</v>
      </c>
      <c r="L298" s="4">
        <v>6353.5899999999938</v>
      </c>
      <c r="M298" s="4">
        <v>21065.469999999961</v>
      </c>
      <c r="N298" s="5">
        <v>10762.176666666652</v>
      </c>
      <c r="O298" s="6">
        <f t="shared" si="8"/>
        <v>0</v>
      </c>
      <c r="P298">
        <f t="shared" si="9"/>
        <v>0</v>
      </c>
    </row>
    <row r="299" spans="1:16" x14ac:dyDescent="0.35">
      <c r="A299" s="19" t="s">
        <v>83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-148469.0799999997</v>
      </c>
      <c r="L299" s="4">
        <v>-147017.56000000017</v>
      </c>
      <c r="M299" s="4">
        <v>-133444.10000000003</v>
      </c>
      <c r="N299" s="5">
        <v>-142976.9133333333</v>
      </c>
      <c r="O299" s="6">
        <f t="shared" si="8"/>
        <v>-148469.0799999997</v>
      </c>
      <c r="P299">
        <f t="shared" si="9"/>
        <v>1</v>
      </c>
    </row>
    <row r="300" spans="1:16" x14ac:dyDescent="0.35">
      <c r="A300" s="19" t="s">
        <v>508</v>
      </c>
      <c r="B300" s="4">
        <v>0</v>
      </c>
      <c r="C300" s="4">
        <v>0</v>
      </c>
      <c r="D300" s="4">
        <v>0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348210.59000000049</v>
      </c>
      <c r="L300" s="4">
        <v>366194.10000000021</v>
      </c>
      <c r="M300" s="4">
        <v>-10387.010000000002</v>
      </c>
      <c r="N300" s="5">
        <v>234672.5600000002</v>
      </c>
      <c r="O300" s="6">
        <f t="shared" si="8"/>
        <v>-10387.010000000002</v>
      </c>
      <c r="P300">
        <f t="shared" si="9"/>
        <v>1</v>
      </c>
    </row>
    <row r="301" spans="1:16" x14ac:dyDescent="0.35">
      <c r="A301" s="19" t="s">
        <v>509</v>
      </c>
      <c r="B301" s="4">
        <v>0</v>
      </c>
      <c r="C301" s="4">
        <v>0</v>
      </c>
      <c r="D301" s="4">
        <v>0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5">
        <v>0</v>
      </c>
      <c r="O301" s="6">
        <f t="shared" si="8"/>
        <v>0</v>
      </c>
      <c r="P301">
        <f t="shared" si="9"/>
        <v>0</v>
      </c>
    </row>
    <row r="302" spans="1:16" x14ac:dyDescent="0.35">
      <c r="A302" s="19" t="s">
        <v>510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5">
        <v>0</v>
      </c>
      <c r="O302" s="6">
        <f t="shared" si="8"/>
        <v>0</v>
      </c>
      <c r="P302">
        <f t="shared" si="9"/>
        <v>0</v>
      </c>
    </row>
    <row r="303" spans="1:16" x14ac:dyDescent="0.35">
      <c r="A303" s="19" t="s">
        <v>511</v>
      </c>
      <c r="B303" s="4">
        <v>0</v>
      </c>
      <c r="C303" s="4">
        <v>0</v>
      </c>
      <c r="D303" s="4">
        <v>0</v>
      </c>
      <c r="E303" s="4">
        <v>0</v>
      </c>
      <c r="F303" s="4">
        <v>0</v>
      </c>
      <c r="G303" s="4">
        <v>0</v>
      </c>
      <c r="H303" s="4">
        <v>0</v>
      </c>
      <c r="I303" s="4">
        <v>0</v>
      </c>
      <c r="J303" s="4">
        <v>0</v>
      </c>
      <c r="K303" s="4">
        <v>82128.049999999974</v>
      </c>
      <c r="L303" s="4">
        <v>110942.2399999997</v>
      </c>
      <c r="M303" s="4">
        <v>107907.04</v>
      </c>
      <c r="N303" s="5">
        <v>100325.77666666656</v>
      </c>
      <c r="O303" s="6">
        <f t="shared" si="8"/>
        <v>0</v>
      </c>
      <c r="P303">
        <f t="shared" si="9"/>
        <v>0</v>
      </c>
    </row>
    <row r="304" spans="1:16" x14ac:dyDescent="0.35">
      <c r="A304" s="19" t="s">
        <v>512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220653.35000000024</v>
      </c>
      <c r="L304" s="4">
        <v>284207.24000000092</v>
      </c>
      <c r="M304" s="4">
        <v>275199.31</v>
      </c>
      <c r="N304" s="5">
        <v>260019.96666666702</v>
      </c>
      <c r="O304" s="6">
        <f t="shared" si="8"/>
        <v>0</v>
      </c>
      <c r="P304">
        <f t="shared" si="9"/>
        <v>0</v>
      </c>
    </row>
    <row r="305" spans="1:16" x14ac:dyDescent="0.35">
      <c r="A305" s="19" t="s">
        <v>62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998996.2999999983</v>
      </c>
      <c r="L305" s="4">
        <v>504613.03000000044</v>
      </c>
      <c r="M305" s="4">
        <v>1024392.8999999994</v>
      </c>
      <c r="N305" s="5">
        <v>842667.40999999933</v>
      </c>
      <c r="O305" s="6">
        <f t="shared" si="8"/>
        <v>0</v>
      </c>
      <c r="P305">
        <f t="shared" si="9"/>
        <v>0</v>
      </c>
    </row>
    <row r="306" spans="1:16" x14ac:dyDescent="0.35">
      <c r="A306" s="19" t="s">
        <v>513</v>
      </c>
      <c r="B306" s="4">
        <v>0</v>
      </c>
      <c r="C306" s="4">
        <v>0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0</v>
      </c>
      <c r="J306" s="4">
        <v>0</v>
      </c>
      <c r="K306" s="4">
        <v>104542.49000000024</v>
      </c>
      <c r="L306" s="4">
        <v>110550.94000000018</v>
      </c>
      <c r="M306" s="4">
        <v>116162.71000000012</v>
      </c>
      <c r="N306" s="5">
        <v>110418.71333333351</v>
      </c>
      <c r="O306" s="6">
        <f t="shared" si="8"/>
        <v>0</v>
      </c>
      <c r="P306">
        <f t="shared" si="9"/>
        <v>0</v>
      </c>
    </row>
    <row r="307" spans="1:16" x14ac:dyDescent="0.35">
      <c r="A307" s="19" t="s">
        <v>195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81853.85000000021</v>
      </c>
      <c r="L307" s="4">
        <v>281063.63000000012</v>
      </c>
      <c r="M307" s="4">
        <v>261199.70999999956</v>
      </c>
      <c r="N307" s="5">
        <v>208039.06333333332</v>
      </c>
      <c r="O307" s="6">
        <f t="shared" si="8"/>
        <v>0</v>
      </c>
      <c r="P307">
        <f t="shared" si="9"/>
        <v>0</v>
      </c>
    </row>
    <row r="308" spans="1:16" x14ac:dyDescent="0.35">
      <c r="A308" s="19" t="s">
        <v>196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70530.709999999919</v>
      </c>
      <c r="L308" s="4">
        <v>70384.050000000032</v>
      </c>
      <c r="M308" s="4">
        <v>82659.63000000015</v>
      </c>
      <c r="N308" s="5">
        <v>74524.796666666705</v>
      </c>
      <c r="O308" s="6">
        <f t="shared" si="8"/>
        <v>0</v>
      </c>
      <c r="P308">
        <f t="shared" si="9"/>
        <v>0</v>
      </c>
    </row>
    <row r="309" spans="1:16" x14ac:dyDescent="0.35">
      <c r="A309" s="19" t="s">
        <v>514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80193.569999999876</v>
      </c>
      <c r="L309" s="4">
        <v>78291.349999999933</v>
      </c>
      <c r="M309" s="4">
        <v>107887.08000000025</v>
      </c>
      <c r="N309" s="5">
        <v>88790.666666666686</v>
      </c>
      <c r="O309" s="6">
        <f t="shared" si="8"/>
        <v>0</v>
      </c>
      <c r="P309">
        <f t="shared" si="9"/>
        <v>0</v>
      </c>
    </row>
    <row r="310" spans="1:16" x14ac:dyDescent="0.35">
      <c r="A310" s="19" t="s">
        <v>515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  <c r="N310" s="5">
        <v>0</v>
      </c>
      <c r="O310" s="6">
        <f t="shared" si="8"/>
        <v>0</v>
      </c>
      <c r="P310">
        <f t="shared" si="9"/>
        <v>0</v>
      </c>
    </row>
    <row r="311" spans="1:16" x14ac:dyDescent="0.35">
      <c r="A311" s="19" t="s">
        <v>516</v>
      </c>
      <c r="B311" s="4">
        <v>0</v>
      </c>
      <c r="C311" s="4">
        <v>0</v>
      </c>
      <c r="D311" s="4">
        <v>0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5">
        <v>0</v>
      </c>
      <c r="O311" s="6">
        <f t="shared" si="8"/>
        <v>0</v>
      </c>
      <c r="P311">
        <f t="shared" si="9"/>
        <v>0</v>
      </c>
    </row>
    <row r="312" spans="1:16" x14ac:dyDescent="0.35">
      <c r="A312" s="19" t="s">
        <v>517</v>
      </c>
      <c r="B312" s="4">
        <v>0</v>
      </c>
      <c r="C312" s="4">
        <v>0</v>
      </c>
      <c r="D312" s="4">
        <v>0</v>
      </c>
      <c r="E312" s="4">
        <v>0</v>
      </c>
      <c r="F312" s="4">
        <v>0</v>
      </c>
      <c r="G312" s="4">
        <v>0</v>
      </c>
      <c r="H312" s="4">
        <v>0</v>
      </c>
      <c r="I312" s="4">
        <v>0</v>
      </c>
      <c r="J312" s="4">
        <v>0</v>
      </c>
      <c r="K312" s="4">
        <v>252536.62000000005</v>
      </c>
      <c r="L312" s="4">
        <v>300610.05</v>
      </c>
      <c r="M312" s="4">
        <v>308019.90999999992</v>
      </c>
      <c r="N312" s="5">
        <v>287055.52666666667</v>
      </c>
      <c r="O312" s="6">
        <f t="shared" si="8"/>
        <v>0</v>
      </c>
      <c r="P312">
        <f t="shared" si="9"/>
        <v>0</v>
      </c>
    </row>
    <row r="313" spans="1:16" x14ac:dyDescent="0.35">
      <c r="A313" s="19" t="s">
        <v>518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238337.68999999997</v>
      </c>
      <c r="L313" s="4">
        <v>297816.19000000053</v>
      </c>
      <c r="M313" s="4">
        <v>230647.87000000066</v>
      </c>
      <c r="N313" s="5">
        <v>255600.58333333372</v>
      </c>
      <c r="O313" s="6">
        <f t="shared" si="8"/>
        <v>0</v>
      </c>
      <c r="P313">
        <f t="shared" si="9"/>
        <v>0</v>
      </c>
    </row>
    <row r="314" spans="1:16" x14ac:dyDescent="0.35">
      <c r="A314" s="19" t="s">
        <v>519</v>
      </c>
      <c r="B314" s="4">
        <v>0</v>
      </c>
      <c r="C314" s="4">
        <v>0</v>
      </c>
      <c r="D314" s="4">
        <v>0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74954.950000000143</v>
      </c>
      <c r="L314" s="4">
        <v>80623.869999999937</v>
      </c>
      <c r="M314" s="4">
        <v>71735.919999999809</v>
      </c>
      <c r="N314" s="5">
        <v>75771.579999999958</v>
      </c>
      <c r="O314" s="6">
        <f t="shared" si="8"/>
        <v>0</v>
      </c>
      <c r="P314">
        <f t="shared" si="9"/>
        <v>0</v>
      </c>
    </row>
    <row r="315" spans="1:16" x14ac:dyDescent="0.35">
      <c r="A315" s="19" t="s">
        <v>44</v>
      </c>
      <c r="B315" s="4">
        <v>0</v>
      </c>
      <c r="C315" s="4">
        <v>0</v>
      </c>
      <c r="D315" s="4">
        <v>0</v>
      </c>
      <c r="E315" s="4">
        <v>0</v>
      </c>
      <c r="F315" s="4">
        <v>0</v>
      </c>
      <c r="G315" s="4">
        <v>0</v>
      </c>
      <c r="H315" s="4">
        <v>0</v>
      </c>
      <c r="I315" s="4">
        <v>0</v>
      </c>
      <c r="J315" s="4">
        <v>0</v>
      </c>
      <c r="K315" s="4">
        <v>-29853.999999999945</v>
      </c>
      <c r="L315" s="4">
        <v>-33502.319999999971</v>
      </c>
      <c r="M315" s="4">
        <v>-30561.27999999993</v>
      </c>
      <c r="N315" s="5">
        <v>-31305.866666666614</v>
      </c>
      <c r="O315" s="6">
        <f t="shared" si="8"/>
        <v>-33502.319999999971</v>
      </c>
      <c r="P315">
        <f t="shared" si="9"/>
        <v>1</v>
      </c>
    </row>
    <row r="316" spans="1:16" x14ac:dyDescent="0.35">
      <c r="A316" s="19" t="s">
        <v>197</v>
      </c>
      <c r="B316" s="4">
        <v>0</v>
      </c>
      <c r="C316" s="4">
        <v>0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10909.819999999965</v>
      </c>
      <c r="L316" s="4">
        <v>14202.409999999985</v>
      </c>
      <c r="M316" s="4">
        <v>15724.92999999998</v>
      </c>
      <c r="N316" s="5">
        <v>13612.386666666644</v>
      </c>
      <c r="O316" s="6">
        <f t="shared" si="8"/>
        <v>0</v>
      </c>
      <c r="P316">
        <f t="shared" si="9"/>
        <v>0</v>
      </c>
    </row>
    <row r="317" spans="1:16" x14ac:dyDescent="0.35">
      <c r="A317" s="19" t="s">
        <v>520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66470.750000000073</v>
      </c>
      <c r="L317" s="4">
        <v>85460.109999999884</v>
      </c>
      <c r="M317" s="4">
        <v>80511.100000000282</v>
      </c>
      <c r="N317" s="5">
        <v>77480.653333333423</v>
      </c>
      <c r="O317" s="6">
        <f t="shared" si="8"/>
        <v>0</v>
      </c>
      <c r="P317">
        <f t="shared" si="9"/>
        <v>0</v>
      </c>
    </row>
    <row r="318" spans="1:16" x14ac:dyDescent="0.35">
      <c r="A318" s="19" t="s">
        <v>521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65799.680000000139</v>
      </c>
      <c r="L318" s="4">
        <v>74296.920000000013</v>
      </c>
      <c r="M318" s="4">
        <v>71840.700000000114</v>
      </c>
      <c r="N318" s="5">
        <v>70645.766666666765</v>
      </c>
      <c r="O318" s="6">
        <f t="shared" si="8"/>
        <v>0</v>
      </c>
      <c r="P318">
        <f t="shared" si="9"/>
        <v>0</v>
      </c>
    </row>
    <row r="319" spans="1:16" x14ac:dyDescent="0.35">
      <c r="A319" s="19" t="s">
        <v>522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65130.83999999996</v>
      </c>
      <c r="L319" s="4">
        <v>86622.71000000005</v>
      </c>
      <c r="M319" s="4">
        <v>86770.980000000156</v>
      </c>
      <c r="N319" s="5">
        <v>79508.176666666724</v>
      </c>
      <c r="O319" s="6">
        <f t="shared" si="8"/>
        <v>0</v>
      </c>
      <c r="P319">
        <f t="shared" si="9"/>
        <v>0</v>
      </c>
    </row>
    <row r="320" spans="1:16" x14ac:dyDescent="0.35">
      <c r="A320" s="19" t="s">
        <v>523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77343.260000000198</v>
      </c>
      <c r="L320" s="4">
        <v>94545.890000000087</v>
      </c>
      <c r="M320" s="4">
        <v>96336.240000000063</v>
      </c>
      <c r="N320" s="5">
        <v>89408.46333333345</v>
      </c>
      <c r="O320" s="6">
        <f t="shared" si="8"/>
        <v>0</v>
      </c>
      <c r="P320">
        <f t="shared" si="9"/>
        <v>0</v>
      </c>
    </row>
    <row r="321" spans="1:16" x14ac:dyDescent="0.35">
      <c r="A321" s="19" t="s">
        <v>199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82905.030000000101</v>
      </c>
      <c r="L321" s="4">
        <v>114734.56000000019</v>
      </c>
      <c r="M321" s="4">
        <v>107835.97999999986</v>
      </c>
      <c r="N321" s="5">
        <v>101825.19000000006</v>
      </c>
      <c r="O321" s="6">
        <f t="shared" si="8"/>
        <v>0</v>
      </c>
      <c r="P321">
        <f t="shared" si="9"/>
        <v>0</v>
      </c>
    </row>
    <row r="322" spans="1:16" x14ac:dyDescent="0.35">
      <c r="A322" s="19" t="s">
        <v>200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298363.63999999972</v>
      </c>
      <c r="L322" s="4">
        <v>293150.96000000008</v>
      </c>
      <c r="M322" s="4">
        <v>220350.12000000029</v>
      </c>
      <c r="N322" s="5">
        <v>270621.57333333342</v>
      </c>
      <c r="O322" s="6">
        <f t="shared" si="8"/>
        <v>0</v>
      </c>
      <c r="P322">
        <f t="shared" si="9"/>
        <v>0</v>
      </c>
    </row>
    <row r="323" spans="1:16" x14ac:dyDescent="0.35">
      <c r="A323" s="19" t="s">
        <v>63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32262339.649999991</v>
      </c>
      <c r="L323" s="4">
        <v>35583017.560000032</v>
      </c>
      <c r="M323" s="4">
        <v>26862468.160000008</v>
      </c>
      <c r="N323" s="5">
        <v>31569275.123333346</v>
      </c>
      <c r="O323" s="6">
        <f t="shared" ref="O323:O386" si="10">+MIN(B323:M323)</f>
        <v>0</v>
      </c>
      <c r="P323">
        <f t="shared" ref="P323:P386" si="11">+IF(O323&lt;0,1,0)</f>
        <v>0</v>
      </c>
    </row>
    <row r="324" spans="1:16" x14ac:dyDescent="0.35">
      <c r="A324" s="19" t="s">
        <v>201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71668.360000000073</v>
      </c>
      <c r="L324" s="4">
        <v>57751.020000000004</v>
      </c>
      <c r="M324" s="4">
        <v>53825.589999999989</v>
      </c>
      <c r="N324" s="5">
        <v>61081.656666666684</v>
      </c>
      <c r="O324" s="6">
        <f t="shared" si="10"/>
        <v>0</v>
      </c>
      <c r="P324">
        <f t="shared" si="11"/>
        <v>0</v>
      </c>
    </row>
    <row r="325" spans="1:16" x14ac:dyDescent="0.35">
      <c r="A325" s="19" t="s">
        <v>524</v>
      </c>
      <c r="B325" s="4">
        <v>0</v>
      </c>
      <c r="C325" s="4">
        <v>0</v>
      </c>
      <c r="D325" s="4">
        <v>0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271060.56000000023</v>
      </c>
      <c r="L325" s="4">
        <v>338177.8000000001</v>
      </c>
      <c r="M325" s="4">
        <v>346618.6999999999</v>
      </c>
      <c r="N325" s="5">
        <v>318619.02000000008</v>
      </c>
      <c r="O325" s="6">
        <f t="shared" si="10"/>
        <v>0</v>
      </c>
      <c r="P325">
        <f t="shared" si="11"/>
        <v>0</v>
      </c>
    </row>
    <row r="326" spans="1:16" x14ac:dyDescent="0.35">
      <c r="A326" s="19" t="s">
        <v>525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221648.67999999973</v>
      </c>
      <c r="L326" s="4">
        <v>284611.91999999946</v>
      </c>
      <c r="M326" s="4">
        <v>265941.88999999972</v>
      </c>
      <c r="N326" s="5">
        <v>257400.82999999961</v>
      </c>
      <c r="O326" s="6">
        <f t="shared" si="10"/>
        <v>0</v>
      </c>
      <c r="P326">
        <f t="shared" si="11"/>
        <v>0</v>
      </c>
    </row>
    <row r="327" spans="1:16" x14ac:dyDescent="0.35">
      <c r="A327" s="19" t="s">
        <v>202</v>
      </c>
      <c r="B327" s="4">
        <v>0</v>
      </c>
      <c r="C327" s="4">
        <v>0</v>
      </c>
      <c r="D327" s="4">
        <v>0</v>
      </c>
      <c r="E327" s="4">
        <v>0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67643.539999999906</v>
      </c>
      <c r="L327" s="4">
        <v>82556.020000000077</v>
      </c>
      <c r="M327" s="4">
        <v>74384.050000000017</v>
      </c>
      <c r="N327" s="5">
        <v>74861.203333333338</v>
      </c>
      <c r="O327" s="6">
        <f t="shared" si="10"/>
        <v>0</v>
      </c>
      <c r="P327">
        <f t="shared" si="11"/>
        <v>0</v>
      </c>
    </row>
    <row r="328" spans="1:16" x14ac:dyDescent="0.35">
      <c r="A328" s="19" t="s">
        <v>203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74708.149999999892</v>
      </c>
      <c r="L328" s="4">
        <v>104342.77000000008</v>
      </c>
      <c r="M328" s="4">
        <v>97354.579999999871</v>
      </c>
      <c r="N328" s="5">
        <v>92135.166666666628</v>
      </c>
      <c r="O328" s="6">
        <f t="shared" si="10"/>
        <v>0</v>
      </c>
      <c r="P328">
        <f t="shared" si="11"/>
        <v>0</v>
      </c>
    </row>
    <row r="329" spans="1:16" x14ac:dyDescent="0.35">
      <c r="A329" s="19" t="s">
        <v>526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82128.049999999974</v>
      </c>
      <c r="L329" s="4">
        <v>110942.2399999997</v>
      </c>
      <c r="M329" s="4">
        <v>107907.04</v>
      </c>
      <c r="N329" s="5">
        <v>100325.77666666656</v>
      </c>
      <c r="O329" s="6">
        <f t="shared" si="10"/>
        <v>0</v>
      </c>
      <c r="P329">
        <f t="shared" si="11"/>
        <v>0</v>
      </c>
    </row>
    <row r="330" spans="1:16" x14ac:dyDescent="0.35">
      <c r="A330" s="19" t="s">
        <v>527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77265.970000000016</v>
      </c>
      <c r="L330" s="4">
        <v>75585.640000000043</v>
      </c>
      <c r="M330" s="4">
        <v>104016.40000000017</v>
      </c>
      <c r="N330" s="5">
        <v>85622.670000000071</v>
      </c>
      <c r="O330" s="6">
        <f t="shared" si="10"/>
        <v>0</v>
      </c>
      <c r="P330">
        <f t="shared" si="11"/>
        <v>0</v>
      </c>
    </row>
    <row r="331" spans="1:16" x14ac:dyDescent="0.35">
      <c r="A331" s="19" t="s">
        <v>528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35704.06999999992</v>
      </c>
      <c r="L331" s="4">
        <v>45043.590000000026</v>
      </c>
      <c r="M331" s="4">
        <v>46564.100000000013</v>
      </c>
      <c r="N331" s="5">
        <v>42437.253333333319</v>
      </c>
      <c r="O331" s="6">
        <f t="shared" si="10"/>
        <v>0</v>
      </c>
      <c r="P331">
        <f t="shared" si="11"/>
        <v>0</v>
      </c>
    </row>
    <row r="332" spans="1:16" x14ac:dyDescent="0.35">
      <c r="A332" s="19" t="s">
        <v>529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82128.049999999974</v>
      </c>
      <c r="L332" s="4">
        <v>110942.2399999997</v>
      </c>
      <c r="M332" s="4">
        <v>107907.04</v>
      </c>
      <c r="N332" s="5">
        <v>100325.77666666656</v>
      </c>
      <c r="O332" s="6">
        <f t="shared" si="10"/>
        <v>0</v>
      </c>
      <c r="P332">
        <f t="shared" si="11"/>
        <v>0</v>
      </c>
    </row>
    <row r="333" spans="1:16" x14ac:dyDescent="0.35">
      <c r="A333" s="19" t="s">
        <v>530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102697.5399999998</v>
      </c>
      <c r="L333" s="4">
        <v>130304.72000000019</v>
      </c>
      <c r="M333" s="4">
        <v>133363.90999999954</v>
      </c>
      <c r="N333" s="5">
        <v>122122.05666666653</v>
      </c>
      <c r="O333" s="6">
        <f t="shared" si="10"/>
        <v>0</v>
      </c>
      <c r="P333">
        <f t="shared" si="11"/>
        <v>0</v>
      </c>
    </row>
    <row r="334" spans="1:16" x14ac:dyDescent="0.35">
      <c r="A334" s="19" t="s">
        <v>204</v>
      </c>
      <c r="B334" s="4">
        <v>0</v>
      </c>
      <c r="C334" s="4">
        <v>0</v>
      </c>
      <c r="D334" s="4">
        <v>0</v>
      </c>
      <c r="E334" s="4">
        <v>0</v>
      </c>
      <c r="F334" s="4">
        <v>0</v>
      </c>
      <c r="G334" s="4">
        <v>0</v>
      </c>
      <c r="H334" s="4">
        <v>0</v>
      </c>
      <c r="I334" s="4">
        <v>0</v>
      </c>
      <c r="J334" s="4">
        <v>0</v>
      </c>
      <c r="K334" s="4">
        <v>87960.93999999993</v>
      </c>
      <c r="L334" s="4">
        <v>120721.65000000008</v>
      </c>
      <c r="M334" s="4">
        <v>118144.26000000018</v>
      </c>
      <c r="N334" s="5">
        <v>108942.2833333334</v>
      </c>
      <c r="O334" s="6">
        <f t="shared" si="10"/>
        <v>0</v>
      </c>
      <c r="P334">
        <f t="shared" si="11"/>
        <v>0</v>
      </c>
    </row>
    <row r="335" spans="1:16" x14ac:dyDescent="0.35">
      <c r="A335" s="19" t="s">
        <v>531</v>
      </c>
      <c r="B335" s="4">
        <v>0</v>
      </c>
      <c r="C335" s="4">
        <v>0</v>
      </c>
      <c r="D335" s="4">
        <v>0</v>
      </c>
      <c r="E335" s="4">
        <v>0</v>
      </c>
      <c r="F335" s="4">
        <v>0</v>
      </c>
      <c r="G335" s="4">
        <v>0</v>
      </c>
      <c r="H335" s="4">
        <v>0</v>
      </c>
      <c r="I335" s="4">
        <v>0</v>
      </c>
      <c r="J335" s="4">
        <v>0</v>
      </c>
      <c r="K335" s="4">
        <v>66197.520000000091</v>
      </c>
      <c r="L335" s="4">
        <v>68171.000000000073</v>
      </c>
      <c r="M335" s="4">
        <v>77523.839999999895</v>
      </c>
      <c r="N335" s="5">
        <v>70630.786666666681</v>
      </c>
      <c r="O335" s="6">
        <f t="shared" si="10"/>
        <v>0</v>
      </c>
      <c r="P335">
        <f t="shared" si="11"/>
        <v>0</v>
      </c>
    </row>
    <row r="336" spans="1:16" x14ac:dyDescent="0.35">
      <c r="A336" s="19" t="s">
        <v>532</v>
      </c>
      <c r="B336" s="4">
        <v>0</v>
      </c>
      <c r="C336" s="4">
        <v>0</v>
      </c>
      <c r="D336" s="4">
        <v>0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v>898503.63999999978</v>
      </c>
      <c r="L336" s="4">
        <v>841332.51000000164</v>
      </c>
      <c r="M336" s="4">
        <v>926882.44000000041</v>
      </c>
      <c r="N336" s="5">
        <v>888906.19666666724</v>
      </c>
      <c r="O336" s="6">
        <f t="shared" si="10"/>
        <v>0</v>
      </c>
      <c r="P336">
        <f t="shared" si="11"/>
        <v>0</v>
      </c>
    </row>
    <row r="337" spans="1:16" x14ac:dyDescent="0.35">
      <c r="A337" s="19" t="s">
        <v>533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5">
        <v>0</v>
      </c>
      <c r="O337" s="6">
        <f t="shared" si="10"/>
        <v>0</v>
      </c>
      <c r="P337">
        <f t="shared" si="11"/>
        <v>0</v>
      </c>
    </row>
    <row r="338" spans="1:16" x14ac:dyDescent="0.35">
      <c r="A338" s="19" t="s">
        <v>534</v>
      </c>
      <c r="B338" s="4">
        <v>0</v>
      </c>
      <c r="C338" s="4">
        <v>0</v>
      </c>
      <c r="D338" s="4">
        <v>0</v>
      </c>
      <c r="E338" s="4">
        <v>0</v>
      </c>
      <c r="F338" s="4">
        <v>0</v>
      </c>
      <c r="G338" s="4">
        <v>0</v>
      </c>
      <c r="H338" s="4">
        <v>0</v>
      </c>
      <c r="I338" s="4">
        <v>0</v>
      </c>
      <c r="J338" s="4">
        <v>0</v>
      </c>
      <c r="K338" s="4">
        <v>94199.829999999871</v>
      </c>
      <c r="L338" s="4">
        <v>115837.15000000008</v>
      </c>
      <c r="M338" s="4">
        <v>118877.80000000006</v>
      </c>
      <c r="N338" s="5">
        <v>109638.26000000001</v>
      </c>
      <c r="O338" s="6">
        <f t="shared" si="10"/>
        <v>0</v>
      </c>
      <c r="P338">
        <f t="shared" si="11"/>
        <v>0</v>
      </c>
    </row>
    <row r="339" spans="1:16" x14ac:dyDescent="0.35">
      <c r="A339" s="19" t="s">
        <v>535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82128.049999999974</v>
      </c>
      <c r="L339" s="4">
        <v>110942.2399999997</v>
      </c>
      <c r="M339" s="4">
        <v>107907.04</v>
      </c>
      <c r="N339" s="5">
        <v>100325.77666666656</v>
      </c>
      <c r="O339" s="6">
        <f t="shared" si="10"/>
        <v>0</v>
      </c>
      <c r="P339">
        <f t="shared" si="11"/>
        <v>0</v>
      </c>
    </row>
    <row r="340" spans="1:16" x14ac:dyDescent="0.35">
      <c r="A340" s="19" t="s">
        <v>536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73788.690000000206</v>
      </c>
      <c r="L340" s="4">
        <v>99766.269999999829</v>
      </c>
      <c r="M340" s="4">
        <v>97114.920000000347</v>
      </c>
      <c r="N340" s="5">
        <v>90223.293333333451</v>
      </c>
      <c r="O340" s="6">
        <f t="shared" si="10"/>
        <v>0</v>
      </c>
      <c r="P340">
        <f t="shared" si="11"/>
        <v>0</v>
      </c>
    </row>
    <row r="341" spans="1:16" x14ac:dyDescent="0.35">
      <c r="A341" s="19" t="s">
        <v>205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3349919.6699999925</v>
      </c>
      <c r="L341" s="4">
        <v>3163213.7000000086</v>
      </c>
      <c r="M341" s="4">
        <v>2951712.8099999963</v>
      </c>
      <c r="N341" s="5">
        <v>3154948.7266666661</v>
      </c>
      <c r="O341" s="6">
        <f t="shared" si="10"/>
        <v>0</v>
      </c>
      <c r="P341">
        <f t="shared" si="11"/>
        <v>0</v>
      </c>
    </row>
    <row r="342" spans="1:16" x14ac:dyDescent="0.35">
      <c r="A342" s="19" t="s">
        <v>537</v>
      </c>
      <c r="B342" s="4">
        <v>0</v>
      </c>
      <c r="C342" s="4">
        <v>0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84650.73000000004</v>
      </c>
      <c r="L342" s="4">
        <v>106056.86000000028</v>
      </c>
      <c r="M342" s="4">
        <v>113597.03999999983</v>
      </c>
      <c r="N342" s="5">
        <v>101434.87666666671</v>
      </c>
      <c r="O342" s="6">
        <f t="shared" si="10"/>
        <v>0</v>
      </c>
      <c r="P342">
        <f t="shared" si="11"/>
        <v>0</v>
      </c>
    </row>
    <row r="343" spans="1:16" x14ac:dyDescent="0.35">
      <c r="A343" s="19" t="s">
        <v>538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78135.590000000098</v>
      </c>
      <c r="L343" s="4">
        <v>102596.78999999988</v>
      </c>
      <c r="M343" s="4">
        <v>107414.65999999996</v>
      </c>
      <c r="N343" s="5">
        <v>96049.013333333307</v>
      </c>
      <c r="O343" s="6">
        <f t="shared" si="10"/>
        <v>0</v>
      </c>
      <c r="P343">
        <f t="shared" si="11"/>
        <v>0</v>
      </c>
    </row>
    <row r="344" spans="1:16" x14ac:dyDescent="0.35">
      <c r="A344" s="19" t="s">
        <v>539</v>
      </c>
      <c r="B344" s="4">
        <v>0</v>
      </c>
      <c r="C344" s="4">
        <v>0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83106.910000000047</v>
      </c>
      <c r="L344" s="4">
        <v>83425.650000000052</v>
      </c>
      <c r="M344" s="4">
        <v>102547.05000000009</v>
      </c>
      <c r="N344" s="5">
        <v>89693.203333333411</v>
      </c>
      <c r="O344" s="6">
        <f t="shared" si="10"/>
        <v>0</v>
      </c>
      <c r="P344">
        <f t="shared" si="11"/>
        <v>0</v>
      </c>
    </row>
    <row r="345" spans="1:16" x14ac:dyDescent="0.35">
      <c r="A345" s="19" t="s">
        <v>206</v>
      </c>
      <c r="B345" s="4">
        <v>0</v>
      </c>
      <c r="C345" s="4">
        <v>0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78485.249999999927</v>
      </c>
      <c r="L345" s="4">
        <v>104407.92000000025</v>
      </c>
      <c r="M345" s="4">
        <v>112587.72999999992</v>
      </c>
      <c r="N345" s="5">
        <v>98493.63333333336</v>
      </c>
      <c r="O345" s="6">
        <f t="shared" si="10"/>
        <v>0</v>
      </c>
      <c r="P345">
        <f t="shared" si="11"/>
        <v>0</v>
      </c>
    </row>
    <row r="346" spans="1:16" x14ac:dyDescent="0.35">
      <c r="A346" s="19" t="s">
        <v>540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83106.910000000047</v>
      </c>
      <c r="L346" s="4">
        <v>83425.650000000052</v>
      </c>
      <c r="M346" s="4">
        <v>102547.05000000009</v>
      </c>
      <c r="N346" s="5">
        <v>89693.203333333411</v>
      </c>
      <c r="O346" s="6">
        <f t="shared" si="10"/>
        <v>0</v>
      </c>
      <c r="P346">
        <f t="shared" si="11"/>
        <v>0</v>
      </c>
    </row>
    <row r="347" spans="1:16" x14ac:dyDescent="0.35">
      <c r="A347" s="19" t="s">
        <v>541</v>
      </c>
      <c r="B347" s="4">
        <v>0</v>
      </c>
      <c r="C347" s="4">
        <v>0</v>
      </c>
      <c r="D347" s="4">
        <v>0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v>566842.75999999989</v>
      </c>
      <c r="L347" s="4">
        <v>569412.80999999936</v>
      </c>
      <c r="M347" s="4">
        <v>618483.00999999885</v>
      </c>
      <c r="N347" s="5">
        <v>584912.8599999994</v>
      </c>
      <c r="O347" s="6">
        <f t="shared" si="10"/>
        <v>0</v>
      </c>
      <c r="P347">
        <f t="shared" si="11"/>
        <v>0</v>
      </c>
    </row>
    <row r="348" spans="1:16" x14ac:dyDescent="0.35">
      <c r="A348" s="19" t="s">
        <v>542</v>
      </c>
      <c r="B348" s="4">
        <v>0</v>
      </c>
      <c r="C348" s="4">
        <v>0</v>
      </c>
      <c r="D348" s="4">
        <v>0</v>
      </c>
      <c r="E348" s="4">
        <v>0</v>
      </c>
      <c r="F348" s="4">
        <v>0</v>
      </c>
      <c r="G348" s="4">
        <v>0</v>
      </c>
      <c r="H348" s="4">
        <v>0</v>
      </c>
      <c r="I348" s="4">
        <v>0</v>
      </c>
      <c r="J348" s="4">
        <v>0</v>
      </c>
      <c r="K348" s="4">
        <v>171649.83999999988</v>
      </c>
      <c r="L348" s="4">
        <v>167815.10999999975</v>
      </c>
      <c r="M348" s="4">
        <v>231357.68999999936</v>
      </c>
      <c r="N348" s="5">
        <v>190274.213333333</v>
      </c>
      <c r="O348" s="6">
        <f t="shared" si="10"/>
        <v>0</v>
      </c>
      <c r="P348">
        <f t="shared" si="11"/>
        <v>0</v>
      </c>
    </row>
    <row r="349" spans="1:16" x14ac:dyDescent="0.35">
      <c r="A349" s="19" t="s">
        <v>543</v>
      </c>
      <c r="B349" s="4">
        <v>0</v>
      </c>
      <c r="C349" s="4">
        <v>0</v>
      </c>
      <c r="D349" s="4">
        <v>0</v>
      </c>
      <c r="E349" s="4">
        <v>0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221648.67999999973</v>
      </c>
      <c r="L349" s="4">
        <v>284611.91999999946</v>
      </c>
      <c r="M349" s="4">
        <v>265941.88999999972</v>
      </c>
      <c r="N349" s="5">
        <v>257400.82999999961</v>
      </c>
      <c r="O349" s="6">
        <f t="shared" si="10"/>
        <v>0</v>
      </c>
      <c r="P349">
        <f t="shared" si="11"/>
        <v>0</v>
      </c>
    </row>
    <row r="350" spans="1:16" x14ac:dyDescent="0.35">
      <c r="A350" s="19" t="s">
        <v>207</v>
      </c>
      <c r="B350" s="4">
        <v>0</v>
      </c>
      <c r="C350" s="4">
        <v>0</v>
      </c>
      <c r="D350" s="4">
        <v>0</v>
      </c>
      <c r="E350" s="4">
        <v>0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s="5">
        <v>0</v>
      </c>
      <c r="O350" s="6">
        <f t="shared" si="10"/>
        <v>0</v>
      </c>
      <c r="P350">
        <f t="shared" si="11"/>
        <v>0</v>
      </c>
    </row>
    <row r="351" spans="1:16" x14ac:dyDescent="0.35">
      <c r="A351" s="19" t="s">
        <v>208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53267.680000000124</v>
      </c>
      <c r="L351" s="4">
        <v>93361.17</v>
      </c>
      <c r="M351" s="4">
        <v>102130.68000000008</v>
      </c>
      <c r="N351" s="5">
        <v>82919.843333333396</v>
      </c>
      <c r="O351" s="6">
        <f t="shared" si="10"/>
        <v>0</v>
      </c>
      <c r="P351">
        <f t="shared" si="11"/>
        <v>0</v>
      </c>
    </row>
    <row r="352" spans="1:16" x14ac:dyDescent="0.35">
      <c r="A352" s="19" t="s">
        <v>209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83335.220000000088</v>
      </c>
      <c r="L352" s="4">
        <v>76252.13</v>
      </c>
      <c r="M352" s="4">
        <v>90026.350000000166</v>
      </c>
      <c r="N352" s="5">
        <v>83204.566666666753</v>
      </c>
      <c r="O352" s="6">
        <f t="shared" si="10"/>
        <v>0</v>
      </c>
      <c r="P352">
        <f t="shared" si="11"/>
        <v>0</v>
      </c>
    </row>
    <row r="353" spans="1:16" x14ac:dyDescent="0.35">
      <c r="A353" s="19" t="s">
        <v>84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-35439.489999999983</v>
      </c>
      <c r="L353" s="4">
        <v>-44015.779999999941</v>
      </c>
      <c r="M353" s="4">
        <v>-22013.060000000016</v>
      </c>
      <c r="N353" s="5">
        <v>-33822.77666666665</v>
      </c>
      <c r="O353" s="6">
        <f t="shared" si="10"/>
        <v>-44015.779999999941</v>
      </c>
      <c r="P353">
        <f t="shared" si="11"/>
        <v>1</v>
      </c>
    </row>
    <row r="354" spans="1:16" x14ac:dyDescent="0.35">
      <c r="A354" s="19" t="s">
        <v>85</v>
      </c>
      <c r="B354" s="4">
        <v>0</v>
      </c>
      <c r="C354" s="4">
        <v>0</v>
      </c>
      <c r="D354" s="4">
        <v>0</v>
      </c>
      <c r="E354" s="4">
        <v>0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v>-63239.609999999862</v>
      </c>
      <c r="L354" s="4">
        <v>-83238.809999999969</v>
      </c>
      <c r="M354" s="4">
        <v>-34752.779999999941</v>
      </c>
      <c r="N354" s="5">
        <v>-60410.399999999929</v>
      </c>
      <c r="O354" s="6">
        <f t="shared" si="10"/>
        <v>-83238.809999999969</v>
      </c>
      <c r="P354">
        <f t="shared" si="11"/>
        <v>1</v>
      </c>
    </row>
    <row r="355" spans="1:16" x14ac:dyDescent="0.35">
      <c r="A355" s="19" t="s">
        <v>544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21691.03999999999</v>
      </c>
      <c r="L355" s="4">
        <v>26122.639999999901</v>
      </c>
      <c r="M355" s="4">
        <v>58817.27000000007</v>
      </c>
      <c r="N355" s="5">
        <v>35543.649999999987</v>
      </c>
      <c r="O355" s="6">
        <f t="shared" si="10"/>
        <v>0</v>
      </c>
      <c r="P355">
        <f t="shared" si="11"/>
        <v>0</v>
      </c>
    </row>
    <row r="356" spans="1:16" x14ac:dyDescent="0.35">
      <c r="A356" s="19" t="s">
        <v>210</v>
      </c>
      <c r="B356" s="4">
        <v>0</v>
      </c>
      <c r="C356" s="4">
        <v>0</v>
      </c>
      <c r="D356" s="4">
        <v>0</v>
      </c>
      <c r="E356" s="4">
        <v>0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  <c r="N356" s="5">
        <v>0</v>
      </c>
      <c r="O356" s="6">
        <f t="shared" si="10"/>
        <v>0</v>
      </c>
      <c r="P356">
        <f t="shared" si="11"/>
        <v>0</v>
      </c>
    </row>
    <row r="357" spans="1:16" x14ac:dyDescent="0.35">
      <c r="A357" s="19" t="s">
        <v>64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399359.58999999985</v>
      </c>
      <c r="L357" s="4">
        <v>451097.41000000067</v>
      </c>
      <c r="M357" s="4">
        <v>366482.61999999947</v>
      </c>
      <c r="N357" s="5">
        <v>405646.54</v>
      </c>
      <c r="O357" s="6">
        <f t="shared" si="10"/>
        <v>0</v>
      </c>
      <c r="P357">
        <f t="shared" si="11"/>
        <v>0</v>
      </c>
    </row>
    <row r="358" spans="1:16" x14ac:dyDescent="0.35">
      <c r="A358" s="19" t="s">
        <v>545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89006.72999999985</v>
      </c>
      <c r="L358" s="4">
        <v>107844.84999999996</v>
      </c>
      <c r="M358" s="4">
        <v>106388.98999999996</v>
      </c>
      <c r="N358" s="5">
        <v>101080.18999999993</v>
      </c>
      <c r="O358" s="6">
        <f t="shared" si="10"/>
        <v>0</v>
      </c>
      <c r="P358">
        <f t="shared" si="11"/>
        <v>0</v>
      </c>
    </row>
    <row r="359" spans="1:16" x14ac:dyDescent="0.35">
      <c r="A359" s="19" t="s">
        <v>211</v>
      </c>
      <c r="B359" s="4">
        <v>0</v>
      </c>
      <c r="C359" s="4">
        <v>0</v>
      </c>
      <c r="D359" s="4">
        <v>0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104542.49000000024</v>
      </c>
      <c r="L359" s="4">
        <v>110550.94000000018</v>
      </c>
      <c r="M359" s="4">
        <v>116162.71000000012</v>
      </c>
      <c r="N359" s="5">
        <v>110418.71333333351</v>
      </c>
      <c r="O359" s="6">
        <f t="shared" si="10"/>
        <v>0</v>
      </c>
      <c r="P359">
        <f t="shared" si="11"/>
        <v>0</v>
      </c>
    </row>
    <row r="360" spans="1:16" x14ac:dyDescent="0.35">
      <c r="A360" s="19" t="s">
        <v>212</v>
      </c>
      <c r="B360" s="4">
        <v>0</v>
      </c>
      <c r="C360" s="4">
        <v>0</v>
      </c>
      <c r="D360" s="4">
        <v>0</v>
      </c>
      <c r="E360" s="4">
        <v>0</v>
      </c>
      <c r="F360" s="4">
        <v>0</v>
      </c>
      <c r="G360" s="4">
        <v>0</v>
      </c>
      <c r="H360" s="4">
        <v>0</v>
      </c>
      <c r="I360" s="4">
        <v>0</v>
      </c>
      <c r="J360" s="4">
        <v>0</v>
      </c>
      <c r="K360" s="4">
        <v>1382531.1900000018</v>
      </c>
      <c r="L360" s="4">
        <v>1388286.7999999982</v>
      </c>
      <c r="M360" s="4">
        <v>1277444.3900000029</v>
      </c>
      <c r="N360" s="5">
        <v>1349420.7933333344</v>
      </c>
      <c r="O360" s="6">
        <f t="shared" si="10"/>
        <v>0</v>
      </c>
      <c r="P360">
        <f t="shared" si="11"/>
        <v>0</v>
      </c>
    </row>
    <row r="361" spans="1:16" x14ac:dyDescent="0.35">
      <c r="A361" s="19" t="s">
        <v>45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2894209.0700000026</v>
      </c>
      <c r="L361" s="4">
        <v>1681362.639999999</v>
      </c>
      <c r="M361" s="4">
        <v>1327219.1399999987</v>
      </c>
      <c r="N361" s="5">
        <v>1967596.9500000002</v>
      </c>
      <c r="O361" s="6">
        <f t="shared" si="10"/>
        <v>0</v>
      </c>
      <c r="P361">
        <f t="shared" si="11"/>
        <v>0</v>
      </c>
    </row>
    <row r="362" spans="1:16" x14ac:dyDescent="0.35">
      <c r="A362" s="19" t="s">
        <v>546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57991.869999999886</v>
      </c>
      <c r="L362" s="4">
        <v>68235.740000000209</v>
      </c>
      <c r="M362" s="4">
        <v>68476.929999999891</v>
      </c>
      <c r="N362" s="5">
        <v>64901.513333333329</v>
      </c>
      <c r="O362" s="6">
        <f t="shared" si="10"/>
        <v>0</v>
      </c>
      <c r="P362">
        <f t="shared" si="11"/>
        <v>0</v>
      </c>
    </row>
    <row r="363" spans="1:16" x14ac:dyDescent="0.35">
      <c r="A363" s="19" t="s">
        <v>213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4">
        <v>64475.990000000005</v>
      </c>
      <c r="L363" s="4">
        <v>91455.400000000052</v>
      </c>
      <c r="M363" s="4">
        <v>92798.759999999602</v>
      </c>
      <c r="N363" s="5">
        <v>82910.049999999886</v>
      </c>
      <c r="O363" s="6">
        <f t="shared" si="10"/>
        <v>0</v>
      </c>
      <c r="P363">
        <f t="shared" si="11"/>
        <v>0</v>
      </c>
    </row>
    <row r="364" spans="1:16" x14ac:dyDescent="0.35">
      <c r="A364" s="19" t="s">
        <v>214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65493.570000000116</v>
      </c>
      <c r="L364" s="4">
        <v>77461.220000000118</v>
      </c>
      <c r="M364" s="4">
        <v>104181.92000000016</v>
      </c>
      <c r="N364" s="5">
        <v>82378.903333333466</v>
      </c>
      <c r="O364" s="6">
        <f t="shared" si="10"/>
        <v>0</v>
      </c>
      <c r="P364">
        <f t="shared" si="11"/>
        <v>0</v>
      </c>
    </row>
    <row r="365" spans="1:16" x14ac:dyDescent="0.35">
      <c r="A365" s="19" t="s">
        <v>547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104785.10999999986</v>
      </c>
      <c r="L365" s="4">
        <v>120622.7999999999</v>
      </c>
      <c r="M365" s="4">
        <v>114623.54000000008</v>
      </c>
      <c r="N365" s="5">
        <v>113343.81666666661</v>
      </c>
      <c r="O365" s="6">
        <f t="shared" si="10"/>
        <v>0</v>
      </c>
      <c r="P365">
        <f t="shared" si="11"/>
        <v>0</v>
      </c>
    </row>
    <row r="366" spans="1:16" x14ac:dyDescent="0.35">
      <c r="A366" s="19" t="s">
        <v>215</v>
      </c>
      <c r="B366" s="4">
        <v>0</v>
      </c>
      <c r="C366" s="4">
        <v>0</v>
      </c>
      <c r="D366" s="4">
        <v>0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82128.049999999974</v>
      </c>
      <c r="L366" s="4">
        <v>110942.2399999997</v>
      </c>
      <c r="M366" s="4">
        <v>107907.04</v>
      </c>
      <c r="N366" s="5">
        <v>100325.77666666656</v>
      </c>
      <c r="O366" s="6">
        <f t="shared" si="10"/>
        <v>0</v>
      </c>
      <c r="P366">
        <f t="shared" si="11"/>
        <v>0</v>
      </c>
    </row>
    <row r="367" spans="1:16" x14ac:dyDescent="0.35">
      <c r="A367" s="19" t="s">
        <v>216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107153.18000000005</v>
      </c>
      <c r="L367" s="4">
        <v>229202.61000000036</v>
      </c>
      <c r="M367" s="4">
        <v>182674.98000000019</v>
      </c>
      <c r="N367" s="5">
        <v>173010.25666666686</v>
      </c>
      <c r="O367" s="6">
        <f t="shared" si="10"/>
        <v>0</v>
      </c>
      <c r="P367">
        <f t="shared" si="11"/>
        <v>0</v>
      </c>
    </row>
    <row r="368" spans="1:16" x14ac:dyDescent="0.35">
      <c r="A368" s="3" t="s">
        <v>217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76699.549999999988</v>
      </c>
      <c r="L368" s="4">
        <v>89727.130000000136</v>
      </c>
      <c r="M368" s="4">
        <v>95880.370000000054</v>
      </c>
      <c r="N368" s="5">
        <v>87435.683333333393</v>
      </c>
      <c r="O368" s="6">
        <f t="shared" si="10"/>
        <v>0</v>
      </c>
      <c r="P368">
        <f t="shared" si="11"/>
        <v>0</v>
      </c>
    </row>
    <row r="369" spans="1:16" x14ac:dyDescent="0.35">
      <c r="A369" s="3" t="s">
        <v>218</v>
      </c>
      <c r="B369" s="4">
        <v>0</v>
      </c>
      <c r="C369" s="4">
        <v>0</v>
      </c>
      <c r="D369" s="4">
        <v>0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74864.899999999587</v>
      </c>
      <c r="L369" s="4">
        <v>97563.239999999758</v>
      </c>
      <c r="M369" s="4">
        <v>94450.609999999942</v>
      </c>
      <c r="N369" s="5">
        <v>88959.583333333096</v>
      </c>
      <c r="O369" s="6">
        <f t="shared" si="10"/>
        <v>0</v>
      </c>
      <c r="P369">
        <f t="shared" si="11"/>
        <v>0</v>
      </c>
    </row>
    <row r="370" spans="1:16" x14ac:dyDescent="0.35">
      <c r="A370" s="3" t="s">
        <v>219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-414528.74999999983</v>
      </c>
      <c r="L370" s="4">
        <v>-451065.96000000025</v>
      </c>
      <c r="M370" s="4">
        <v>-456633.39000000007</v>
      </c>
      <c r="N370" s="5">
        <v>-440742.7</v>
      </c>
      <c r="O370" s="6">
        <f t="shared" si="10"/>
        <v>-456633.39000000007</v>
      </c>
      <c r="P370">
        <f t="shared" si="11"/>
        <v>1</v>
      </c>
    </row>
    <row r="371" spans="1:16" x14ac:dyDescent="0.35">
      <c r="A371" s="3" t="s">
        <v>548</v>
      </c>
      <c r="B371" s="4">
        <v>0</v>
      </c>
      <c r="C371" s="4">
        <v>0</v>
      </c>
      <c r="D371" s="4">
        <v>0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94931.689999999973</v>
      </c>
      <c r="L371" s="4">
        <v>109069.64999999991</v>
      </c>
      <c r="M371" s="4">
        <v>111081.32000000027</v>
      </c>
      <c r="N371" s="5">
        <v>105027.55333333339</v>
      </c>
      <c r="O371" s="6">
        <f t="shared" si="10"/>
        <v>0</v>
      </c>
      <c r="P371">
        <f t="shared" si="11"/>
        <v>0</v>
      </c>
    </row>
    <row r="372" spans="1:16" x14ac:dyDescent="0.35">
      <c r="A372" s="3" t="s">
        <v>549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5">
        <v>0</v>
      </c>
      <c r="O372" s="6">
        <f t="shared" si="10"/>
        <v>0</v>
      </c>
      <c r="P372">
        <f t="shared" si="11"/>
        <v>0</v>
      </c>
    </row>
    <row r="373" spans="1:16" x14ac:dyDescent="0.35">
      <c r="A373" s="3" t="s">
        <v>550</v>
      </c>
      <c r="B373" s="4">
        <v>0</v>
      </c>
      <c r="C373" s="4">
        <v>0</v>
      </c>
      <c r="D373" s="4">
        <v>0</v>
      </c>
      <c r="E373" s="4">
        <v>0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  <c r="N373" s="5">
        <v>0</v>
      </c>
      <c r="O373" s="6">
        <f t="shared" si="10"/>
        <v>0</v>
      </c>
      <c r="P373">
        <f t="shared" si="11"/>
        <v>0</v>
      </c>
    </row>
    <row r="374" spans="1:16" x14ac:dyDescent="0.35">
      <c r="A374" s="3" t="s">
        <v>551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59582.880000000012</v>
      </c>
      <c r="L374" s="4">
        <v>61272.14999999998</v>
      </c>
      <c r="M374" s="4">
        <v>69728.109999999986</v>
      </c>
      <c r="N374" s="5">
        <v>63527.713333333326</v>
      </c>
      <c r="O374" s="6">
        <f t="shared" si="10"/>
        <v>0</v>
      </c>
      <c r="P374">
        <f t="shared" si="11"/>
        <v>0</v>
      </c>
    </row>
    <row r="375" spans="1:16" x14ac:dyDescent="0.35">
      <c r="A375" s="3" t="s">
        <v>552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  <c r="N375" s="5">
        <v>0</v>
      </c>
      <c r="O375" s="6">
        <f t="shared" si="10"/>
        <v>0</v>
      </c>
      <c r="P375">
        <f t="shared" si="11"/>
        <v>0</v>
      </c>
    </row>
    <row r="376" spans="1:16" x14ac:dyDescent="0.35">
      <c r="A376" s="3" t="s">
        <v>220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1502177.5600000017</v>
      </c>
      <c r="L376" s="4">
        <v>1431846.5499999991</v>
      </c>
      <c r="M376" s="4">
        <v>827777.22999999928</v>
      </c>
      <c r="N376" s="5">
        <v>1253933.78</v>
      </c>
      <c r="O376" s="6">
        <f t="shared" si="10"/>
        <v>0</v>
      </c>
      <c r="P376">
        <f t="shared" si="11"/>
        <v>0</v>
      </c>
    </row>
    <row r="377" spans="1:16" x14ac:dyDescent="0.35">
      <c r="A377" s="19" t="s">
        <v>46</v>
      </c>
      <c r="B377" s="4">
        <v>0</v>
      </c>
      <c r="C377" s="4">
        <v>0</v>
      </c>
      <c r="D377" s="4">
        <v>0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6984.4199999999955</v>
      </c>
      <c r="L377" s="4">
        <v>-7033.6700000000201</v>
      </c>
      <c r="M377" s="4">
        <v>55818.619999999952</v>
      </c>
      <c r="N377" s="5">
        <v>18589.789999999975</v>
      </c>
      <c r="O377" s="6">
        <f t="shared" si="10"/>
        <v>-7033.6700000000201</v>
      </c>
      <c r="P377">
        <f t="shared" si="11"/>
        <v>1</v>
      </c>
    </row>
    <row r="378" spans="1:16" x14ac:dyDescent="0.35">
      <c r="A378" s="19" t="s">
        <v>221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62363.479999999989</v>
      </c>
      <c r="L378" s="4">
        <v>83411.459999999875</v>
      </c>
      <c r="M378" s="4">
        <v>88857.450000000128</v>
      </c>
      <c r="N378" s="5">
        <v>78210.796666666662</v>
      </c>
      <c r="O378" s="6">
        <f t="shared" si="10"/>
        <v>0</v>
      </c>
      <c r="P378">
        <f t="shared" si="11"/>
        <v>0</v>
      </c>
    </row>
    <row r="379" spans="1:16" x14ac:dyDescent="0.35">
      <c r="A379" s="19" t="s">
        <v>553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5">
        <v>0</v>
      </c>
      <c r="O379" s="6">
        <f t="shared" si="10"/>
        <v>0</v>
      </c>
      <c r="P379">
        <f t="shared" si="11"/>
        <v>0</v>
      </c>
    </row>
    <row r="380" spans="1:16" x14ac:dyDescent="0.35">
      <c r="A380" s="19" t="s">
        <v>554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87378.490000000063</v>
      </c>
      <c r="L380" s="4">
        <v>117512.49999999974</v>
      </c>
      <c r="M380" s="4">
        <v>115583.41999999971</v>
      </c>
      <c r="N380" s="5">
        <v>106824.80333333317</v>
      </c>
      <c r="O380" s="6">
        <f t="shared" si="10"/>
        <v>0</v>
      </c>
      <c r="P380">
        <f t="shared" si="11"/>
        <v>0</v>
      </c>
    </row>
    <row r="381" spans="1:16" x14ac:dyDescent="0.35">
      <c r="A381" s="19" t="s">
        <v>222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223660.81</v>
      </c>
      <c r="L381" s="4">
        <v>287144.40000000026</v>
      </c>
      <c r="M381" s="4">
        <v>291919.4099999984</v>
      </c>
      <c r="N381" s="5">
        <v>267574.87333333289</v>
      </c>
      <c r="O381" s="6">
        <f t="shared" si="10"/>
        <v>0</v>
      </c>
      <c r="P381">
        <f t="shared" si="11"/>
        <v>0</v>
      </c>
    </row>
    <row r="382" spans="1:16" x14ac:dyDescent="0.35">
      <c r="A382" s="19" t="s">
        <v>223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222392.98999999941</v>
      </c>
      <c r="L382" s="4">
        <v>178304.02999999982</v>
      </c>
      <c r="M382" s="4">
        <v>216440.24999999971</v>
      </c>
      <c r="N382" s="5">
        <v>205712.42333333296</v>
      </c>
      <c r="O382" s="6">
        <f t="shared" si="10"/>
        <v>0</v>
      </c>
      <c r="P382">
        <f t="shared" si="11"/>
        <v>0</v>
      </c>
    </row>
    <row r="383" spans="1:16" x14ac:dyDescent="0.35">
      <c r="A383" s="19" t="s">
        <v>555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117430.45999999995</v>
      </c>
      <c r="L383" s="4">
        <v>139345.58000000025</v>
      </c>
      <c r="M383" s="4">
        <v>133742.20000000016</v>
      </c>
      <c r="N383" s="5">
        <v>130172.74666666678</v>
      </c>
      <c r="O383" s="6">
        <f t="shared" si="10"/>
        <v>0</v>
      </c>
      <c r="P383">
        <f t="shared" si="11"/>
        <v>0</v>
      </c>
    </row>
    <row r="384" spans="1:16" x14ac:dyDescent="0.35">
      <c r="A384" s="19" t="s">
        <v>556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134072.51999999993</v>
      </c>
      <c r="L384" s="4">
        <v>162301.04000000033</v>
      </c>
      <c r="M384" s="4">
        <v>165919.18999999992</v>
      </c>
      <c r="N384" s="5">
        <v>154097.5833333334</v>
      </c>
      <c r="O384" s="6">
        <f t="shared" si="10"/>
        <v>0</v>
      </c>
      <c r="P384">
        <f t="shared" si="11"/>
        <v>0</v>
      </c>
    </row>
    <row r="385" spans="1:16" x14ac:dyDescent="0.35">
      <c r="A385" s="19" t="s">
        <v>557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341615.78999999963</v>
      </c>
      <c r="L385" s="4">
        <v>412480.10999999946</v>
      </c>
      <c r="M385" s="4">
        <v>416799.30999999942</v>
      </c>
      <c r="N385" s="5">
        <v>390298.40333333286</v>
      </c>
      <c r="O385" s="6">
        <f t="shared" si="10"/>
        <v>0</v>
      </c>
      <c r="P385">
        <f t="shared" si="11"/>
        <v>0</v>
      </c>
    </row>
    <row r="386" spans="1:16" x14ac:dyDescent="0.35">
      <c r="A386" s="19" t="s">
        <v>224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75246.390000000218</v>
      </c>
      <c r="L386" s="4">
        <v>90113.879999999757</v>
      </c>
      <c r="M386" s="4">
        <v>86889.690000000046</v>
      </c>
      <c r="N386" s="5">
        <v>84083.32</v>
      </c>
      <c r="O386" s="6">
        <f t="shared" si="10"/>
        <v>0</v>
      </c>
      <c r="P386">
        <f t="shared" si="11"/>
        <v>0</v>
      </c>
    </row>
    <row r="387" spans="1:16" x14ac:dyDescent="0.35">
      <c r="A387" s="19" t="s">
        <v>47</v>
      </c>
      <c r="B387" s="4">
        <v>0</v>
      </c>
      <c r="C387" s="4">
        <v>0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475558.1300000003</v>
      </c>
      <c r="L387" s="4">
        <v>387946.00999999949</v>
      </c>
      <c r="M387" s="4">
        <v>175416.86999999959</v>
      </c>
      <c r="N387" s="5">
        <v>346307.00333333312</v>
      </c>
      <c r="O387" s="6">
        <f t="shared" ref="O387:O450" si="12">+MIN(B387:M387)</f>
        <v>0</v>
      </c>
      <c r="P387">
        <f t="shared" ref="P387:P450" si="13">+IF(O387&lt;0,1,0)</f>
        <v>0</v>
      </c>
    </row>
    <row r="388" spans="1:16" x14ac:dyDescent="0.35">
      <c r="A388" s="19" t="s">
        <v>225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208993.53000000012</v>
      </c>
      <c r="L388" s="4">
        <v>210549.8799999996</v>
      </c>
      <c r="M388" s="4">
        <v>105645.69000000009</v>
      </c>
      <c r="N388" s="5">
        <v>175063.03333333324</v>
      </c>
      <c r="O388" s="6">
        <f t="shared" si="12"/>
        <v>0</v>
      </c>
      <c r="P388">
        <f t="shared" si="13"/>
        <v>0</v>
      </c>
    </row>
    <row r="389" spans="1:16" x14ac:dyDescent="0.35">
      <c r="A389" s="19" t="s">
        <v>558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5">
        <v>0</v>
      </c>
      <c r="O389" s="6">
        <f t="shared" si="12"/>
        <v>0</v>
      </c>
      <c r="P389">
        <f t="shared" si="13"/>
        <v>0</v>
      </c>
    </row>
    <row r="390" spans="1:16" x14ac:dyDescent="0.35">
      <c r="A390" s="19" t="s">
        <v>226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69662.1700000001</v>
      </c>
      <c r="L390" s="4">
        <v>92717.0199999998</v>
      </c>
      <c r="M390" s="4">
        <v>92127.859999999462</v>
      </c>
      <c r="N390" s="5">
        <v>84835.683333333116</v>
      </c>
      <c r="O390" s="6">
        <f t="shared" si="12"/>
        <v>0</v>
      </c>
      <c r="P390">
        <f t="shared" si="13"/>
        <v>0</v>
      </c>
    </row>
    <row r="391" spans="1:16" x14ac:dyDescent="0.35">
      <c r="A391" s="19" t="s">
        <v>227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175537.16999999981</v>
      </c>
      <c r="L391" s="4">
        <v>292779.86999999994</v>
      </c>
      <c r="M391" s="4">
        <v>263705.68999999977</v>
      </c>
      <c r="N391" s="5">
        <v>244007.57666666651</v>
      </c>
      <c r="O391" s="6">
        <f t="shared" si="12"/>
        <v>0</v>
      </c>
      <c r="P391">
        <f t="shared" si="13"/>
        <v>0</v>
      </c>
    </row>
    <row r="392" spans="1:16" x14ac:dyDescent="0.35">
      <c r="A392" s="19" t="s">
        <v>559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5">
        <v>0</v>
      </c>
      <c r="O392" s="6">
        <f t="shared" si="12"/>
        <v>0</v>
      </c>
      <c r="P392">
        <f t="shared" si="13"/>
        <v>0</v>
      </c>
    </row>
    <row r="393" spans="1:16" x14ac:dyDescent="0.35">
      <c r="A393" s="19" t="s">
        <v>560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11628.300000000019</v>
      </c>
      <c r="L393" s="4">
        <v>14800.659999999991</v>
      </c>
      <c r="M393" s="4">
        <v>15433.909999999962</v>
      </c>
      <c r="N393" s="5">
        <v>13954.289999999992</v>
      </c>
      <c r="O393" s="6">
        <f t="shared" si="12"/>
        <v>0</v>
      </c>
      <c r="P393">
        <f t="shared" si="13"/>
        <v>0</v>
      </c>
    </row>
    <row r="394" spans="1:16" x14ac:dyDescent="0.35">
      <c r="A394" s="19" t="s">
        <v>48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-675632.93</v>
      </c>
      <c r="L394" s="4">
        <v>-2671461.2600000035</v>
      </c>
      <c r="M394" s="4">
        <v>-3011393.2699999977</v>
      </c>
      <c r="N394" s="5">
        <v>-2119495.8200000003</v>
      </c>
      <c r="O394" s="6">
        <f t="shared" si="12"/>
        <v>-3011393.2699999977</v>
      </c>
      <c r="P394">
        <f t="shared" si="13"/>
        <v>1</v>
      </c>
    </row>
    <row r="395" spans="1:16" x14ac:dyDescent="0.35">
      <c r="A395" s="19" t="s">
        <v>49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-328489.39000000106</v>
      </c>
      <c r="L395" s="4">
        <v>-364055</v>
      </c>
      <c r="M395" s="4">
        <v>-338256.74999999965</v>
      </c>
      <c r="N395" s="5">
        <v>-343600.38000000024</v>
      </c>
      <c r="O395" s="6">
        <f t="shared" si="12"/>
        <v>-364055</v>
      </c>
      <c r="P395">
        <f t="shared" si="13"/>
        <v>1</v>
      </c>
    </row>
    <row r="396" spans="1:16" x14ac:dyDescent="0.35">
      <c r="A396" s="19" t="s">
        <v>228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288128.36999999941</v>
      </c>
      <c r="L396" s="4">
        <v>286853.40000000014</v>
      </c>
      <c r="M396" s="4">
        <v>310111.68999999994</v>
      </c>
      <c r="N396" s="5">
        <v>295031.15333333315</v>
      </c>
      <c r="O396" s="6">
        <f t="shared" si="12"/>
        <v>0</v>
      </c>
      <c r="P396">
        <f t="shared" si="13"/>
        <v>0</v>
      </c>
    </row>
    <row r="397" spans="1:16" x14ac:dyDescent="0.35">
      <c r="A397" s="19" t="s">
        <v>561</v>
      </c>
      <c r="B397" s="4">
        <v>0</v>
      </c>
      <c r="C397" s="4">
        <v>0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80399.060000000012</v>
      </c>
      <c r="L397" s="4">
        <v>109432.41000000015</v>
      </c>
      <c r="M397" s="4">
        <v>94690.319999999861</v>
      </c>
      <c r="N397" s="5">
        <v>94840.596666666679</v>
      </c>
      <c r="O397" s="6">
        <f t="shared" si="12"/>
        <v>0</v>
      </c>
      <c r="P397">
        <f t="shared" si="13"/>
        <v>0</v>
      </c>
    </row>
    <row r="398" spans="1:16" x14ac:dyDescent="0.35">
      <c r="A398" s="19" t="s">
        <v>50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3709620.1599999988</v>
      </c>
      <c r="L398" s="4">
        <v>1878512.1399999992</v>
      </c>
      <c r="M398" s="4">
        <v>1072778.1100000006</v>
      </c>
      <c r="N398" s="5">
        <v>2220303.4699999993</v>
      </c>
      <c r="O398" s="6">
        <f t="shared" si="12"/>
        <v>0</v>
      </c>
      <c r="P398">
        <f t="shared" si="13"/>
        <v>0</v>
      </c>
    </row>
    <row r="399" spans="1:16" x14ac:dyDescent="0.35">
      <c r="A399" s="19" t="s">
        <v>562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83354.140000000218</v>
      </c>
      <c r="L399" s="4">
        <v>102535.40000000011</v>
      </c>
      <c r="M399" s="4">
        <v>95439.450000000026</v>
      </c>
      <c r="N399" s="5">
        <v>93776.330000000118</v>
      </c>
      <c r="O399" s="6">
        <f t="shared" si="12"/>
        <v>0</v>
      </c>
      <c r="P399">
        <f t="shared" si="13"/>
        <v>0</v>
      </c>
    </row>
    <row r="400" spans="1:16" x14ac:dyDescent="0.35">
      <c r="A400" s="19" t="s">
        <v>563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5">
        <v>0</v>
      </c>
      <c r="O400" s="6">
        <f t="shared" si="12"/>
        <v>0</v>
      </c>
      <c r="P400">
        <f t="shared" si="13"/>
        <v>0</v>
      </c>
    </row>
    <row r="401" spans="1:16" x14ac:dyDescent="0.35">
      <c r="A401" s="19" t="s">
        <v>229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56407.189999999973</v>
      </c>
      <c r="L401" s="4">
        <v>54333.179999999964</v>
      </c>
      <c r="M401" s="4">
        <v>87304.97000000003</v>
      </c>
      <c r="N401" s="5">
        <v>66015.113333333327</v>
      </c>
      <c r="O401" s="6">
        <f t="shared" si="12"/>
        <v>0</v>
      </c>
      <c r="P401">
        <f t="shared" si="13"/>
        <v>0</v>
      </c>
    </row>
    <row r="402" spans="1:16" x14ac:dyDescent="0.35">
      <c r="A402" s="19" t="s">
        <v>564</v>
      </c>
      <c r="B402" s="4">
        <v>0</v>
      </c>
      <c r="C402" s="4">
        <v>0</v>
      </c>
      <c r="D402" s="4">
        <v>0</v>
      </c>
      <c r="E402" s="4">
        <v>0</v>
      </c>
      <c r="F402" s="4">
        <v>0</v>
      </c>
      <c r="G402" s="4">
        <v>0</v>
      </c>
      <c r="H402" s="4">
        <v>0</v>
      </c>
      <c r="I402" s="4">
        <v>0</v>
      </c>
      <c r="J402" s="4">
        <v>0</v>
      </c>
      <c r="K402" s="4">
        <v>199312.91000000012</v>
      </c>
      <c r="L402" s="4">
        <v>282257.03999999998</v>
      </c>
      <c r="M402" s="4">
        <v>269653.7600000003</v>
      </c>
      <c r="N402" s="5">
        <v>250407.90333333347</v>
      </c>
      <c r="O402" s="6">
        <f t="shared" si="12"/>
        <v>0</v>
      </c>
      <c r="P402">
        <f t="shared" si="13"/>
        <v>0</v>
      </c>
    </row>
    <row r="403" spans="1:16" x14ac:dyDescent="0.35">
      <c r="A403" s="19" t="s">
        <v>565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158822.66999999946</v>
      </c>
      <c r="L403" s="4">
        <v>187934.25999999972</v>
      </c>
      <c r="M403" s="4">
        <v>196386.31999999948</v>
      </c>
      <c r="N403" s="5">
        <v>181047.74999999953</v>
      </c>
      <c r="O403" s="6">
        <f t="shared" si="12"/>
        <v>0</v>
      </c>
      <c r="P403">
        <f t="shared" si="13"/>
        <v>0</v>
      </c>
    </row>
    <row r="404" spans="1:16" x14ac:dyDescent="0.35">
      <c r="A404" s="19" t="s">
        <v>566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63786.099999999969</v>
      </c>
      <c r="L404" s="4">
        <v>71058.670000000056</v>
      </c>
      <c r="M404" s="4">
        <v>69501.379999999903</v>
      </c>
      <c r="N404" s="5">
        <v>68115.383333333302</v>
      </c>
      <c r="O404" s="6">
        <f t="shared" si="12"/>
        <v>0</v>
      </c>
      <c r="P404">
        <f t="shared" si="13"/>
        <v>0</v>
      </c>
    </row>
    <row r="405" spans="1:16" x14ac:dyDescent="0.35">
      <c r="A405" s="19" t="s">
        <v>567</v>
      </c>
      <c r="B405" s="4">
        <v>0</v>
      </c>
      <c r="C405" s="4">
        <v>0</v>
      </c>
      <c r="D405" s="4">
        <v>0</v>
      </c>
      <c r="E405" s="4">
        <v>0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v>1414345.0500000045</v>
      </c>
      <c r="L405" s="4">
        <v>1551838.1100000017</v>
      </c>
      <c r="M405" s="4">
        <v>1437658.1000000006</v>
      </c>
      <c r="N405" s="5">
        <v>1467947.086666669</v>
      </c>
      <c r="O405" s="6">
        <f t="shared" si="12"/>
        <v>0</v>
      </c>
      <c r="P405">
        <f t="shared" si="13"/>
        <v>0</v>
      </c>
    </row>
    <row r="406" spans="1:16" x14ac:dyDescent="0.35">
      <c r="A406" s="19" t="s">
        <v>51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1505036.06</v>
      </c>
      <c r="L406" s="4">
        <v>2054026.4600000002</v>
      </c>
      <c r="M406" s="4">
        <v>1913117.7499999998</v>
      </c>
      <c r="N406" s="5">
        <v>1824060.09</v>
      </c>
      <c r="O406" s="6">
        <f t="shared" si="12"/>
        <v>0</v>
      </c>
      <c r="P406">
        <f t="shared" si="13"/>
        <v>0</v>
      </c>
    </row>
    <row r="407" spans="1:16" x14ac:dyDescent="0.35">
      <c r="A407" s="19" t="s">
        <v>568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2050246.160000005</v>
      </c>
      <c r="L407" s="4">
        <v>2498315.6800000034</v>
      </c>
      <c r="M407" s="4">
        <v>2324161.9000000022</v>
      </c>
      <c r="N407" s="5">
        <v>2290907.9133333368</v>
      </c>
      <c r="O407" s="6">
        <f t="shared" si="12"/>
        <v>0</v>
      </c>
      <c r="P407">
        <f t="shared" si="13"/>
        <v>0</v>
      </c>
    </row>
    <row r="408" spans="1:16" x14ac:dyDescent="0.35">
      <c r="A408" s="19" t="s">
        <v>52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-100783.27000000035</v>
      </c>
      <c r="L408" s="4">
        <v>-118029.7799999999</v>
      </c>
      <c r="M408" s="4">
        <v>-153244.25999999951</v>
      </c>
      <c r="N408" s="5">
        <v>-124019.10333333326</v>
      </c>
      <c r="O408" s="6">
        <f t="shared" si="12"/>
        <v>-153244.25999999951</v>
      </c>
      <c r="P408">
        <f t="shared" si="13"/>
        <v>1</v>
      </c>
    </row>
    <row r="409" spans="1:16" x14ac:dyDescent="0.35">
      <c r="A409" s="19" t="s">
        <v>230</v>
      </c>
      <c r="B409" s="4">
        <v>0</v>
      </c>
      <c r="C409" s="4">
        <v>0</v>
      </c>
      <c r="D409" s="4">
        <v>0</v>
      </c>
      <c r="E409" s="4">
        <v>0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-361.4200000000003</v>
      </c>
      <c r="L409" s="4">
        <v>72.570000000005081</v>
      </c>
      <c r="M409" s="4">
        <v>16010.380000000019</v>
      </c>
      <c r="N409" s="5">
        <v>5240.5100000000084</v>
      </c>
      <c r="O409" s="6">
        <f t="shared" si="12"/>
        <v>-361.4200000000003</v>
      </c>
      <c r="P409">
        <f t="shared" si="13"/>
        <v>1</v>
      </c>
    </row>
    <row r="410" spans="1:16" x14ac:dyDescent="0.35">
      <c r="A410" s="19" t="s">
        <v>231</v>
      </c>
      <c r="B410" s="4">
        <v>0</v>
      </c>
      <c r="C410" s="4">
        <v>0</v>
      </c>
      <c r="D410" s="4">
        <v>0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v>388064.2899999994</v>
      </c>
      <c r="L410" s="4">
        <v>430620.14999999967</v>
      </c>
      <c r="M410" s="4">
        <v>387897.07999999978</v>
      </c>
      <c r="N410" s="5">
        <v>402193.83999999962</v>
      </c>
      <c r="O410" s="6">
        <f t="shared" si="12"/>
        <v>0</v>
      </c>
      <c r="P410">
        <f t="shared" si="13"/>
        <v>0</v>
      </c>
    </row>
    <row r="411" spans="1:16" x14ac:dyDescent="0.35">
      <c r="A411" s="19" t="s">
        <v>569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240594.71999999988</v>
      </c>
      <c r="L411" s="4">
        <v>249509.01999999996</v>
      </c>
      <c r="M411" s="4">
        <v>273791.70000000013</v>
      </c>
      <c r="N411" s="5">
        <v>254631.81333333332</v>
      </c>
      <c r="O411" s="6">
        <f t="shared" si="12"/>
        <v>0</v>
      </c>
      <c r="P411">
        <f t="shared" si="13"/>
        <v>0</v>
      </c>
    </row>
    <row r="412" spans="1:16" x14ac:dyDescent="0.35">
      <c r="A412" s="19" t="s">
        <v>570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213453.70000000051</v>
      </c>
      <c r="L412" s="4">
        <v>285743.88</v>
      </c>
      <c r="M412" s="4">
        <v>315017.8100000007</v>
      </c>
      <c r="N412" s="5">
        <v>271405.13000000041</v>
      </c>
      <c r="O412" s="6">
        <f t="shared" si="12"/>
        <v>0</v>
      </c>
      <c r="P412">
        <f t="shared" si="13"/>
        <v>0</v>
      </c>
    </row>
    <row r="413" spans="1:16" x14ac:dyDescent="0.35">
      <c r="A413" s="19" t="s">
        <v>232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846891.06999999983</v>
      </c>
      <c r="L413" s="4">
        <v>1052109.2200000016</v>
      </c>
      <c r="M413" s="4">
        <v>1065156.9199999992</v>
      </c>
      <c r="N413" s="5">
        <v>988052.40333333367</v>
      </c>
      <c r="O413" s="6">
        <f t="shared" si="12"/>
        <v>0</v>
      </c>
      <c r="P413">
        <f t="shared" si="13"/>
        <v>0</v>
      </c>
    </row>
    <row r="414" spans="1:16" x14ac:dyDescent="0.35">
      <c r="A414" s="19" t="s">
        <v>233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86564.670000000086</v>
      </c>
      <c r="L414" s="4">
        <v>114912.77000000008</v>
      </c>
      <c r="M414" s="4">
        <v>118488.26999999996</v>
      </c>
      <c r="N414" s="5">
        <v>106655.23666666671</v>
      </c>
      <c r="O414" s="6">
        <f t="shared" si="12"/>
        <v>0</v>
      </c>
      <c r="P414">
        <f t="shared" si="13"/>
        <v>0</v>
      </c>
    </row>
    <row r="415" spans="1:16" x14ac:dyDescent="0.35">
      <c r="A415" s="19" t="s">
        <v>234</v>
      </c>
      <c r="B415" s="4">
        <v>0</v>
      </c>
      <c r="C415" s="4">
        <v>0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57977.719999999907</v>
      </c>
      <c r="L415" s="4">
        <v>96808.769999999902</v>
      </c>
      <c r="M415" s="4">
        <v>95915.820000000153</v>
      </c>
      <c r="N415" s="5">
        <v>83567.436666666661</v>
      </c>
      <c r="O415" s="6">
        <f t="shared" si="12"/>
        <v>0</v>
      </c>
      <c r="P415">
        <f t="shared" si="13"/>
        <v>0</v>
      </c>
    </row>
    <row r="416" spans="1:16" x14ac:dyDescent="0.35">
      <c r="A416" s="19" t="s">
        <v>571</v>
      </c>
      <c r="B416" s="4">
        <v>0</v>
      </c>
      <c r="C416" s="4">
        <v>0</v>
      </c>
      <c r="D416" s="4">
        <v>0</v>
      </c>
      <c r="E416" s="4">
        <v>0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v>73004.860000000219</v>
      </c>
      <c r="L416" s="4">
        <v>92977.520000000135</v>
      </c>
      <c r="M416" s="4">
        <v>99122.290000000037</v>
      </c>
      <c r="N416" s="5">
        <v>88368.223333333459</v>
      </c>
      <c r="O416" s="6">
        <f t="shared" si="12"/>
        <v>0</v>
      </c>
      <c r="P416">
        <f t="shared" si="13"/>
        <v>0</v>
      </c>
    </row>
    <row r="417" spans="1:16" x14ac:dyDescent="0.35">
      <c r="A417" s="19" t="s">
        <v>572</v>
      </c>
      <c r="B417" s="4">
        <v>0</v>
      </c>
      <c r="C417" s="4">
        <v>0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K417" s="4">
        <v>83020.53999999995</v>
      </c>
      <c r="L417" s="4">
        <v>100733.93000000027</v>
      </c>
      <c r="M417" s="4">
        <v>99301.309999999896</v>
      </c>
      <c r="N417" s="5">
        <v>94351.926666666695</v>
      </c>
      <c r="O417" s="6">
        <f t="shared" si="12"/>
        <v>0</v>
      </c>
      <c r="P417">
        <f t="shared" si="13"/>
        <v>0</v>
      </c>
    </row>
    <row r="418" spans="1:16" x14ac:dyDescent="0.35">
      <c r="A418" s="19" t="s">
        <v>573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v>318584.6399999999</v>
      </c>
      <c r="L418" s="4">
        <v>203859.42999999988</v>
      </c>
      <c r="M418" s="4">
        <v>192220.05000000037</v>
      </c>
      <c r="N418" s="5">
        <v>238221.37333333338</v>
      </c>
      <c r="O418" s="6">
        <f t="shared" si="12"/>
        <v>0</v>
      </c>
      <c r="P418">
        <f t="shared" si="13"/>
        <v>0</v>
      </c>
    </row>
    <row r="419" spans="1:16" x14ac:dyDescent="0.35">
      <c r="A419" s="19" t="s">
        <v>236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148356.24000000014</v>
      </c>
      <c r="L419" s="4">
        <v>75289.810000000085</v>
      </c>
      <c r="M419" s="4">
        <v>135326.33999999994</v>
      </c>
      <c r="N419" s="5">
        <v>119657.46333333338</v>
      </c>
      <c r="O419" s="6">
        <f t="shared" si="12"/>
        <v>0</v>
      </c>
      <c r="P419">
        <f t="shared" si="13"/>
        <v>0</v>
      </c>
    </row>
    <row r="420" spans="1:16" x14ac:dyDescent="0.35">
      <c r="A420" s="19" t="s">
        <v>53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392083.82000000012</v>
      </c>
      <c r="L420" s="4">
        <v>535287.3800000007</v>
      </c>
      <c r="M420" s="4">
        <v>525327.45000000077</v>
      </c>
      <c r="N420" s="5">
        <v>484232.88333333394</v>
      </c>
      <c r="O420" s="6">
        <f t="shared" si="12"/>
        <v>0</v>
      </c>
      <c r="P420">
        <f t="shared" si="13"/>
        <v>0</v>
      </c>
    </row>
    <row r="421" spans="1:16" x14ac:dyDescent="0.35">
      <c r="A421" s="19" t="s">
        <v>574</v>
      </c>
      <c r="B421" s="4">
        <v>0</v>
      </c>
      <c r="C421" s="4">
        <v>0</v>
      </c>
      <c r="D421" s="4">
        <v>0</v>
      </c>
      <c r="E421" s="4">
        <v>0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5">
        <v>0</v>
      </c>
      <c r="O421" s="6">
        <f t="shared" si="12"/>
        <v>0</v>
      </c>
      <c r="P421">
        <f t="shared" si="13"/>
        <v>0</v>
      </c>
    </row>
    <row r="422" spans="1:16" x14ac:dyDescent="0.35">
      <c r="A422" s="19" t="s">
        <v>575</v>
      </c>
      <c r="B422" s="4">
        <v>0</v>
      </c>
      <c r="C422" s="4">
        <v>0</v>
      </c>
      <c r="D422" s="4">
        <v>0</v>
      </c>
      <c r="E422" s="4">
        <v>0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5">
        <v>0</v>
      </c>
      <c r="O422" s="6">
        <f t="shared" si="12"/>
        <v>0</v>
      </c>
      <c r="P422">
        <f t="shared" si="13"/>
        <v>0</v>
      </c>
    </row>
    <row r="423" spans="1:16" x14ac:dyDescent="0.35">
      <c r="A423" s="19" t="s">
        <v>576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124466.8499999999</v>
      </c>
      <c r="L423" s="4">
        <v>133988.41000000003</v>
      </c>
      <c r="M423" s="4">
        <v>154191.30999999962</v>
      </c>
      <c r="N423" s="5">
        <v>137548.85666666654</v>
      </c>
      <c r="O423" s="6">
        <f t="shared" si="12"/>
        <v>0</v>
      </c>
      <c r="P423">
        <f t="shared" si="13"/>
        <v>0</v>
      </c>
    </row>
    <row r="424" spans="1:16" x14ac:dyDescent="0.35">
      <c r="A424" s="19" t="s">
        <v>65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">
        <v>0</v>
      </c>
      <c r="K424" s="4">
        <v>-37922.930000000146</v>
      </c>
      <c r="L424" s="4">
        <v>-41243.549999999923</v>
      </c>
      <c r="M424" s="4">
        <v>-38527.579999999929</v>
      </c>
      <c r="N424" s="5">
        <v>-39231.353333333333</v>
      </c>
      <c r="O424" s="6">
        <f t="shared" si="12"/>
        <v>-41243.549999999923</v>
      </c>
      <c r="P424">
        <f t="shared" si="13"/>
        <v>1</v>
      </c>
    </row>
    <row r="425" spans="1:16" x14ac:dyDescent="0.35">
      <c r="A425" s="19" t="s">
        <v>238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4">
        <v>3121765.0000000005</v>
      </c>
      <c r="L425" s="4">
        <v>3354301.9999999953</v>
      </c>
      <c r="M425" s="4">
        <v>2805206.5400000028</v>
      </c>
      <c r="N425" s="5">
        <v>3093757.8466666662</v>
      </c>
      <c r="O425" s="6">
        <f t="shared" si="12"/>
        <v>0</v>
      </c>
      <c r="P425">
        <f t="shared" si="13"/>
        <v>0</v>
      </c>
    </row>
    <row r="426" spans="1:16" x14ac:dyDescent="0.35">
      <c r="A426" s="19" t="s">
        <v>577</v>
      </c>
      <c r="B426" s="4">
        <v>0</v>
      </c>
      <c r="C426" s="4">
        <v>0</v>
      </c>
      <c r="D426" s="4">
        <v>0</v>
      </c>
      <c r="E426" s="4">
        <v>0</v>
      </c>
      <c r="F426" s="4">
        <v>0</v>
      </c>
      <c r="G426" s="4">
        <v>0</v>
      </c>
      <c r="H426" s="4">
        <v>0</v>
      </c>
      <c r="I426" s="4">
        <v>0</v>
      </c>
      <c r="J426" s="4">
        <v>0</v>
      </c>
      <c r="K426" s="4">
        <v>224331.33999999994</v>
      </c>
      <c r="L426" s="4">
        <v>312620.23999999993</v>
      </c>
      <c r="M426" s="4">
        <v>291804.91999999934</v>
      </c>
      <c r="N426" s="5">
        <v>276252.1666666664</v>
      </c>
      <c r="O426" s="6">
        <f t="shared" si="12"/>
        <v>0</v>
      </c>
      <c r="P426">
        <f t="shared" si="13"/>
        <v>0</v>
      </c>
    </row>
    <row r="427" spans="1:16" x14ac:dyDescent="0.35">
      <c r="A427" s="19" t="s">
        <v>86</v>
      </c>
      <c r="B427" s="4">
        <v>0</v>
      </c>
      <c r="C427" s="4">
        <v>0</v>
      </c>
      <c r="D427" s="4">
        <v>0</v>
      </c>
      <c r="E427" s="4">
        <v>0</v>
      </c>
      <c r="F427" s="4">
        <v>0</v>
      </c>
      <c r="G427" s="4">
        <v>0</v>
      </c>
      <c r="H427" s="4">
        <v>0</v>
      </c>
      <c r="I427" s="4">
        <v>0</v>
      </c>
      <c r="J427" s="4">
        <v>0</v>
      </c>
      <c r="K427" s="4">
        <v>-20179197.260000024</v>
      </c>
      <c r="L427" s="4">
        <v>-16899263.749999993</v>
      </c>
      <c r="M427" s="4">
        <v>-7335014.4499999955</v>
      </c>
      <c r="N427" s="5">
        <v>-14804491.820000006</v>
      </c>
      <c r="O427" s="6">
        <f t="shared" si="12"/>
        <v>-20179197.260000024</v>
      </c>
      <c r="P427">
        <f t="shared" si="13"/>
        <v>1</v>
      </c>
    </row>
    <row r="428" spans="1:16" x14ac:dyDescent="0.35">
      <c r="A428" s="19" t="s">
        <v>578</v>
      </c>
      <c r="B428" s="4">
        <v>0</v>
      </c>
      <c r="C428" s="4">
        <v>0</v>
      </c>
      <c r="D428" s="4">
        <v>0</v>
      </c>
      <c r="E428" s="4">
        <v>0</v>
      </c>
      <c r="F428" s="4">
        <v>0</v>
      </c>
      <c r="G428" s="4">
        <v>0</v>
      </c>
      <c r="H428" s="4">
        <v>0</v>
      </c>
      <c r="I428" s="4">
        <v>0</v>
      </c>
      <c r="J428" s="4">
        <v>0</v>
      </c>
      <c r="K428" s="4">
        <v>88331.880000000281</v>
      </c>
      <c r="L428" s="4">
        <v>82303.030000000232</v>
      </c>
      <c r="M428" s="4">
        <v>98115.150000000009</v>
      </c>
      <c r="N428" s="5">
        <v>89583.353333333507</v>
      </c>
      <c r="O428" s="6">
        <f t="shared" si="12"/>
        <v>0</v>
      </c>
      <c r="P428">
        <f t="shared" si="13"/>
        <v>0</v>
      </c>
    </row>
    <row r="429" spans="1:16" x14ac:dyDescent="0.35">
      <c r="A429" s="19" t="s">
        <v>579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  <c r="N429" s="5">
        <v>0</v>
      </c>
      <c r="O429" s="6">
        <f t="shared" si="12"/>
        <v>0</v>
      </c>
      <c r="P429">
        <f t="shared" si="13"/>
        <v>0</v>
      </c>
    </row>
    <row r="430" spans="1:16" x14ac:dyDescent="0.35">
      <c r="A430" s="19" t="s">
        <v>580</v>
      </c>
      <c r="B430" s="4">
        <v>0</v>
      </c>
      <c r="C430" s="4">
        <v>0</v>
      </c>
      <c r="D430" s="4">
        <v>0</v>
      </c>
      <c r="E430" s="4">
        <v>0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13203.059999999992</v>
      </c>
      <c r="L430" s="4">
        <v>15849.02000000001</v>
      </c>
      <c r="M430" s="4">
        <v>37774.170000000064</v>
      </c>
      <c r="N430" s="5">
        <v>22275.416666666686</v>
      </c>
      <c r="O430" s="6">
        <f t="shared" si="12"/>
        <v>0</v>
      </c>
      <c r="P430">
        <f t="shared" si="13"/>
        <v>0</v>
      </c>
    </row>
    <row r="431" spans="1:16" x14ac:dyDescent="0.35">
      <c r="A431" s="19" t="s">
        <v>54</v>
      </c>
      <c r="B431" s="4">
        <v>0</v>
      </c>
      <c r="C431" s="4">
        <v>0</v>
      </c>
      <c r="D431" s="4">
        <v>0</v>
      </c>
      <c r="E431" s="4">
        <v>0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-808022.81000000099</v>
      </c>
      <c r="L431" s="4">
        <v>-894209.39999999874</v>
      </c>
      <c r="M431" s="4">
        <v>-828870.7799999984</v>
      </c>
      <c r="N431" s="5">
        <v>-843700.99666666612</v>
      </c>
      <c r="O431" s="6">
        <f t="shared" si="12"/>
        <v>-894209.39999999874</v>
      </c>
      <c r="P431">
        <f t="shared" si="13"/>
        <v>1</v>
      </c>
    </row>
    <row r="432" spans="1:16" x14ac:dyDescent="0.35">
      <c r="A432" s="19" t="s">
        <v>581</v>
      </c>
      <c r="B432" s="4">
        <v>0</v>
      </c>
      <c r="C432" s="4">
        <v>0</v>
      </c>
      <c r="D432" s="4">
        <v>0</v>
      </c>
      <c r="E432" s="4">
        <v>0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4">
        <v>59515.949999999917</v>
      </c>
      <c r="L432" s="4">
        <v>78208.320000000007</v>
      </c>
      <c r="M432" s="4">
        <v>69389.729999999807</v>
      </c>
      <c r="N432" s="5">
        <v>69037.999999999913</v>
      </c>
      <c r="O432" s="6">
        <f t="shared" si="12"/>
        <v>0</v>
      </c>
      <c r="P432">
        <f t="shared" si="13"/>
        <v>0</v>
      </c>
    </row>
    <row r="433" spans="1:16" x14ac:dyDescent="0.35">
      <c r="A433" s="19" t="s">
        <v>240</v>
      </c>
      <c r="B433" s="4">
        <v>0</v>
      </c>
      <c r="C433" s="4">
        <v>0</v>
      </c>
      <c r="D433" s="4">
        <v>0</v>
      </c>
      <c r="E433" s="4">
        <v>0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4">
        <v>147927.58000000034</v>
      </c>
      <c r="L433" s="4">
        <v>214883.28000000006</v>
      </c>
      <c r="M433" s="4">
        <v>77861.099999999991</v>
      </c>
      <c r="N433" s="5">
        <v>146890.65333333347</v>
      </c>
      <c r="O433" s="6">
        <f t="shared" si="12"/>
        <v>0</v>
      </c>
      <c r="P433">
        <f t="shared" si="13"/>
        <v>0</v>
      </c>
    </row>
    <row r="434" spans="1:16" x14ac:dyDescent="0.35">
      <c r="A434" s="19" t="s">
        <v>241</v>
      </c>
      <c r="B434" s="4">
        <v>0</v>
      </c>
      <c r="C434" s="4">
        <v>0</v>
      </c>
      <c r="D434" s="4">
        <v>0</v>
      </c>
      <c r="E434" s="4">
        <v>0</v>
      </c>
      <c r="F434" s="4">
        <v>0</v>
      </c>
      <c r="G434" s="4">
        <v>0</v>
      </c>
      <c r="H434" s="4">
        <v>0</v>
      </c>
      <c r="I434" s="4">
        <v>0</v>
      </c>
      <c r="J434" s="4">
        <v>0</v>
      </c>
      <c r="K434" s="4">
        <v>261724.66999999929</v>
      </c>
      <c r="L434" s="4">
        <v>348528.12999999925</v>
      </c>
      <c r="M434" s="4">
        <v>350507.36999999994</v>
      </c>
      <c r="N434" s="5">
        <v>320253.38999999949</v>
      </c>
      <c r="O434" s="6">
        <f t="shared" si="12"/>
        <v>0</v>
      </c>
      <c r="P434">
        <f t="shared" si="13"/>
        <v>0</v>
      </c>
    </row>
    <row r="435" spans="1:16" x14ac:dyDescent="0.35">
      <c r="A435" s="19" t="s">
        <v>582</v>
      </c>
      <c r="B435" s="4">
        <v>0</v>
      </c>
      <c r="C435" s="4">
        <v>0</v>
      </c>
      <c r="D435" s="4">
        <v>0</v>
      </c>
      <c r="E435" s="4">
        <v>0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64148.709999999955</v>
      </c>
      <c r="L435" s="4">
        <v>52703.910000000091</v>
      </c>
      <c r="M435" s="4">
        <v>81109.76000000014</v>
      </c>
      <c r="N435" s="5">
        <v>65987.460000000065</v>
      </c>
      <c r="O435" s="6">
        <f t="shared" si="12"/>
        <v>0</v>
      </c>
      <c r="P435">
        <f t="shared" si="13"/>
        <v>0</v>
      </c>
    </row>
    <row r="436" spans="1:16" x14ac:dyDescent="0.35">
      <c r="A436" s="19" t="s">
        <v>583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0</v>
      </c>
      <c r="H436" s="4">
        <v>0</v>
      </c>
      <c r="I436" s="4">
        <v>0</v>
      </c>
      <c r="J436" s="4">
        <v>0</v>
      </c>
      <c r="K436" s="4">
        <v>1558404.8499999989</v>
      </c>
      <c r="L436" s="4">
        <v>1451801.059999998</v>
      </c>
      <c r="M436" s="4">
        <v>1730839.3399999957</v>
      </c>
      <c r="N436" s="5">
        <v>1580348.4166666642</v>
      </c>
      <c r="O436" s="6">
        <f t="shared" si="12"/>
        <v>0</v>
      </c>
      <c r="P436">
        <f t="shared" si="13"/>
        <v>0</v>
      </c>
    </row>
    <row r="437" spans="1:16" x14ac:dyDescent="0.35">
      <c r="A437" s="19" t="s">
        <v>584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87453.69999999991</v>
      </c>
      <c r="L437" s="4">
        <v>115745.78000000026</v>
      </c>
      <c r="M437" s="4">
        <v>113579.61000000019</v>
      </c>
      <c r="N437" s="5">
        <v>105593.0300000001</v>
      </c>
      <c r="O437" s="6">
        <f t="shared" si="12"/>
        <v>0</v>
      </c>
      <c r="P437">
        <f t="shared" si="13"/>
        <v>0</v>
      </c>
    </row>
    <row r="438" spans="1:16" x14ac:dyDescent="0.35">
      <c r="A438" s="19" t="s">
        <v>242</v>
      </c>
      <c r="B438" s="4">
        <v>0</v>
      </c>
      <c r="C438" s="4">
        <v>0</v>
      </c>
      <c r="D438" s="4">
        <v>0</v>
      </c>
      <c r="E438" s="4">
        <v>0</v>
      </c>
      <c r="F438" s="4">
        <v>0</v>
      </c>
      <c r="G438" s="4">
        <v>0</v>
      </c>
      <c r="H438" s="4">
        <v>0</v>
      </c>
      <c r="I438" s="4">
        <v>0</v>
      </c>
      <c r="J438" s="4">
        <v>0</v>
      </c>
      <c r="K438" s="4">
        <v>205329.74999999991</v>
      </c>
      <c r="L438" s="4">
        <v>223450.15999999977</v>
      </c>
      <c r="M438" s="4">
        <v>173318.13999999978</v>
      </c>
      <c r="N438" s="5">
        <v>200699.34999999983</v>
      </c>
      <c r="O438" s="6">
        <f t="shared" si="12"/>
        <v>0</v>
      </c>
      <c r="P438">
        <f t="shared" si="13"/>
        <v>0</v>
      </c>
    </row>
    <row r="439" spans="1:16" x14ac:dyDescent="0.35">
      <c r="A439" s="19" t="s">
        <v>67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210553.21999999994</v>
      </c>
      <c r="L439" s="4">
        <v>224078.17999999996</v>
      </c>
      <c r="M439" s="4">
        <v>202101.57000000044</v>
      </c>
      <c r="N439" s="5">
        <v>212244.32333333345</v>
      </c>
      <c r="O439" s="6">
        <f t="shared" si="12"/>
        <v>0</v>
      </c>
      <c r="P439">
        <f t="shared" si="13"/>
        <v>0</v>
      </c>
    </row>
    <row r="440" spans="1:16" x14ac:dyDescent="0.35">
      <c r="A440" s="19" t="s">
        <v>585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71941.029999999926</v>
      </c>
      <c r="L440" s="4">
        <v>102447.99999999999</v>
      </c>
      <c r="M440" s="4">
        <v>100404.78999999995</v>
      </c>
      <c r="N440" s="5">
        <v>91597.939999999944</v>
      </c>
      <c r="O440" s="6">
        <f t="shared" si="12"/>
        <v>0</v>
      </c>
      <c r="P440">
        <f t="shared" si="13"/>
        <v>0</v>
      </c>
    </row>
    <row r="441" spans="1:16" x14ac:dyDescent="0.35">
      <c r="A441" s="19" t="s">
        <v>244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7318.7300000000077</v>
      </c>
      <c r="L441" s="4">
        <v>4474.4899999999989</v>
      </c>
      <c r="M441" s="4">
        <v>13353.64999999998</v>
      </c>
      <c r="N441" s="5">
        <v>8382.2899999999954</v>
      </c>
      <c r="O441" s="6">
        <f t="shared" si="12"/>
        <v>0</v>
      </c>
      <c r="P441">
        <f t="shared" si="13"/>
        <v>0</v>
      </c>
    </row>
    <row r="442" spans="1:16" x14ac:dyDescent="0.35">
      <c r="A442" s="19" t="s">
        <v>586</v>
      </c>
      <c r="B442" s="4">
        <v>0</v>
      </c>
      <c r="C442" s="4">
        <v>0</v>
      </c>
      <c r="D442" s="4">
        <v>0</v>
      </c>
      <c r="E442" s="4">
        <v>0</v>
      </c>
      <c r="F442" s="4">
        <v>0</v>
      </c>
      <c r="G442" s="4">
        <v>0</v>
      </c>
      <c r="H442" s="4">
        <v>0</v>
      </c>
      <c r="I442" s="4">
        <v>0</v>
      </c>
      <c r="J442" s="4">
        <v>0</v>
      </c>
      <c r="K442" s="4">
        <v>246122.76000000039</v>
      </c>
      <c r="L442" s="4">
        <v>332744.78000000055</v>
      </c>
      <c r="M442" s="4">
        <v>323729.80000000016</v>
      </c>
      <c r="N442" s="5">
        <v>300865.78000000038</v>
      </c>
      <c r="O442" s="6">
        <f t="shared" si="12"/>
        <v>0</v>
      </c>
      <c r="P442">
        <f t="shared" si="13"/>
        <v>0</v>
      </c>
    </row>
    <row r="443" spans="1:16" x14ac:dyDescent="0.35">
      <c r="A443" s="19" t="s">
        <v>587</v>
      </c>
      <c r="B443" s="4">
        <v>0</v>
      </c>
      <c r="C443" s="4">
        <v>0</v>
      </c>
      <c r="D443" s="4">
        <v>0</v>
      </c>
      <c r="E443" s="4">
        <v>0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104542.49000000024</v>
      </c>
      <c r="L443" s="4">
        <v>110550.94000000018</v>
      </c>
      <c r="M443" s="4">
        <v>116162.71000000012</v>
      </c>
      <c r="N443" s="5">
        <v>110418.71333333351</v>
      </c>
      <c r="O443" s="6">
        <f t="shared" si="12"/>
        <v>0</v>
      </c>
      <c r="P443">
        <f t="shared" si="13"/>
        <v>0</v>
      </c>
    </row>
    <row r="444" spans="1:16" x14ac:dyDescent="0.35">
      <c r="A444" s="19" t="s">
        <v>245</v>
      </c>
      <c r="B444" s="4">
        <v>0</v>
      </c>
      <c r="C444" s="4">
        <v>0</v>
      </c>
      <c r="D444" s="4">
        <v>0</v>
      </c>
      <c r="E444" s="4">
        <v>0</v>
      </c>
      <c r="F444" s="4">
        <v>0</v>
      </c>
      <c r="G444" s="4">
        <v>0</v>
      </c>
      <c r="H444" s="4">
        <v>0</v>
      </c>
      <c r="I444" s="4">
        <v>0</v>
      </c>
      <c r="J444" s="4">
        <v>0</v>
      </c>
      <c r="K444" s="4">
        <v>996670.0000000007</v>
      </c>
      <c r="L444" s="4">
        <v>1302485.0499999984</v>
      </c>
      <c r="M444" s="4">
        <v>696358.48</v>
      </c>
      <c r="N444" s="5">
        <v>998504.50999999966</v>
      </c>
      <c r="O444" s="6">
        <f t="shared" si="12"/>
        <v>0</v>
      </c>
      <c r="P444">
        <f t="shared" si="13"/>
        <v>0</v>
      </c>
    </row>
    <row r="445" spans="1:16" x14ac:dyDescent="0.35">
      <c r="A445" s="19" t="s">
        <v>588</v>
      </c>
      <c r="B445" s="4">
        <v>0</v>
      </c>
      <c r="C445" s="4">
        <v>0</v>
      </c>
      <c r="D445" s="4">
        <v>0</v>
      </c>
      <c r="E445" s="4">
        <v>0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79400.109999999942</v>
      </c>
      <c r="L445" s="4">
        <v>99286.770000000179</v>
      </c>
      <c r="M445" s="4">
        <v>76904.129999999932</v>
      </c>
      <c r="N445" s="5">
        <v>85197.003333333356</v>
      </c>
      <c r="O445" s="6">
        <f t="shared" si="12"/>
        <v>0</v>
      </c>
      <c r="P445">
        <f t="shared" si="13"/>
        <v>0</v>
      </c>
    </row>
    <row r="446" spans="1:16" x14ac:dyDescent="0.35">
      <c r="A446" s="19" t="s">
        <v>589</v>
      </c>
      <c r="B446" s="4">
        <v>0</v>
      </c>
      <c r="C446" s="4">
        <v>0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  <c r="N446" s="5">
        <v>0</v>
      </c>
      <c r="O446" s="6">
        <f t="shared" si="12"/>
        <v>0</v>
      </c>
      <c r="P446">
        <f t="shared" si="13"/>
        <v>0</v>
      </c>
    </row>
    <row r="447" spans="1:16" x14ac:dyDescent="0.35">
      <c r="A447" s="19" t="s">
        <v>247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61662.940000000133</v>
      </c>
      <c r="L447" s="4">
        <v>104009.40000000014</v>
      </c>
      <c r="M447" s="4">
        <v>98883.210000000065</v>
      </c>
      <c r="N447" s="5">
        <v>88185.183333333451</v>
      </c>
      <c r="O447" s="6">
        <f t="shared" si="12"/>
        <v>0</v>
      </c>
      <c r="P447">
        <f t="shared" si="13"/>
        <v>0</v>
      </c>
    </row>
    <row r="448" spans="1:16" x14ac:dyDescent="0.35">
      <c r="A448" s="19" t="s">
        <v>590</v>
      </c>
      <c r="B448" s="4">
        <v>0</v>
      </c>
      <c r="C448" s="4">
        <v>0</v>
      </c>
      <c r="D448" s="4">
        <v>0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v>1788.1800000000023</v>
      </c>
      <c r="L448" s="4">
        <v>1966.0899999999931</v>
      </c>
      <c r="M448" s="4">
        <v>1841.2100000000034</v>
      </c>
      <c r="N448" s="5">
        <v>1865.1599999999996</v>
      </c>
      <c r="O448" s="6">
        <f t="shared" si="12"/>
        <v>0</v>
      </c>
      <c r="P448">
        <f t="shared" si="13"/>
        <v>0</v>
      </c>
    </row>
    <row r="449" spans="1:16" x14ac:dyDescent="0.35">
      <c r="A449" s="19" t="s">
        <v>591</v>
      </c>
      <c r="B449" s="4">
        <v>0</v>
      </c>
      <c r="C449" s="4">
        <v>0</v>
      </c>
      <c r="D449" s="4">
        <v>0</v>
      </c>
      <c r="E449" s="4">
        <v>0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-3759167.6600000076</v>
      </c>
      <c r="L449" s="4">
        <v>-4114206.4200000009</v>
      </c>
      <c r="M449" s="4">
        <v>-4172655.5699999961</v>
      </c>
      <c r="N449" s="5">
        <v>-4015343.2166666682</v>
      </c>
      <c r="O449" s="6">
        <f t="shared" si="12"/>
        <v>-4172655.5699999961</v>
      </c>
      <c r="P449">
        <f t="shared" si="13"/>
        <v>1</v>
      </c>
    </row>
    <row r="450" spans="1:16" x14ac:dyDescent="0.35">
      <c r="A450" s="19" t="s">
        <v>592</v>
      </c>
      <c r="B450" s="4">
        <v>0</v>
      </c>
      <c r="C450" s="4">
        <v>0</v>
      </c>
      <c r="D450" s="4">
        <v>0</v>
      </c>
      <c r="E450" s="4">
        <v>0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238918.69000000015</v>
      </c>
      <c r="L450" s="4">
        <v>496619.8199999996</v>
      </c>
      <c r="M450" s="4">
        <v>348841.75000000029</v>
      </c>
      <c r="N450" s="5">
        <v>361460.08666666667</v>
      </c>
      <c r="O450" s="6">
        <f t="shared" si="12"/>
        <v>0</v>
      </c>
      <c r="P450">
        <f t="shared" si="13"/>
        <v>0</v>
      </c>
    </row>
    <row r="451" spans="1:16" x14ac:dyDescent="0.35">
      <c r="A451" s="19" t="s">
        <v>593</v>
      </c>
      <c r="B451" s="4">
        <v>0</v>
      </c>
      <c r="C451" s="4">
        <v>0</v>
      </c>
      <c r="D451" s="4">
        <v>0</v>
      </c>
      <c r="E451" s="4">
        <v>0</v>
      </c>
      <c r="F451" s="4">
        <v>0</v>
      </c>
      <c r="G451" s="4">
        <v>0</v>
      </c>
      <c r="H451" s="4">
        <v>0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  <c r="N451" s="5">
        <v>0</v>
      </c>
      <c r="O451" s="6">
        <f t="shared" ref="O451:O501" si="14">+MIN(B451:M451)</f>
        <v>0</v>
      </c>
      <c r="P451">
        <f t="shared" ref="P451:P501" si="15">+IF(O451&lt;0,1,0)</f>
        <v>0</v>
      </c>
    </row>
    <row r="452" spans="1:16" x14ac:dyDescent="0.35">
      <c r="A452" s="19" t="s">
        <v>594</v>
      </c>
      <c r="B452" s="4">
        <v>0</v>
      </c>
      <c r="C452" s="4">
        <v>0</v>
      </c>
      <c r="D452" s="4">
        <v>0</v>
      </c>
      <c r="E452" s="4">
        <v>0</v>
      </c>
      <c r="F452" s="4">
        <v>0</v>
      </c>
      <c r="G452" s="4">
        <v>0</v>
      </c>
      <c r="H452" s="4">
        <v>0</v>
      </c>
      <c r="I452" s="4">
        <v>0</v>
      </c>
      <c r="J452" s="4">
        <v>0</v>
      </c>
      <c r="K452" s="4">
        <v>225771.72999999992</v>
      </c>
      <c r="L452" s="4">
        <v>256105.7099999995</v>
      </c>
      <c r="M452" s="4">
        <v>240887.35000000027</v>
      </c>
      <c r="N452" s="5">
        <v>240921.59666666656</v>
      </c>
      <c r="O452" s="6">
        <f t="shared" si="14"/>
        <v>0</v>
      </c>
      <c r="P452">
        <f t="shared" si="15"/>
        <v>0</v>
      </c>
    </row>
    <row r="453" spans="1:16" x14ac:dyDescent="0.35">
      <c r="A453" s="19" t="s">
        <v>595</v>
      </c>
      <c r="B453" s="4">
        <v>0</v>
      </c>
      <c r="C453" s="4">
        <v>0</v>
      </c>
      <c r="D453" s="4">
        <v>0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5848.3999999999924</v>
      </c>
      <c r="L453" s="4">
        <v>5332.6400000000021</v>
      </c>
      <c r="M453" s="4">
        <v>6314.4699999999993</v>
      </c>
      <c r="N453" s="5">
        <v>5831.8366666666652</v>
      </c>
      <c r="O453" s="6">
        <f t="shared" si="14"/>
        <v>0</v>
      </c>
      <c r="P453">
        <f t="shared" si="15"/>
        <v>0</v>
      </c>
    </row>
    <row r="454" spans="1:16" x14ac:dyDescent="0.35">
      <c r="A454" s="19" t="s">
        <v>596</v>
      </c>
      <c r="B454" s="4">
        <v>0</v>
      </c>
      <c r="C454" s="4">
        <v>0</v>
      </c>
      <c r="D454" s="4">
        <v>0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902122.02000000083</v>
      </c>
      <c r="L454" s="4">
        <v>943163.79999999993</v>
      </c>
      <c r="M454" s="4">
        <v>997727.98999999871</v>
      </c>
      <c r="N454" s="5">
        <v>947671.2699999999</v>
      </c>
      <c r="O454" s="6">
        <f t="shared" si="14"/>
        <v>0</v>
      </c>
      <c r="P454">
        <f t="shared" si="15"/>
        <v>0</v>
      </c>
    </row>
    <row r="455" spans="1:16" x14ac:dyDescent="0.35">
      <c r="A455" s="19" t="s">
        <v>597</v>
      </c>
      <c r="B455" s="4">
        <v>0</v>
      </c>
      <c r="C455" s="4">
        <v>0</v>
      </c>
      <c r="D455" s="4">
        <v>0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138460.36000000007</v>
      </c>
      <c r="L455" s="4">
        <v>169131.50999999992</v>
      </c>
      <c r="M455" s="4">
        <v>160898.08999999991</v>
      </c>
      <c r="N455" s="5">
        <v>156163.31999999998</v>
      </c>
      <c r="O455" s="6">
        <f t="shared" si="14"/>
        <v>0</v>
      </c>
      <c r="P455">
        <f t="shared" si="15"/>
        <v>0</v>
      </c>
    </row>
    <row r="456" spans="1:16" x14ac:dyDescent="0.35">
      <c r="A456" s="19" t="s">
        <v>598</v>
      </c>
      <c r="B456" s="4">
        <v>0</v>
      </c>
      <c r="C456" s="4">
        <v>0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K456" s="4">
        <v>76559.920000000129</v>
      </c>
      <c r="L456" s="4">
        <v>103536.70999999974</v>
      </c>
      <c r="M456" s="4">
        <v>100728.16999999963</v>
      </c>
      <c r="N456" s="5">
        <v>93608.266666666503</v>
      </c>
      <c r="O456" s="6">
        <f t="shared" si="14"/>
        <v>0</v>
      </c>
      <c r="P456">
        <f t="shared" si="15"/>
        <v>0</v>
      </c>
    </row>
    <row r="457" spans="1:16" x14ac:dyDescent="0.35">
      <c r="A457" s="19" t="s">
        <v>599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5">
        <v>0</v>
      </c>
      <c r="O457" s="6">
        <f t="shared" si="14"/>
        <v>0</v>
      </c>
      <c r="P457">
        <f t="shared" si="15"/>
        <v>0</v>
      </c>
    </row>
    <row r="458" spans="1:16" x14ac:dyDescent="0.35">
      <c r="A458" s="19" t="s">
        <v>600</v>
      </c>
      <c r="B458" s="4">
        <v>0</v>
      </c>
      <c r="C458" s="4">
        <v>0</v>
      </c>
      <c r="D458" s="4">
        <v>0</v>
      </c>
      <c r="E458" s="4">
        <v>0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4">
        <v>82128.049999999974</v>
      </c>
      <c r="L458" s="4">
        <v>110942.2399999997</v>
      </c>
      <c r="M458" s="4">
        <v>107907.04</v>
      </c>
      <c r="N458" s="5">
        <v>100325.77666666656</v>
      </c>
      <c r="O458" s="6">
        <f t="shared" si="14"/>
        <v>0</v>
      </c>
      <c r="P458">
        <f t="shared" si="15"/>
        <v>0</v>
      </c>
    </row>
    <row r="459" spans="1:16" x14ac:dyDescent="0.35">
      <c r="A459" s="19" t="s">
        <v>601</v>
      </c>
      <c r="B459" s="4">
        <v>0</v>
      </c>
      <c r="C459" s="4">
        <v>0</v>
      </c>
      <c r="D459" s="4">
        <v>0</v>
      </c>
      <c r="E459" s="4">
        <v>0</v>
      </c>
      <c r="F459" s="4">
        <v>0</v>
      </c>
      <c r="G459" s="4">
        <v>0</v>
      </c>
      <c r="H459" s="4">
        <v>0</v>
      </c>
      <c r="I459" s="4">
        <v>0</v>
      </c>
      <c r="J459" s="4">
        <v>0</v>
      </c>
      <c r="K459" s="4">
        <v>68535.610000000102</v>
      </c>
      <c r="L459" s="4">
        <v>86627.569999999905</v>
      </c>
      <c r="M459" s="4">
        <v>89591.599999999729</v>
      </c>
      <c r="N459" s="5">
        <v>81584.926666666579</v>
      </c>
      <c r="O459" s="6">
        <f t="shared" si="14"/>
        <v>0</v>
      </c>
      <c r="P459">
        <f t="shared" si="15"/>
        <v>0</v>
      </c>
    </row>
    <row r="460" spans="1:16" x14ac:dyDescent="0.35">
      <c r="A460" s="19" t="s">
        <v>602</v>
      </c>
      <c r="B460" s="4">
        <v>0</v>
      </c>
      <c r="C460" s="4">
        <v>0</v>
      </c>
      <c r="D460" s="4">
        <v>0</v>
      </c>
      <c r="E460" s="4">
        <v>0</v>
      </c>
      <c r="F460" s="4">
        <v>0</v>
      </c>
      <c r="G460" s="4">
        <v>0</v>
      </c>
      <c r="H460" s="4">
        <v>0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  <c r="N460" s="5">
        <v>0</v>
      </c>
      <c r="O460" s="6">
        <f t="shared" si="14"/>
        <v>0</v>
      </c>
      <c r="P460">
        <f t="shared" si="15"/>
        <v>0</v>
      </c>
    </row>
    <row r="461" spans="1:16" x14ac:dyDescent="0.35">
      <c r="A461" s="19" t="s">
        <v>603</v>
      </c>
      <c r="B461" s="4">
        <v>0</v>
      </c>
      <c r="C461" s="4">
        <v>0</v>
      </c>
      <c r="D461" s="4">
        <v>0</v>
      </c>
      <c r="E461" s="4">
        <v>0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  <c r="N461" s="5">
        <v>0</v>
      </c>
      <c r="O461" s="6">
        <f t="shared" si="14"/>
        <v>0</v>
      </c>
      <c r="P461">
        <f t="shared" si="15"/>
        <v>0</v>
      </c>
    </row>
    <row r="462" spans="1:16" x14ac:dyDescent="0.35">
      <c r="A462" s="19" t="s">
        <v>604</v>
      </c>
      <c r="B462" s="4">
        <v>0</v>
      </c>
      <c r="C462" s="4">
        <v>0</v>
      </c>
      <c r="D462" s="4">
        <v>0</v>
      </c>
      <c r="E462" s="4">
        <v>0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  <c r="N462" s="5">
        <v>0</v>
      </c>
      <c r="O462" s="6">
        <f t="shared" si="14"/>
        <v>0</v>
      </c>
      <c r="P462">
        <f t="shared" si="15"/>
        <v>0</v>
      </c>
    </row>
    <row r="463" spans="1:16" x14ac:dyDescent="0.35">
      <c r="A463" s="19" t="s">
        <v>605</v>
      </c>
      <c r="B463" s="4">
        <v>0</v>
      </c>
      <c r="C463" s="4">
        <v>0</v>
      </c>
      <c r="D463" s="4">
        <v>0</v>
      </c>
      <c r="E463" s="4">
        <v>0</v>
      </c>
      <c r="F463" s="4">
        <v>0</v>
      </c>
      <c r="G463" s="4">
        <v>0</v>
      </c>
      <c r="H463" s="4">
        <v>0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  <c r="N463" s="5">
        <v>0</v>
      </c>
      <c r="O463" s="6">
        <f t="shared" si="14"/>
        <v>0</v>
      </c>
      <c r="P463">
        <f t="shared" si="15"/>
        <v>0</v>
      </c>
    </row>
    <row r="464" spans="1:16" x14ac:dyDescent="0.35">
      <c r="A464" s="19" t="s">
        <v>606</v>
      </c>
      <c r="B464" s="4">
        <v>0</v>
      </c>
      <c r="C464" s="4">
        <v>0</v>
      </c>
      <c r="D464" s="4">
        <v>0</v>
      </c>
      <c r="E464" s="4">
        <v>0</v>
      </c>
      <c r="F464" s="4">
        <v>0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  <c r="N464" s="5">
        <v>0</v>
      </c>
      <c r="O464" s="6">
        <f t="shared" si="14"/>
        <v>0</v>
      </c>
      <c r="P464">
        <f t="shared" si="15"/>
        <v>0</v>
      </c>
    </row>
    <row r="465" spans="1:16" x14ac:dyDescent="0.35">
      <c r="A465" s="19" t="s">
        <v>607</v>
      </c>
      <c r="B465" s="4">
        <v>0</v>
      </c>
      <c r="C465" s="4">
        <v>0</v>
      </c>
      <c r="D465" s="4">
        <v>0</v>
      </c>
      <c r="E465" s="4">
        <v>0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5">
        <v>0</v>
      </c>
      <c r="O465" s="6">
        <f t="shared" si="14"/>
        <v>0</v>
      </c>
      <c r="P465">
        <f t="shared" si="15"/>
        <v>0</v>
      </c>
    </row>
    <row r="466" spans="1:16" x14ac:dyDescent="0.35">
      <c r="A466" s="19" t="s">
        <v>608</v>
      </c>
      <c r="B466" s="4">
        <v>0</v>
      </c>
      <c r="C466" s="4">
        <v>0</v>
      </c>
      <c r="D466" s="4">
        <v>0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  <c r="N466" s="5">
        <v>0</v>
      </c>
      <c r="O466" s="6">
        <f t="shared" si="14"/>
        <v>0</v>
      </c>
      <c r="P466">
        <f t="shared" si="15"/>
        <v>0</v>
      </c>
    </row>
    <row r="467" spans="1:16" x14ac:dyDescent="0.35">
      <c r="A467" s="19" t="s">
        <v>609</v>
      </c>
      <c r="B467" s="4">
        <v>0</v>
      </c>
      <c r="C467" s="4">
        <v>0</v>
      </c>
      <c r="D467" s="4">
        <v>0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  <c r="N467" s="5">
        <v>0</v>
      </c>
      <c r="O467" s="6">
        <f t="shared" si="14"/>
        <v>0</v>
      </c>
      <c r="P467">
        <f t="shared" si="15"/>
        <v>0</v>
      </c>
    </row>
    <row r="468" spans="1:16" x14ac:dyDescent="0.35">
      <c r="A468" s="19" t="s">
        <v>610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  <c r="N468" s="5">
        <v>0</v>
      </c>
      <c r="O468" s="6">
        <f t="shared" si="14"/>
        <v>0</v>
      </c>
      <c r="P468">
        <f t="shared" si="15"/>
        <v>0</v>
      </c>
    </row>
    <row r="469" spans="1:16" x14ac:dyDescent="0.35">
      <c r="A469" s="19" t="s">
        <v>611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  <c r="N469" s="5">
        <v>0</v>
      </c>
      <c r="O469" s="6">
        <f t="shared" si="14"/>
        <v>0</v>
      </c>
      <c r="P469">
        <f t="shared" si="15"/>
        <v>0</v>
      </c>
    </row>
    <row r="470" spans="1:16" x14ac:dyDescent="0.35">
      <c r="A470" s="19" t="s">
        <v>612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  <c r="N470" s="5">
        <v>0</v>
      </c>
      <c r="O470" s="6">
        <f t="shared" si="14"/>
        <v>0</v>
      </c>
      <c r="P470">
        <f t="shared" si="15"/>
        <v>0</v>
      </c>
    </row>
    <row r="471" spans="1:16" x14ac:dyDescent="0.35">
      <c r="A471" s="19" t="s">
        <v>613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  <c r="N471" s="5">
        <v>0</v>
      </c>
      <c r="O471" s="6">
        <f t="shared" si="14"/>
        <v>0</v>
      </c>
      <c r="P471">
        <f t="shared" si="15"/>
        <v>0</v>
      </c>
    </row>
    <row r="472" spans="1:16" x14ac:dyDescent="0.35">
      <c r="A472" s="19" t="s">
        <v>614</v>
      </c>
      <c r="B472" s="4">
        <v>0</v>
      </c>
      <c r="C472" s="4">
        <v>0</v>
      </c>
      <c r="D472" s="4">
        <v>0</v>
      </c>
      <c r="E472" s="4">
        <v>0</v>
      </c>
      <c r="F472" s="4">
        <v>0</v>
      </c>
      <c r="G472" s="4">
        <v>0</v>
      </c>
      <c r="H472" s="4">
        <v>0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  <c r="N472" s="5">
        <v>0</v>
      </c>
      <c r="O472" s="6">
        <f t="shared" si="14"/>
        <v>0</v>
      </c>
      <c r="P472">
        <f t="shared" si="15"/>
        <v>0</v>
      </c>
    </row>
    <row r="473" spans="1:16" x14ac:dyDescent="0.35">
      <c r="A473" s="19" t="s">
        <v>615</v>
      </c>
      <c r="B473" s="4">
        <v>0</v>
      </c>
      <c r="C473" s="4">
        <v>0</v>
      </c>
      <c r="D473" s="4">
        <v>0</v>
      </c>
      <c r="E473" s="4">
        <v>0</v>
      </c>
      <c r="F473" s="4">
        <v>0</v>
      </c>
      <c r="G473" s="4">
        <v>0</v>
      </c>
      <c r="H473" s="4">
        <v>0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5">
        <v>0</v>
      </c>
      <c r="O473" s="6">
        <f t="shared" si="14"/>
        <v>0</v>
      </c>
      <c r="P473">
        <f t="shared" si="15"/>
        <v>0</v>
      </c>
    </row>
    <row r="474" spans="1:16" x14ac:dyDescent="0.35">
      <c r="A474" s="19" t="s">
        <v>616</v>
      </c>
      <c r="B474" s="4">
        <v>0</v>
      </c>
      <c r="C474" s="4">
        <v>0</v>
      </c>
      <c r="D474" s="4">
        <v>0</v>
      </c>
      <c r="E474" s="4">
        <v>0</v>
      </c>
      <c r="F474" s="4">
        <v>0</v>
      </c>
      <c r="G474" s="4">
        <v>0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  <c r="N474" s="5">
        <v>0</v>
      </c>
      <c r="O474" s="6">
        <f t="shared" si="14"/>
        <v>0</v>
      </c>
      <c r="P474">
        <f t="shared" si="15"/>
        <v>0</v>
      </c>
    </row>
    <row r="475" spans="1:16" x14ac:dyDescent="0.35">
      <c r="A475" s="19" t="s">
        <v>617</v>
      </c>
      <c r="B475" s="4">
        <v>0</v>
      </c>
      <c r="C475" s="4">
        <v>0</v>
      </c>
      <c r="D475" s="4">
        <v>0</v>
      </c>
      <c r="E475" s="4">
        <v>0</v>
      </c>
      <c r="F475" s="4">
        <v>0</v>
      </c>
      <c r="G475" s="4">
        <v>0</v>
      </c>
      <c r="H475" s="4">
        <v>0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  <c r="N475" s="5">
        <v>0</v>
      </c>
      <c r="O475" s="6">
        <f t="shared" si="14"/>
        <v>0</v>
      </c>
      <c r="P475">
        <f t="shared" si="15"/>
        <v>0</v>
      </c>
    </row>
    <row r="476" spans="1:16" x14ac:dyDescent="0.35">
      <c r="A476" s="19" t="s">
        <v>618</v>
      </c>
      <c r="B476" s="4">
        <v>0</v>
      </c>
      <c r="C476" s="4">
        <v>0</v>
      </c>
      <c r="D476" s="4">
        <v>0</v>
      </c>
      <c r="E476" s="4">
        <v>0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5">
        <v>0</v>
      </c>
      <c r="O476" s="6">
        <f t="shared" si="14"/>
        <v>0</v>
      </c>
      <c r="P476">
        <f t="shared" si="15"/>
        <v>0</v>
      </c>
    </row>
    <row r="477" spans="1:16" x14ac:dyDescent="0.35">
      <c r="A477" s="19" t="s">
        <v>619</v>
      </c>
      <c r="B477" s="4">
        <v>0</v>
      </c>
      <c r="C477" s="4">
        <v>0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  <c r="N477" s="5">
        <v>0</v>
      </c>
      <c r="O477" s="6">
        <f t="shared" si="14"/>
        <v>0</v>
      </c>
      <c r="P477">
        <f t="shared" si="15"/>
        <v>0</v>
      </c>
    </row>
    <row r="478" spans="1:16" x14ac:dyDescent="0.35">
      <c r="A478" s="19" t="s">
        <v>620</v>
      </c>
      <c r="B478" s="4">
        <v>0</v>
      </c>
      <c r="C478" s="4">
        <v>0</v>
      </c>
      <c r="D478" s="4">
        <v>0</v>
      </c>
      <c r="E478" s="4">
        <v>0</v>
      </c>
      <c r="F478" s="4">
        <v>0</v>
      </c>
      <c r="G478" s="4">
        <v>0</v>
      </c>
      <c r="H478" s="4">
        <v>0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  <c r="N478" s="5">
        <v>0</v>
      </c>
      <c r="O478" s="6">
        <f t="shared" si="14"/>
        <v>0</v>
      </c>
      <c r="P478">
        <f t="shared" si="15"/>
        <v>0</v>
      </c>
    </row>
    <row r="479" spans="1:16" x14ac:dyDescent="0.35">
      <c r="A479" s="19" t="s">
        <v>621</v>
      </c>
      <c r="B479" s="4">
        <v>0</v>
      </c>
      <c r="C479" s="4">
        <v>0</v>
      </c>
      <c r="D479" s="4">
        <v>0</v>
      </c>
      <c r="E479" s="4">
        <v>0</v>
      </c>
      <c r="F479" s="4">
        <v>0</v>
      </c>
      <c r="G479" s="4">
        <v>0</v>
      </c>
      <c r="H479" s="4">
        <v>0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  <c r="N479" s="5">
        <v>0</v>
      </c>
      <c r="O479" s="6">
        <f t="shared" si="14"/>
        <v>0</v>
      </c>
      <c r="P479">
        <f t="shared" si="15"/>
        <v>0</v>
      </c>
    </row>
    <row r="480" spans="1:16" x14ac:dyDescent="0.35">
      <c r="A480" s="19" t="s">
        <v>622</v>
      </c>
      <c r="B480" s="4">
        <v>0</v>
      </c>
      <c r="C480" s="4">
        <v>0</v>
      </c>
      <c r="D480" s="4">
        <v>0</v>
      </c>
      <c r="E480" s="4">
        <v>0</v>
      </c>
      <c r="F480" s="4">
        <v>0</v>
      </c>
      <c r="G480" s="4">
        <v>0</v>
      </c>
      <c r="H480" s="4">
        <v>0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  <c r="N480" s="5">
        <v>0</v>
      </c>
      <c r="O480" s="6">
        <f t="shared" si="14"/>
        <v>0</v>
      </c>
      <c r="P480">
        <f t="shared" si="15"/>
        <v>0</v>
      </c>
    </row>
    <row r="481" spans="1:16" x14ac:dyDescent="0.35">
      <c r="A481" s="19" t="s">
        <v>623</v>
      </c>
      <c r="B481" s="4">
        <v>0</v>
      </c>
      <c r="C481" s="4">
        <v>0</v>
      </c>
      <c r="D481" s="4">
        <v>0</v>
      </c>
      <c r="E481" s="4">
        <v>0</v>
      </c>
      <c r="F481" s="4">
        <v>0</v>
      </c>
      <c r="G481" s="4">
        <v>0</v>
      </c>
      <c r="H481" s="4">
        <v>0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  <c r="N481" s="5">
        <v>0</v>
      </c>
      <c r="O481" s="6">
        <f t="shared" si="14"/>
        <v>0</v>
      </c>
      <c r="P481">
        <f t="shared" si="15"/>
        <v>0</v>
      </c>
    </row>
    <row r="482" spans="1:16" x14ac:dyDescent="0.35">
      <c r="A482" s="19" t="s">
        <v>624</v>
      </c>
      <c r="B482" s="4">
        <v>0</v>
      </c>
      <c r="C482" s="4">
        <v>0</v>
      </c>
      <c r="D482" s="4">
        <v>0</v>
      </c>
      <c r="E482" s="4">
        <v>0</v>
      </c>
      <c r="F482" s="4">
        <v>0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5">
        <v>0</v>
      </c>
      <c r="O482" s="6">
        <f t="shared" si="14"/>
        <v>0</v>
      </c>
      <c r="P482">
        <f t="shared" si="15"/>
        <v>0</v>
      </c>
    </row>
    <row r="483" spans="1:16" x14ac:dyDescent="0.35">
      <c r="A483" s="19" t="s">
        <v>625</v>
      </c>
      <c r="B483" s="4">
        <v>0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  <c r="N483" s="5">
        <v>0</v>
      </c>
      <c r="O483" s="6">
        <f t="shared" si="14"/>
        <v>0</v>
      </c>
      <c r="P483">
        <f t="shared" si="15"/>
        <v>0</v>
      </c>
    </row>
    <row r="484" spans="1:16" x14ac:dyDescent="0.35">
      <c r="A484" s="19" t="s">
        <v>626</v>
      </c>
      <c r="B484" s="4">
        <v>0</v>
      </c>
      <c r="C484" s="4">
        <v>0</v>
      </c>
      <c r="D484" s="4">
        <v>0</v>
      </c>
      <c r="E484" s="4">
        <v>0</v>
      </c>
      <c r="F484" s="4">
        <v>0</v>
      </c>
      <c r="G484" s="4">
        <v>0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  <c r="N484" s="5">
        <v>0</v>
      </c>
      <c r="O484" s="6">
        <f t="shared" si="14"/>
        <v>0</v>
      </c>
      <c r="P484">
        <f t="shared" si="15"/>
        <v>0</v>
      </c>
    </row>
    <row r="485" spans="1:16" x14ac:dyDescent="0.35">
      <c r="A485" s="19" t="s">
        <v>627</v>
      </c>
      <c r="B485" s="4">
        <v>0</v>
      </c>
      <c r="C485" s="4">
        <v>0</v>
      </c>
      <c r="D485" s="4">
        <v>0</v>
      </c>
      <c r="E485" s="4">
        <v>0</v>
      </c>
      <c r="F485" s="4">
        <v>0</v>
      </c>
      <c r="G485" s="4">
        <v>0</v>
      </c>
      <c r="H485" s="4">
        <v>0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  <c r="N485" s="5">
        <v>0</v>
      </c>
      <c r="O485" s="6">
        <f t="shared" si="14"/>
        <v>0</v>
      </c>
      <c r="P485">
        <f t="shared" si="15"/>
        <v>0</v>
      </c>
    </row>
    <row r="486" spans="1:16" x14ac:dyDescent="0.35">
      <c r="A486" s="19" t="s">
        <v>628</v>
      </c>
      <c r="B486" s="4">
        <v>0</v>
      </c>
      <c r="C486" s="4">
        <v>0</v>
      </c>
      <c r="D486" s="4">
        <v>0</v>
      </c>
      <c r="E486" s="4">
        <v>0</v>
      </c>
      <c r="F486" s="4">
        <v>0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  <c r="N486" s="5">
        <v>0</v>
      </c>
      <c r="O486" s="6">
        <f t="shared" si="14"/>
        <v>0</v>
      </c>
      <c r="P486">
        <f t="shared" si="15"/>
        <v>0</v>
      </c>
    </row>
    <row r="487" spans="1:16" x14ac:dyDescent="0.35">
      <c r="A487" s="19" t="s">
        <v>629</v>
      </c>
      <c r="B487" s="4">
        <v>0</v>
      </c>
      <c r="C487" s="4">
        <v>0</v>
      </c>
      <c r="D487" s="4">
        <v>0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  <c r="N487" s="5">
        <v>0</v>
      </c>
      <c r="O487" s="6">
        <f t="shared" si="14"/>
        <v>0</v>
      </c>
      <c r="P487">
        <f t="shared" si="15"/>
        <v>0</v>
      </c>
    </row>
    <row r="488" spans="1:16" x14ac:dyDescent="0.35">
      <c r="A488" s="19" t="s">
        <v>630</v>
      </c>
      <c r="B488" s="4">
        <v>0</v>
      </c>
      <c r="C488" s="4">
        <v>0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  <c r="N488" s="5">
        <v>0</v>
      </c>
      <c r="O488" s="6">
        <f t="shared" si="14"/>
        <v>0</v>
      </c>
      <c r="P488">
        <f t="shared" si="15"/>
        <v>0</v>
      </c>
    </row>
    <row r="489" spans="1:16" x14ac:dyDescent="0.35">
      <c r="A489" s="19" t="s">
        <v>631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  <c r="N489" s="5">
        <v>0</v>
      </c>
      <c r="O489" s="6">
        <f t="shared" si="14"/>
        <v>0</v>
      </c>
      <c r="P489">
        <f t="shared" si="15"/>
        <v>0</v>
      </c>
    </row>
    <row r="490" spans="1:16" x14ac:dyDescent="0.35">
      <c r="A490" s="19" t="s">
        <v>632</v>
      </c>
      <c r="B490" s="4">
        <v>0</v>
      </c>
      <c r="C490" s="4">
        <v>0</v>
      </c>
      <c r="D490" s="4">
        <v>0</v>
      </c>
      <c r="E490" s="4">
        <v>0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5">
        <v>0</v>
      </c>
      <c r="O490" s="6">
        <f t="shared" si="14"/>
        <v>0</v>
      </c>
      <c r="P490">
        <f t="shared" si="15"/>
        <v>0</v>
      </c>
    </row>
    <row r="491" spans="1:16" x14ac:dyDescent="0.35">
      <c r="A491" s="19" t="s">
        <v>633</v>
      </c>
      <c r="B491" s="4">
        <v>0</v>
      </c>
      <c r="C491" s="4">
        <v>0</v>
      </c>
      <c r="D491" s="4">
        <v>0</v>
      </c>
      <c r="E491" s="4">
        <v>0</v>
      </c>
      <c r="F491" s="4">
        <v>0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  <c r="N491" s="5">
        <v>0</v>
      </c>
      <c r="O491" s="6">
        <f t="shared" si="14"/>
        <v>0</v>
      </c>
      <c r="P491">
        <f t="shared" si="15"/>
        <v>0</v>
      </c>
    </row>
    <row r="492" spans="1:16" x14ac:dyDescent="0.35">
      <c r="A492" s="19" t="s">
        <v>634</v>
      </c>
      <c r="B492" s="4">
        <v>0</v>
      </c>
      <c r="C492" s="4">
        <v>0</v>
      </c>
      <c r="D492" s="4">
        <v>0</v>
      </c>
      <c r="E492" s="4">
        <v>0</v>
      </c>
      <c r="F492" s="4">
        <v>0</v>
      </c>
      <c r="G492" s="4">
        <v>0</v>
      </c>
      <c r="H492" s="4">
        <v>0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  <c r="N492" s="5">
        <v>0</v>
      </c>
      <c r="O492" s="6">
        <f t="shared" si="14"/>
        <v>0</v>
      </c>
      <c r="P492">
        <f t="shared" si="15"/>
        <v>0</v>
      </c>
    </row>
    <row r="493" spans="1:16" x14ac:dyDescent="0.35">
      <c r="A493" s="19" t="s">
        <v>635</v>
      </c>
      <c r="B493" s="4">
        <v>0</v>
      </c>
      <c r="C493" s="4">
        <v>0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  <c r="N493" s="5">
        <v>0</v>
      </c>
      <c r="O493" s="6">
        <f t="shared" si="14"/>
        <v>0</v>
      </c>
      <c r="P493">
        <f t="shared" si="15"/>
        <v>0</v>
      </c>
    </row>
    <row r="494" spans="1:16" x14ac:dyDescent="0.35">
      <c r="A494" s="19" t="s">
        <v>636</v>
      </c>
      <c r="B494" s="4">
        <v>0</v>
      </c>
      <c r="C494" s="4">
        <v>0</v>
      </c>
      <c r="D494" s="4">
        <v>0</v>
      </c>
      <c r="E494" s="4">
        <v>0</v>
      </c>
      <c r="F494" s="4">
        <v>0</v>
      </c>
      <c r="G494" s="4">
        <v>0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  <c r="N494" s="5">
        <v>0</v>
      </c>
      <c r="O494" s="6">
        <f t="shared" si="14"/>
        <v>0</v>
      </c>
      <c r="P494">
        <f t="shared" si="15"/>
        <v>0</v>
      </c>
    </row>
    <row r="495" spans="1:16" x14ac:dyDescent="0.35">
      <c r="A495" s="19" t="s">
        <v>637</v>
      </c>
      <c r="B495" s="4">
        <v>0</v>
      </c>
      <c r="C495" s="4">
        <v>0</v>
      </c>
      <c r="D495" s="4">
        <v>0</v>
      </c>
      <c r="E495" s="4">
        <v>0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5">
        <v>0</v>
      </c>
      <c r="O495" s="6">
        <f t="shared" si="14"/>
        <v>0</v>
      </c>
      <c r="P495">
        <f t="shared" si="15"/>
        <v>0</v>
      </c>
    </row>
    <row r="496" spans="1:16" x14ac:dyDescent="0.35">
      <c r="A496" s="19" t="s">
        <v>638</v>
      </c>
      <c r="B496" s="4">
        <v>0</v>
      </c>
      <c r="C496" s="4">
        <v>0</v>
      </c>
      <c r="D496" s="4">
        <v>0</v>
      </c>
      <c r="E496" s="4">
        <v>0</v>
      </c>
      <c r="F496" s="4">
        <v>0</v>
      </c>
      <c r="G496" s="4">
        <v>0</v>
      </c>
      <c r="H496" s="4">
        <v>0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  <c r="N496" s="5">
        <v>0</v>
      </c>
      <c r="O496" s="6">
        <f t="shared" si="14"/>
        <v>0</v>
      </c>
      <c r="P496">
        <f t="shared" si="15"/>
        <v>0</v>
      </c>
    </row>
    <row r="497" spans="1:16" x14ac:dyDescent="0.35">
      <c r="A497" s="19" t="s">
        <v>639</v>
      </c>
      <c r="B497" s="4">
        <v>0</v>
      </c>
      <c r="C497" s="4">
        <v>0</v>
      </c>
      <c r="D497" s="4">
        <v>0</v>
      </c>
      <c r="E497" s="4">
        <v>0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5">
        <v>0</v>
      </c>
      <c r="O497" s="6">
        <f t="shared" si="14"/>
        <v>0</v>
      </c>
      <c r="P497">
        <f t="shared" si="15"/>
        <v>0</v>
      </c>
    </row>
    <row r="498" spans="1:16" x14ac:dyDescent="0.35">
      <c r="A498" s="19" t="s">
        <v>640</v>
      </c>
      <c r="B498" s="4">
        <v>0</v>
      </c>
      <c r="C498" s="4">
        <v>0</v>
      </c>
      <c r="D498" s="4">
        <v>0</v>
      </c>
      <c r="E498" s="4">
        <v>0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  <c r="N498" s="5">
        <v>0</v>
      </c>
      <c r="O498" s="6">
        <f t="shared" si="14"/>
        <v>0</v>
      </c>
      <c r="P498">
        <f t="shared" si="15"/>
        <v>0</v>
      </c>
    </row>
    <row r="499" spans="1:16" x14ac:dyDescent="0.35">
      <c r="A499" s="19" t="s">
        <v>641</v>
      </c>
      <c r="B499" s="4">
        <v>0</v>
      </c>
      <c r="C499" s="4">
        <v>0</v>
      </c>
      <c r="D499" s="4">
        <v>0</v>
      </c>
      <c r="E499" s="4">
        <v>0</v>
      </c>
      <c r="F499" s="4">
        <v>0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5">
        <v>0</v>
      </c>
      <c r="O499" s="6">
        <f t="shared" si="14"/>
        <v>0</v>
      </c>
      <c r="P499">
        <f t="shared" si="15"/>
        <v>0</v>
      </c>
    </row>
    <row r="500" spans="1:16" x14ac:dyDescent="0.35">
      <c r="A500" s="19" t="s">
        <v>642</v>
      </c>
      <c r="B500" s="4">
        <v>0</v>
      </c>
      <c r="C500" s="4">
        <v>0</v>
      </c>
      <c r="D500" s="4">
        <v>0</v>
      </c>
      <c r="E500" s="4">
        <v>0</v>
      </c>
      <c r="F500" s="4">
        <v>0</v>
      </c>
      <c r="G500" s="4">
        <v>0</v>
      </c>
      <c r="H500" s="4">
        <v>0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  <c r="N500" s="5">
        <v>0</v>
      </c>
      <c r="O500" s="6">
        <f t="shared" si="14"/>
        <v>0</v>
      </c>
      <c r="P500">
        <f t="shared" si="15"/>
        <v>0</v>
      </c>
    </row>
    <row r="501" spans="1:16" x14ac:dyDescent="0.35">
      <c r="A501" s="19" t="s">
        <v>643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15548715.070000021</v>
      </c>
      <c r="L501" s="4">
        <v>17109446.599999987</v>
      </c>
      <c r="M501" s="4">
        <v>15883385.629999992</v>
      </c>
      <c r="N501" s="5">
        <v>16180515.766666666</v>
      </c>
      <c r="O501" s="6">
        <f t="shared" si="14"/>
        <v>0</v>
      </c>
      <c r="P501">
        <f t="shared" si="15"/>
        <v>0</v>
      </c>
    </row>
  </sheetData>
  <conditionalFormatting sqref="B2:M501">
    <cfRule type="cellIs" dxfId="13" priority="2" operator="lessThan">
      <formula>0</formula>
    </cfRule>
  </conditionalFormatting>
  <conditionalFormatting sqref="N2:N501">
    <cfRule type="cellIs" dxfId="12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6B54B-34D9-4684-A6C6-5624F06E8CEF}">
  <sheetPr codeName="Hoja4"/>
  <dimension ref="A1:P501"/>
  <sheetViews>
    <sheetView zoomScale="70" zoomScaleNormal="70" workbookViewId="0">
      <selection activeCell="K97" sqref="K1:M1048576"/>
    </sheetView>
  </sheetViews>
  <sheetFormatPr baseColWidth="10" defaultRowHeight="14.5" x14ac:dyDescent="0.35"/>
  <cols>
    <col min="1" max="1" width="39.7265625" bestFit="1" customWidth="1"/>
    <col min="2" max="10" width="12.26953125" customWidth="1"/>
    <col min="11" max="13" width="13.453125" bestFit="1" customWidth="1"/>
    <col min="14" max="14" width="18.453125" customWidth="1"/>
    <col min="15" max="15" width="14.26953125" bestFit="1" customWidth="1"/>
  </cols>
  <sheetData>
    <row r="1" spans="1:16" ht="23.5" x14ac:dyDescent="0.35">
      <c r="A1" s="1">
        <v>7</v>
      </c>
      <c r="B1" s="12">
        <v>44197</v>
      </c>
      <c r="C1" s="12">
        <v>44228</v>
      </c>
      <c r="D1" s="12">
        <v>44256</v>
      </c>
      <c r="E1" s="12">
        <v>44287</v>
      </c>
      <c r="F1" s="12">
        <v>44317</v>
      </c>
      <c r="G1" s="12">
        <v>44348</v>
      </c>
      <c r="H1" s="12">
        <v>44378</v>
      </c>
      <c r="I1" s="12">
        <v>44409</v>
      </c>
      <c r="J1" s="12">
        <v>44440</v>
      </c>
      <c r="K1" s="12">
        <v>44470</v>
      </c>
      <c r="L1" s="12">
        <v>44501</v>
      </c>
      <c r="M1" s="12">
        <v>44531</v>
      </c>
      <c r="N1" s="2" t="s">
        <v>0</v>
      </c>
      <c r="P1">
        <f>+SUM(P2:P87)</f>
        <v>11</v>
      </c>
    </row>
    <row r="2" spans="1:16" x14ac:dyDescent="0.35">
      <c r="A2" s="3" t="s">
        <v>55</v>
      </c>
      <c r="B2" s="4">
        <v>0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-19135.740000000049</v>
      </c>
      <c r="L2" s="4">
        <v>-20473.029999999952</v>
      </c>
      <c r="M2" s="4">
        <v>-19676.720000000034</v>
      </c>
      <c r="N2" s="5">
        <v>-19761.830000000013</v>
      </c>
      <c r="O2" s="6">
        <f>+MIN(B2:M2)</f>
        <v>-20473.029999999952</v>
      </c>
      <c r="P2">
        <f>+IF(O2&lt;0,1,0)</f>
        <v>1</v>
      </c>
    </row>
    <row r="3" spans="1:16" x14ac:dyDescent="0.35">
      <c r="A3" s="3" t="s">
        <v>68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-18251.350000000002</v>
      </c>
      <c r="L3" s="4">
        <v>-30177.029999999992</v>
      </c>
      <c r="M3" s="4">
        <v>-23375.659999999978</v>
      </c>
      <c r="N3" s="5">
        <v>-23934.679999999989</v>
      </c>
      <c r="O3" s="6">
        <f t="shared" ref="O3:O66" si="0">+MIN(B3:M3)</f>
        <v>-30177.029999999992</v>
      </c>
      <c r="P3">
        <f t="shared" ref="P3:P66" si="1">+IF(O3&lt;0,1,0)</f>
        <v>1</v>
      </c>
    </row>
    <row r="4" spans="1:16" x14ac:dyDescent="0.35">
      <c r="A4" s="3" t="s">
        <v>94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2355.2699999999941</v>
      </c>
      <c r="L4" s="4">
        <v>2953.7299999999968</v>
      </c>
      <c r="M4" s="4">
        <v>3830.5500000000029</v>
      </c>
      <c r="N4" s="5">
        <v>3046.5166666666646</v>
      </c>
      <c r="O4" s="6">
        <f t="shared" si="0"/>
        <v>0</v>
      </c>
      <c r="P4">
        <f t="shared" si="1"/>
        <v>0</v>
      </c>
    </row>
    <row r="5" spans="1:16" x14ac:dyDescent="0.35">
      <c r="A5" s="3" t="s">
        <v>1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2340808.2000000011</v>
      </c>
      <c r="L5" s="4">
        <v>4252220.8500000034</v>
      </c>
      <c r="M5" s="4">
        <v>6952730.1300000008</v>
      </c>
      <c r="N5" s="5">
        <v>4515253.0600000015</v>
      </c>
      <c r="O5" s="6">
        <f t="shared" si="0"/>
        <v>0</v>
      </c>
      <c r="P5">
        <f t="shared" si="1"/>
        <v>0</v>
      </c>
    </row>
    <row r="6" spans="1:16" x14ac:dyDescent="0.35">
      <c r="A6" s="3" t="s">
        <v>2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1422393.6600000013</v>
      </c>
      <c r="L6" s="4">
        <v>826896.84000000043</v>
      </c>
      <c r="M6" s="4">
        <v>-1669862.0000000012</v>
      </c>
      <c r="N6" s="5">
        <v>193142.83333333358</v>
      </c>
      <c r="O6" s="6">
        <f t="shared" si="0"/>
        <v>-1669862.0000000012</v>
      </c>
      <c r="P6">
        <f t="shared" si="1"/>
        <v>1</v>
      </c>
    </row>
    <row r="7" spans="1:16" x14ac:dyDescent="0.35">
      <c r="A7" s="3" t="s">
        <v>3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-9163730.3099999987</v>
      </c>
      <c r="L7" s="4">
        <v>-12751306.009999998</v>
      </c>
      <c r="M7" s="4">
        <v>-3844332.4699999904</v>
      </c>
      <c r="N7" s="5">
        <v>-8586456.2633333299</v>
      </c>
      <c r="O7" s="6">
        <f t="shared" si="0"/>
        <v>-12751306.009999998</v>
      </c>
      <c r="P7">
        <f t="shared" si="1"/>
        <v>1</v>
      </c>
    </row>
    <row r="8" spans="1:16" x14ac:dyDescent="0.35">
      <c r="A8" s="3" t="s">
        <v>368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5">
        <v>0</v>
      </c>
      <c r="O8" s="6">
        <f t="shared" si="0"/>
        <v>0</v>
      </c>
      <c r="P8">
        <f t="shared" si="1"/>
        <v>0</v>
      </c>
    </row>
    <row r="9" spans="1:16" x14ac:dyDescent="0.35">
      <c r="A9" s="3" t="s">
        <v>369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1669549.6100000027</v>
      </c>
      <c r="L9" s="4">
        <v>1811422.540000001</v>
      </c>
      <c r="M9" s="4">
        <v>1756728.6599999983</v>
      </c>
      <c r="N9" s="5">
        <v>1745900.2700000007</v>
      </c>
      <c r="O9" s="6">
        <f t="shared" si="0"/>
        <v>0</v>
      </c>
      <c r="P9">
        <f t="shared" si="1"/>
        <v>0</v>
      </c>
    </row>
    <row r="10" spans="1:16" x14ac:dyDescent="0.35">
      <c r="A10" s="3" t="s">
        <v>370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54669.689999999959</v>
      </c>
      <c r="L10" s="4">
        <v>89336.650000000038</v>
      </c>
      <c r="M10" s="4">
        <v>45735.549999999872</v>
      </c>
      <c r="N10" s="5">
        <v>63247.296666666625</v>
      </c>
      <c r="O10" s="6">
        <f t="shared" si="0"/>
        <v>0</v>
      </c>
      <c r="P10">
        <f t="shared" si="1"/>
        <v>0</v>
      </c>
    </row>
    <row r="11" spans="1:16" x14ac:dyDescent="0.35">
      <c r="A11" s="3" t="s">
        <v>371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129493.66999999988</v>
      </c>
      <c r="L11" s="4">
        <v>154714.69</v>
      </c>
      <c r="M11" s="4">
        <v>151842.88000000027</v>
      </c>
      <c r="N11" s="5">
        <v>145350.41333333336</v>
      </c>
      <c r="O11" s="6">
        <f t="shared" si="0"/>
        <v>0</v>
      </c>
      <c r="P11">
        <f t="shared" si="1"/>
        <v>0</v>
      </c>
    </row>
    <row r="12" spans="1:16" x14ac:dyDescent="0.35">
      <c r="A12" s="3" t="s">
        <v>372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129493.66999999988</v>
      </c>
      <c r="L12" s="4">
        <v>154714.69</v>
      </c>
      <c r="M12" s="4">
        <v>151842.88000000027</v>
      </c>
      <c r="N12" s="5">
        <v>145350.41333333336</v>
      </c>
      <c r="O12" s="6">
        <f t="shared" si="0"/>
        <v>0</v>
      </c>
      <c r="P12">
        <f t="shared" si="1"/>
        <v>0</v>
      </c>
    </row>
    <row r="13" spans="1:16" x14ac:dyDescent="0.35">
      <c r="A13" s="3" t="s">
        <v>56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28410.989999999958</v>
      </c>
      <c r="L13" s="4">
        <v>28747.750000000007</v>
      </c>
      <c r="M13" s="4">
        <v>3375.8100000000104</v>
      </c>
      <c r="N13" s="5">
        <v>20178.183333333323</v>
      </c>
      <c r="O13" s="6">
        <f t="shared" si="0"/>
        <v>0</v>
      </c>
      <c r="P13">
        <f t="shared" si="1"/>
        <v>0</v>
      </c>
    </row>
    <row r="14" spans="1:16" x14ac:dyDescent="0.35">
      <c r="A14" s="3" t="s">
        <v>96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2094766.5799999898</v>
      </c>
      <c r="L14" s="4">
        <v>2217273.8000000035</v>
      </c>
      <c r="M14" s="4">
        <v>1140870.6000000001</v>
      </c>
      <c r="N14" s="5">
        <v>1817636.9933333311</v>
      </c>
      <c r="O14" s="6">
        <f t="shared" si="0"/>
        <v>0</v>
      </c>
      <c r="P14">
        <f t="shared" si="1"/>
        <v>0</v>
      </c>
    </row>
    <row r="15" spans="1:16" x14ac:dyDescent="0.35">
      <c r="A15" s="3" t="s">
        <v>4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921499.35000000056</v>
      </c>
      <c r="L15" s="4">
        <v>907141.13999999978</v>
      </c>
      <c r="M15" s="4">
        <v>865411.22999999928</v>
      </c>
      <c r="N15" s="5">
        <v>898017.23999999987</v>
      </c>
      <c r="O15" s="6">
        <f t="shared" si="0"/>
        <v>0</v>
      </c>
      <c r="P15">
        <f t="shared" si="1"/>
        <v>0</v>
      </c>
    </row>
    <row r="16" spans="1:16" x14ac:dyDescent="0.35">
      <c r="A16" s="3" t="s">
        <v>5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-85856.35</v>
      </c>
      <c r="L16" s="4">
        <v>-93030.569999999891</v>
      </c>
      <c r="M16" s="4">
        <v>-88380.84</v>
      </c>
      <c r="N16" s="5">
        <v>-89089.253333333298</v>
      </c>
      <c r="O16" s="6">
        <f t="shared" si="0"/>
        <v>-93030.569999999891</v>
      </c>
      <c r="P16">
        <f t="shared" si="1"/>
        <v>1</v>
      </c>
    </row>
    <row r="17" spans="1:16" x14ac:dyDescent="0.35">
      <c r="A17" s="3" t="s">
        <v>373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5">
        <v>0</v>
      </c>
      <c r="O17" s="6">
        <f t="shared" si="0"/>
        <v>0</v>
      </c>
      <c r="P17">
        <f t="shared" si="1"/>
        <v>0</v>
      </c>
    </row>
    <row r="18" spans="1:16" x14ac:dyDescent="0.35">
      <c r="A18" s="3" t="s">
        <v>374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5">
        <v>0</v>
      </c>
      <c r="O18" s="6">
        <f t="shared" si="0"/>
        <v>0</v>
      </c>
      <c r="P18">
        <f t="shared" si="1"/>
        <v>0</v>
      </c>
    </row>
    <row r="19" spans="1:16" x14ac:dyDescent="0.35">
      <c r="A19" s="3" t="s">
        <v>97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46502.190000000082</v>
      </c>
      <c r="L19" s="4">
        <v>46591.279999999948</v>
      </c>
      <c r="M19" s="4">
        <v>54147.400000000103</v>
      </c>
      <c r="N19" s="5">
        <v>49080.290000000045</v>
      </c>
      <c r="O19" s="6">
        <f t="shared" si="0"/>
        <v>0</v>
      </c>
      <c r="P19">
        <f t="shared" si="1"/>
        <v>0</v>
      </c>
    </row>
    <row r="20" spans="1:16" x14ac:dyDescent="0.35">
      <c r="A20" s="3" t="s">
        <v>98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738851.27999999886</v>
      </c>
      <c r="L20" s="4">
        <v>693663.76000000141</v>
      </c>
      <c r="M20" s="4">
        <v>784507.09999999986</v>
      </c>
      <c r="N20" s="5">
        <v>739007.38</v>
      </c>
      <c r="O20" s="6">
        <f t="shared" si="0"/>
        <v>0</v>
      </c>
      <c r="P20">
        <f t="shared" si="1"/>
        <v>0</v>
      </c>
    </row>
    <row r="21" spans="1:16" x14ac:dyDescent="0.35">
      <c r="A21" s="3" t="s">
        <v>99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143361.09999999971</v>
      </c>
      <c r="L21" s="4">
        <v>182185.75999999998</v>
      </c>
      <c r="M21" s="4">
        <v>182732.19999999981</v>
      </c>
      <c r="N21" s="5">
        <v>169426.35333333316</v>
      </c>
      <c r="O21" s="6">
        <f t="shared" si="0"/>
        <v>0</v>
      </c>
      <c r="P21">
        <f t="shared" si="1"/>
        <v>0</v>
      </c>
    </row>
    <row r="22" spans="1:16" x14ac:dyDescent="0.35">
      <c r="A22" s="3" t="s">
        <v>100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5725.37</v>
      </c>
      <c r="N22" s="5">
        <v>1908.4566666666667</v>
      </c>
      <c r="O22" s="6">
        <f t="shared" si="0"/>
        <v>0</v>
      </c>
      <c r="P22">
        <f t="shared" si="1"/>
        <v>0</v>
      </c>
    </row>
    <row r="23" spans="1:16" x14ac:dyDescent="0.35">
      <c r="A23" s="3" t="s">
        <v>69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6053893.7400000151</v>
      </c>
      <c r="L23" s="4">
        <v>5740729.5199999921</v>
      </c>
      <c r="M23" s="4">
        <v>2358199.4800000028</v>
      </c>
      <c r="N23" s="5">
        <v>4717607.5800000029</v>
      </c>
      <c r="O23" s="6">
        <f t="shared" si="0"/>
        <v>0</v>
      </c>
      <c r="P23">
        <f t="shared" si="1"/>
        <v>0</v>
      </c>
    </row>
    <row r="24" spans="1:16" x14ac:dyDescent="0.35">
      <c r="A24" s="3" t="s">
        <v>70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7537434.2599999653</v>
      </c>
      <c r="L24" s="4">
        <v>7283806.8899999978</v>
      </c>
      <c r="M24" s="4">
        <v>5934585.6799999923</v>
      </c>
      <c r="N24" s="5">
        <v>6918608.9433333175</v>
      </c>
      <c r="O24" s="6">
        <f t="shared" si="0"/>
        <v>0</v>
      </c>
      <c r="P24">
        <f t="shared" si="1"/>
        <v>0</v>
      </c>
    </row>
    <row r="25" spans="1:16" x14ac:dyDescent="0.35">
      <c r="A25" s="3" t="s">
        <v>101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78978.780000000217</v>
      </c>
      <c r="L25" s="4">
        <v>97125.439999999857</v>
      </c>
      <c r="M25" s="4">
        <v>79118.87999999999</v>
      </c>
      <c r="N25" s="5">
        <v>85074.366666666698</v>
      </c>
      <c r="O25" s="6">
        <f t="shared" si="0"/>
        <v>0</v>
      </c>
      <c r="P25">
        <f t="shared" si="1"/>
        <v>0</v>
      </c>
    </row>
    <row r="26" spans="1:16" x14ac:dyDescent="0.35">
      <c r="A26" s="3" t="s">
        <v>102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5">
        <v>0</v>
      </c>
      <c r="O26" s="6">
        <f t="shared" si="0"/>
        <v>0</v>
      </c>
      <c r="P26">
        <f t="shared" si="1"/>
        <v>0</v>
      </c>
    </row>
    <row r="27" spans="1:16" x14ac:dyDescent="0.35">
      <c r="A27" s="3" t="s">
        <v>103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6162.7399999999971</v>
      </c>
      <c r="L27" s="4">
        <v>239.57999999999373</v>
      </c>
      <c r="M27" s="4">
        <v>17893.80999999999</v>
      </c>
      <c r="N27" s="5">
        <v>8098.7099999999946</v>
      </c>
      <c r="O27" s="6">
        <f t="shared" si="0"/>
        <v>0</v>
      </c>
      <c r="P27">
        <f t="shared" si="1"/>
        <v>0</v>
      </c>
    </row>
    <row r="28" spans="1:16" x14ac:dyDescent="0.35">
      <c r="A28" s="3" t="s">
        <v>7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4793996.3699999955</v>
      </c>
      <c r="L28" s="4">
        <v>5138990.3600000041</v>
      </c>
      <c r="M28" s="4">
        <v>7431562.9700000156</v>
      </c>
      <c r="N28" s="5">
        <v>5788183.233333339</v>
      </c>
      <c r="O28" s="6">
        <f t="shared" si="0"/>
        <v>0</v>
      </c>
      <c r="P28">
        <f t="shared" si="1"/>
        <v>0</v>
      </c>
    </row>
    <row r="29" spans="1:16" x14ac:dyDescent="0.35">
      <c r="A29" s="3" t="s">
        <v>71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4681372.3700000057</v>
      </c>
      <c r="L29" s="4">
        <v>4186127.5500000017</v>
      </c>
      <c r="M29" s="4">
        <v>4054419.090000005</v>
      </c>
      <c r="N29" s="5">
        <v>4307306.3366666706</v>
      </c>
      <c r="O29" s="6">
        <f t="shared" si="0"/>
        <v>0</v>
      </c>
      <c r="P29">
        <f t="shared" si="1"/>
        <v>0</v>
      </c>
    </row>
    <row r="30" spans="1:16" x14ac:dyDescent="0.35">
      <c r="A30" s="3" t="s">
        <v>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-1518791.3600000022</v>
      </c>
      <c r="L30" s="4">
        <v>-1632042.410000002</v>
      </c>
      <c r="M30" s="4">
        <v>-1563744.6900000018</v>
      </c>
      <c r="N30" s="5">
        <v>-1571526.1533333354</v>
      </c>
      <c r="O30" s="6">
        <f t="shared" si="0"/>
        <v>-1632042.410000002</v>
      </c>
      <c r="P30">
        <f t="shared" si="1"/>
        <v>1</v>
      </c>
    </row>
    <row r="31" spans="1:16" x14ac:dyDescent="0.35">
      <c r="A31" s="3" t="s">
        <v>104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749622.70000000077</v>
      </c>
      <c r="L31" s="4">
        <v>610874.35000000161</v>
      </c>
      <c r="M31" s="4">
        <v>665027.28999999934</v>
      </c>
      <c r="N31" s="5">
        <v>675174.78000000061</v>
      </c>
      <c r="O31" s="6">
        <f t="shared" si="0"/>
        <v>0</v>
      </c>
      <c r="P31">
        <f t="shared" si="1"/>
        <v>0</v>
      </c>
    </row>
    <row r="32" spans="1:16" x14ac:dyDescent="0.35">
      <c r="A32" s="3" t="s">
        <v>105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115396.84</v>
      </c>
      <c r="L32" s="4">
        <v>170534.43000000014</v>
      </c>
      <c r="M32" s="4">
        <v>237955.40999999968</v>
      </c>
      <c r="N32" s="5">
        <v>174628.89333333328</v>
      </c>
      <c r="O32" s="6">
        <f t="shared" si="0"/>
        <v>0</v>
      </c>
      <c r="P32">
        <f t="shared" si="1"/>
        <v>0</v>
      </c>
    </row>
    <row r="33" spans="1:16" x14ac:dyDescent="0.35">
      <c r="A33" s="3" t="s">
        <v>9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3453053.299999991</v>
      </c>
      <c r="L33" s="4">
        <v>2708821.8100000015</v>
      </c>
      <c r="M33" s="4">
        <v>3640428.4899999979</v>
      </c>
      <c r="N33" s="5">
        <v>3267434.5333333299</v>
      </c>
      <c r="O33" s="6">
        <f t="shared" si="0"/>
        <v>0</v>
      </c>
      <c r="P33">
        <f t="shared" si="1"/>
        <v>0</v>
      </c>
    </row>
    <row r="34" spans="1:16" x14ac:dyDescent="0.35">
      <c r="A34" s="3" t="s">
        <v>106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106328.24000000005</v>
      </c>
      <c r="L34" s="4">
        <v>154813.02999999988</v>
      </c>
      <c r="M34" s="4">
        <v>150189.00999999983</v>
      </c>
      <c r="N34" s="5">
        <v>137110.09333333327</v>
      </c>
      <c r="O34" s="6">
        <f t="shared" si="0"/>
        <v>0</v>
      </c>
      <c r="P34">
        <f t="shared" si="1"/>
        <v>0</v>
      </c>
    </row>
    <row r="35" spans="1:16" x14ac:dyDescent="0.35">
      <c r="A35" s="3" t="s">
        <v>375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246805.5499999999</v>
      </c>
      <c r="L35" s="4">
        <v>322739.10000000003</v>
      </c>
      <c r="M35" s="4">
        <v>325799.19000000099</v>
      </c>
      <c r="N35" s="5">
        <v>298447.94666666695</v>
      </c>
      <c r="O35" s="6">
        <f t="shared" si="0"/>
        <v>0</v>
      </c>
      <c r="P35">
        <f t="shared" si="1"/>
        <v>0</v>
      </c>
    </row>
    <row r="36" spans="1:16" x14ac:dyDescent="0.35">
      <c r="A36" s="3" t="s">
        <v>57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402775.3</v>
      </c>
      <c r="L36" s="4">
        <v>426365.97999999986</v>
      </c>
      <c r="M36" s="4">
        <v>172334.60999999975</v>
      </c>
      <c r="N36" s="5">
        <v>333825.29666666652</v>
      </c>
      <c r="O36" s="6">
        <f t="shared" si="0"/>
        <v>0</v>
      </c>
      <c r="P36">
        <f t="shared" si="1"/>
        <v>0</v>
      </c>
    </row>
    <row r="37" spans="1:16" x14ac:dyDescent="0.35">
      <c r="A37" s="3" t="s">
        <v>376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185616.35999999972</v>
      </c>
      <c r="L37" s="4">
        <v>206360.94999999995</v>
      </c>
      <c r="M37" s="4">
        <v>216822.43999999977</v>
      </c>
      <c r="N37" s="5">
        <v>202933.24999999985</v>
      </c>
      <c r="O37" s="6">
        <f t="shared" si="0"/>
        <v>0</v>
      </c>
      <c r="P37">
        <f t="shared" si="1"/>
        <v>0</v>
      </c>
    </row>
    <row r="38" spans="1:16" x14ac:dyDescent="0.35">
      <c r="A38" s="3" t="s">
        <v>377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5">
        <v>0</v>
      </c>
      <c r="O38" s="6">
        <f t="shared" si="0"/>
        <v>0</v>
      </c>
      <c r="P38">
        <f t="shared" si="1"/>
        <v>0</v>
      </c>
    </row>
    <row r="39" spans="1:16" x14ac:dyDescent="0.35">
      <c r="A39" s="3" t="s">
        <v>107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278503.47999999986</v>
      </c>
      <c r="L39" s="4">
        <v>275294.23000000016</v>
      </c>
      <c r="M39" s="4">
        <v>137125.60000000024</v>
      </c>
      <c r="N39" s="5">
        <v>230307.77000000005</v>
      </c>
      <c r="O39" s="6">
        <f t="shared" si="0"/>
        <v>0</v>
      </c>
      <c r="P39">
        <f t="shared" si="1"/>
        <v>0</v>
      </c>
    </row>
    <row r="40" spans="1:16" x14ac:dyDescent="0.35">
      <c r="A40" s="3" t="s">
        <v>378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5">
        <v>0</v>
      </c>
      <c r="O40" s="6">
        <f t="shared" si="0"/>
        <v>0</v>
      </c>
      <c r="P40">
        <f t="shared" si="1"/>
        <v>0</v>
      </c>
    </row>
    <row r="41" spans="1:16" x14ac:dyDescent="0.35">
      <c r="A41" s="3" t="s">
        <v>379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5">
        <v>0</v>
      </c>
      <c r="O41" s="6">
        <f t="shared" si="0"/>
        <v>0</v>
      </c>
      <c r="P41">
        <f t="shared" si="1"/>
        <v>0</v>
      </c>
    </row>
    <row r="42" spans="1:16" x14ac:dyDescent="0.35">
      <c r="A42" s="3" t="s">
        <v>10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1537663.0200000014</v>
      </c>
      <c r="L42" s="4">
        <v>706812.74000000011</v>
      </c>
      <c r="M42" s="4">
        <v>82708.300000000017</v>
      </c>
      <c r="N42" s="5">
        <v>775728.02000000048</v>
      </c>
      <c r="O42" s="6">
        <f t="shared" si="0"/>
        <v>0</v>
      </c>
      <c r="P42">
        <f t="shared" si="1"/>
        <v>0</v>
      </c>
    </row>
    <row r="43" spans="1:16" x14ac:dyDescent="0.35">
      <c r="A43" s="3" t="s">
        <v>380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5959.5399999999536</v>
      </c>
      <c r="L43" s="4">
        <v>-1704784.7600000009</v>
      </c>
      <c r="M43" s="4">
        <v>-2958942.669999999</v>
      </c>
      <c r="N43" s="5">
        <v>-1552589.2966666666</v>
      </c>
      <c r="O43" s="6">
        <f t="shared" si="0"/>
        <v>-2958942.669999999</v>
      </c>
      <c r="P43">
        <f t="shared" si="1"/>
        <v>1</v>
      </c>
    </row>
    <row r="44" spans="1:16" x14ac:dyDescent="0.35">
      <c r="A44" s="3" t="s">
        <v>364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1319480.700000002</v>
      </c>
      <c r="L44" s="4">
        <v>753186.62999999861</v>
      </c>
      <c r="M44" s="4">
        <v>331736.43000000075</v>
      </c>
      <c r="N44" s="5">
        <v>801467.92000000039</v>
      </c>
      <c r="O44" s="6">
        <f t="shared" si="0"/>
        <v>0</v>
      </c>
      <c r="P44">
        <f t="shared" si="1"/>
        <v>0</v>
      </c>
    </row>
    <row r="45" spans="1:16" x14ac:dyDescent="0.35">
      <c r="A45" s="3" t="s">
        <v>381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5">
        <v>0</v>
      </c>
      <c r="O45" s="6">
        <f t="shared" si="0"/>
        <v>0</v>
      </c>
      <c r="P45">
        <f t="shared" si="1"/>
        <v>0</v>
      </c>
    </row>
    <row r="46" spans="1:16" x14ac:dyDescent="0.35">
      <c r="A46" s="3" t="s">
        <v>108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103660.27999999987</v>
      </c>
      <c r="L46" s="4">
        <v>151507.64999999991</v>
      </c>
      <c r="M46" s="4">
        <v>105452.1299999999</v>
      </c>
      <c r="N46" s="5">
        <v>120206.68666666654</v>
      </c>
      <c r="O46" s="6">
        <f t="shared" si="0"/>
        <v>0</v>
      </c>
      <c r="P46">
        <f t="shared" si="1"/>
        <v>0</v>
      </c>
    </row>
    <row r="47" spans="1:16" x14ac:dyDescent="0.35">
      <c r="A47" s="3" t="s">
        <v>109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89874.900000000023</v>
      </c>
      <c r="L47" s="4">
        <v>117110.8800000004</v>
      </c>
      <c r="M47" s="4">
        <v>117561.91999999988</v>
      </c>
      <c r="N47" s="5">
        <v>108182.56666666677</v>
      </c>
      <c r="O47" s="6">
        <f t="shared" si="0"/>
        <v>0</v>
      </c>
      <c r="P47">
        <f t="shared" si="1"/>
        <v>0</v>
      </c>
    </row>
    <row r="48" spans="1:16" x14ac:dyDescent="0.35">
      <c r="A48" s="3" t="s">
        <v>382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129493.66999999988</v>
      </c>
      <c r="L48" s="4">
        <v>154714.69</v>
      </c>
      <c r="M48" s="4">
        <v>151842.88000000027</v>
      </c>
      <c r="N48" s="5">
        <v>145350.41333333336</v>
      </c>
      <c r="O48" s="6">
        <f t="shared" si="0"/>
        <v>0</v>
      </c>
      <c r="P48">
        <f t="shared" si="1"/>
        <v>0</v>
      </c>
    </row>
    <row r="49" spans="1:16" x14ac:dyDescent="0.35">
      <c r="A49" s="3" t="s">
        <v>383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62149.499999999985</v>
      </c>
      <c r="L49" s="4">
        <v>80727.72000000019</v>
      </c>
      <c r="M49" s="4">
        <v>88986.300000000017</v>
      </c>
      <c r="N49" s="5">
        <v>77287.840000000069</v>
      </c>
      <c r="O49" s="6">
        <f t="shared" si="0"/>
        <v>0</v>
      </c>
      <c r="P49">
        <f t="shared" si="1"/>
        <v>0</v>
      </c>
    </row>
    <row r="50" spans="1:16" x14ac:dyDescent="0.35">
      <c r="A50" s="3" t="s">
        <v>110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79109.370000000126</v>
      </c>
      <c r="L50" s="4">
        <v>107021.26999999979</v>
      </c>
      <c r="M50" s="4">
        <v>110128.29000000024</v>
      </c>
      <c r="N50" s="5">
        <v>98752.976666666727</v>
      </c>
      <c r="O50" s="6">
        <f t="shared" si="0"/>
        <v>0</v>
      </c>
      <c r="P50">
        <f t="shared" si="1"/>
        <v>0</v>
      </c>
    </row>
    <row r="51" spans="1:16" x14ac:dyDescent="0.35">
      <c r="A51" s="3" t="s">
        <v>111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868255.63000000105</v>
      </c>
      <c r="L51" s="4">
        <v>915952.26000000059</v>
      </c>
      <c r="M51" s="4">
        <v>562653.61999999918</v>
      </c>
      <c r="N51" s="5">
        <v>782287.17000000027</v>
      </c>
      <c r="O51" s="6">
        <f t="shared" si="0"/>
        <v>0</v>
      </c>
      <c r="P51">
        <f t="shared" si="1"/>
        <v>0</v>
      </c>
    </row>
    <row r="52" spans="1:16" x14ac:dyDescent="0.35">
      <c r="A52" s="3" t="s">
        <v>112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492363.52999999956</v>
      </c>
      <c r="L52" s="4">
        <v>526403.56000000064</v>
      </c>
      <c r="M52" s="4">
        <v>502704.77000000072</v>
      </c>
      <c r="N52" s="5">
        <v>507157.28666666691</v>
      </c>
      <c r="O52" s="6">
        <f t="shared" si="0"/>
        <v>0</v>
      </c>
      <c r="P52">
        <f t="shared" si="1"/>
        <v>0</v>
      </c>
    </row>
    <row r="53" spans="1:16" x14ac:dyDescent="0.35">
      <c r="A53" s="3" t="s">
        <v>113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911.95999999999992</v>
      </c>
      <c r="L53" s="4">
        <v>947.77999999999849</v>
      </c>
      <c r="M53" s="4">
        <v>1240.7499999999975</v>
      </c>
      <c r="N53" s="5">
        <v>1033.4966666666653</v>
      </c>
      <c r="O53" s="6">
        <f t="shared" si="0"/>
        <v>0</v>
      </c>
      <c r="P53">
        <f t="shared" si="1"/>
        <v>0</v>
      </c>
    </row>
    <row r="54" spans="1:16" x14ac:dyDescent="0.35">
      <c r="A54" s="3" t="s">
        <v>11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1052825.81</v>
      </c>
      <c r="L54" s="4">
        <v>1234368.8400000008</v>
      </c>
      <c r="M54" s="4">
        <v>880732.57000000123</v>
      </c>
      <c r="N54" s="5">
        <v>1055975.7400000007</v>
      </c>
      <c r="O54" s="6">
        <f t="shared" si="0"/>
        <v>0</v>
      </c>
      <c r="P54">
        <f t="shared" si="1"/>
        <v>0</v>
      </c>
    </row>
    <row r="55" spans="1:16" x14ac:dyDescent="0.35">
      <c r="A55" s="3" t="s">
        <v>114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5">
        <v>0</v>
      </c>
      <c r="O55" s="6">
        <f t="shared" si="0"/>
        <v>0</v>
      </c>
      <c r="P55">
        <f t="shared" si="1"/>
        <v>0</v>
      </c>
    </row>
    <row r="56" spans="1:16" x14ac:dyDescent="0.35">
      <c r="A56" s="3" t="s">
        <v>384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188516.67999999956</v>
      </c>
      <c r="L56" s="4">
        <v>210406.43000000037</v>
      </c>
      <c r="M56" s="4">
        <v>225551.40000000011</v>
      </c>
      <c r="N56" s="5">
        <v>208158.17</v>
      </c>
      <c r="O56" s="6">
        <f t="shared" si="0"/>
        <v>0</v>
      </c>
      <c r="P56">
        <f t="shared" si="1"/>
        <v>0</v>
      </c>
    </row>
    <row r="57" spans="1:16" x14ac:dyDescent="0.35">
      <c r="A57" s="3" t="s">
        <v>115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74345.559999999838</v>
      </c>
      <c r="L57" s="4">
        <v>99760.849999999744</v>
      </c>
      <c r="M57" s="4">
        <v>96178.410000000047</v>
      </c>
      <c r="N57" s="5">
        <v>90094.939999999871</v>
      </c>
      <c r="O57" s="6">
        <f t="shared" si="0"/>
        <v>0</v>
      </c>
      <c r="P57">
        <f t="shared" si="1"/>
        <v>0</v>
      </c>
    </row>
    <row r="58" spans="1:16" x14ac:dyDescent="0.35">
      <c r="A58" s="3" t="s">
        <v>116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5">
        <v>0</v>
      </c>
      <c r="O58" s="6">
        <f t="shared" si="0"/>
        <v>0</v>
      </c>
      <c r="P58">
        <f t="shared" si="1"/>
        <v>0</v>
      </c>
    </row>
    <row r="59" spans="1:16" x14ac:dyDescent="0.35">
      <c r="A59" s="3" t="s">
        <v>385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307176.39999999967</v>
      </c>
      <c r="L59" s="4">
        <v>467996.97000000009</v>
      </c>
      <c r="M59" s="4">
        <v>501804.06000000128</v>
      </c>
      <c r="N59" s="5">
        <v>425659.14333333372</v>
      </c>
      <c r="O59" s="6">
        <f t="shared" si="0"/>
        <v>0</v>
      </c>
      <c r="P59">
        <f t="shared" si="1"/>
        <v>0</v>
      </c>
    </row>
    <row r="60" spans="1:16" x14ac:dyDescent="0.35">
      <c r="A60" s="3" t="s">
        <v>386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46973.220000000118</v>
      </c>
      <c r="L60" s="4">
        <v>50727.479999999989</v>
      </c>
      <c r="M60" s="4">
        <v>47583.720000000052</v>
      </c>
      <c r="N60" s="5">
        <v>48428.14000000005</v>
      </c>
      <c r="O60" s="6">
        <f t="shared" si="0"/>
        <v>0</v>
      </c>
      <c r="P60">
        <f t="shared" si="1"/>
        <v>0</v>
      </c>
    </row>
    <row r="61" spans="1:16" x14ac:dyDescent="0.35">
      <c r="A61" s="3" t="s">
        <v>12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-5721159.8599999975</v>
      </c>
      <c r="L61" s="4">
        <v>-6195730.620000002</v>
      </c>
      <c r="M61" s="4">
        <v>-6333946.6100000041</v>
      </c>
      <c r="N61" s="5">
        <v>-6083612.3633333342</v>
      </c>
      <c r="O61" s="6">
        <f t="shared" si="0"/>
        <v>-6333946.6100000041</v>
      </c>
      <c r="P61">
        <f t="shared" si="1"/>
        <v>1</v>
      </c>
    </row>
    <row r="62" spans="1:16" x14ac:dyDescent="0.35">
      <c r="A62" s="3" t="s">
        <v>387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5">
        <v>0</v>
      </c>
      <c r="O62" s="6">
        <f t="shared" si="0"/>
        <v>0</v>
      </c>
      <c r="P62">
        <f t="shared" si="1"/>
        <v>0</v>
      </c>
    </row>
    <row r="63" spans="1:16" x14ac:dyDescent="0.35">
      <c r="A63" s="3" t="s">
        <v>117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109183.23999999982</v>
      </c>
      <c r="L63" s="4">
        <v>98696.630000000208</v>
      </c>
      <c r="M63" s="4">
        <v>46102.109999999964</v>
      </c>
      <c r="N63" s="5">
        <v>84660.659999999989</v>
      </c>
      <c r="O63" s="6">
        <f t="shared" si="0"/>
        <v>0</v>
      </c>
      <c r="P63">
        <f t="shared" si="1"/>
        <v>0</v>
      </c>
    </row>
    <row r="64" spans="1:16" x14ac:dyDescent="0.35">
      <c r="A64" s="3" t="s">
        <v>118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829261.13</v>
      </c>
      <c r="L64" s="4">
        <v>913326.28000000119</v>
      </c>
      <c r="M64" s="4">
        <v>853339.11000000092</v>
      </c>
      <c r="N64" s="5">
        <v>865308.84000000067</v>
      </c>
      <c r="O64" s="6">
        <f t="shared" si="0"/>
        <v>0</v>
      </c>
      <c r="P64">
        <f t="shared" si="1"/>
        <v>0</v>
      </c>
    </row>
    <row r="65" spans="1:16" x14ac:dyDescent="0.35">
      <c r="A65" s="3" t="s">
        <v>388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409384.16000000015</v>
      </c>
      <c r="L65" s="4">
        <v>440114.45999999868</v>
      </c>
      <c r="M65" s="4">
        <v>322278.63999999949</v>
      </c>
      <c r="N65" s="5">
        <v>390592.41999999946</v>
      </c>
      <c r="O65" s="6">
        <f t="shared" si="0"/>
        <v>0</v>
      </c>
      <c r="P65">
        <f t="shared" si="1"/>
        <v>0</v>
      </c>
    </row>
    <row r="66" spans="1:16" x14ac:dyDescent="0.35">
      <c r="A66" s="3" t="s">
        <v>13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6906449.7000000039</v>
      </c>
      <c r="L66" s="4">
        <v>9011629.5899999738</v>
      </c>
      <c r="M66" s="4">
        <v>8165278.8199999891</v>
      </c>
      <c r="N66" s="5">
        <v>8027786.036666655</v>
      </c>
      <c r="O66" s="6">
        <f t="shared" si="0"/>
        <v>0</v>
      </c>
      <c r="P66">
        <f t="shared" si="1"/>
        <v>0</v>
      </c>
    </row>
    <row r="67" spans="1:16" x14ac:dyDescent="0.35">
      <c r="A67" s="3" t="s">
        <v>119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285186.80999999971</v>
      </c>
      <c r="L67" s="4">
        <v>273063.78000000038</v>
      </c>
      <c r="M67" s="4">
        <v>142626.08000000019</v>
      </c>
      <c r="N67" s="5">
        <v>233625.55666666676</v>
      </c>
      <c r="O67" s="6">
        <f t="shared" ref="O67:O130" si="2">+MIN(B67:M67)</f>
        <v>0</v>
      </c>
      <c r="P67">
        <f t="shared" ref="P67:P130" si="3">+IF(O67&lt;0,1,0)</f>
        <v>0</v>
      </c>
    </row>
    <row r="68" spans="1:16" x14ac:dyDescent="0.35">
      <c r="A68" s="3" t="s">
        <v>389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166831.25999999986</v>
      </c>
      <c r="L68" s="4">
        <v>205811.62999999992</v>
      </c>
      <c r="M68" s="4">
        <v>206021.01999999987</v>
      </c>
      <c r="N68" s="5">
        <v>192887.96999999988</v>
      </c>
      <c r="O68" s="6">
        <f t="shared" si="2"/>
        <v>0</v>
      </c>
      <c r="P68">
        <f t="shared" si="3"/>
        <v>0</v>
      </c>
    </row>
    <row r="69" spans="1:16" x14ac:dyDescent="0.35">
      <c r="A69" s="3" t="s">
        <v>390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240005.08000000013</v>
      </c>
      <c r="L69" s="4">
        <v>205046.52999999933</v>
      </c>
      <c r="M69" s="4">
        <v>307954.03999999928</v>
      </c>
      <c r="N69" s="5">
        <v>251001.88333333292</v>
      </c>
      <c r="O69" s="6">
        <f t="shared" si="2"/>
        <v>0</v>
      </c>
      <c r="P69">
        <f t="shared" si="3"/>
        <v>0</v>
      </c>
    </row>
    <row r="70" spans="1:16" x14ac:dyDescent="0.35">
      <c r="A70" s="3" t="s">
        <v>391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75799.270000000077</v>
      </c>
      <c r="L70" s="4">
        <v>93361.379999999976</v>
      </c>
      <c r="M70" s="4">
        <v>101779.68000000014</v>
      </c>
      <c r="N70" s="5">
        <v>90313.443333333402</v>
      </c>
      <c r="O70" s="6">
        <f t="shared" si="2"/>
        <v>0</v>
      </c>
      <c r="P70">
        <f t="shared" si="3"/>
        <v>0</v>
      </c>
    </row>
    <row r="71" spans="1:16" x14ac:dyDescent="0.35">
      <c r="A71" s="3" t="s">
        <v>392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5">
        <v>0</v>
      </c>
      <c r="O71" s="6">
        <f t="shared" si="2"/>
        <v>0</v>
      </c>
      <c r="P71">
        <f t="shared" si="3"/>
        <v>0</v>
      </c>
    </row>
    <row r="72" spans="1:16" x14ac:dyDescent="0.35">
      <c r="A72" s="3" t="s">
        <v>393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86113.999999999709</v>
      </c>
      <c r="L72" s="4">
        <v>81542.669999999809</v>
      </c>
      <c r="M72" s="4">
        <v>116494.44000000028</v>
      </c>
      <c r="N72" s="5">
        <v>94717.036666666609</v>
      </c>
      <c r="O72" s="6">
        <f t="shared" si="2"/>
        <v>0</v>
      </c>
      <c r="P72">
        <f t="shared" si="3"/>
        <v>0</v>
      </c>
    </row>
    <row r="73" spans="1:16" x14ac:dyDescent="0.35">
      <c r="A73" s="3" t="s">
        <v>14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1076852.3699999987</v>
      </c>
      <c r="L73" s="4">
        <v>1826596.8099999994</v>
      </c>
      <c r="M73" s="4">
        <v>2061956.1399999985</v>
      </c>
      <c r="N73" s="5">
        <v>1655135.1066666655</v>
      </c>
      <c r="O73" s="6">
        <f t="shared" si="2"/>
        <v>0</v>
      </c>
      <c r="P73">
        <f t="shared" si="3"/>
        <v>0</v>
      </c>
    </row>
    <row r="74" spans="1:16" x14ac:dyDescent="0.35">
      <c r="A74" s="3" t="s">
        <v>394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75199.090000000026</v>
      </c>
      <c r="L74" s="4">
        <v>71441.179999999906</v>
      </c>
      <c r="M74" s="4">
        <v>74972.759999999893</v>
      </c>
      <c r="N74" s="5">
        <v>73871.009999999937</v>
      </c>
      <c r="O74" s="6">
        <f t="shared" si="2"/>
        <v>0</v>
      </c>
      <c r="P74">
        <f t="shared" si="3"/>
        <v>0</v>
      </c>
    </row>
    <row r="75" spans="1:16" x14ac:dyDescent="0.35">
      <c r="A75" s="3" t="s">
        <v>395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5">
        <v>0</v>
      </c>
      <c r="O75" s="6">
        <f t="shared" si="2"/>
        <v>0</v>
      </c>
      <c r="P75">
        <f t="shared" si="3"/>
        <v>0</v>
      </c>
    </row>
    <row r="76" spans="1:16" x14ac:dyDescent="0.35">
      <c r="A76" s="3" t="s">
        <v>396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235777.25000000009</v>
      </c>
      <c r="L76" s="4">
        <v>307544.33000000054</v>
      </c>
      <c r="M76" s="4">
        <v>356939.12999999936</v>
      </c>
      <c r="N76" s="5">
        <v>300086.90333333332</v>
      </c>
      <c r="O76" s="6">
        <f t="shared" si="2"/>
        <v>0</v>
      </c>
      <c r="P76">
        <f t="shared" si="3"/>
        <v>0</v>
      </c>
    </row>
    <row r="77" spans="1:16" x14ac:dyDescent="0.35">
      <c r="A77" s="3" t="s">
        <v>397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5">
        <v>0</v>
      </c>
      <c r="O77" s="6">
        <f t="shared" si="2"/>
        <v>0</v>
      </c>
      <c r="P77">
        <f t="shared" si="3"/>
        <v>0</v>
      </c>
    </row>
    <row r="78" spans="1:16" x14ac:dyDescent="0.35">
      <c r="A78" s="3" t="s">
        <v>398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5">
        <v>0</v>
      </c>
      <c r="O78" s="6">
        <f t="shared" si="2"/>
        <v>0</v>
      </c>
      <c r="P78">
        <f t="shared" si="3"/>
        <v>0</v>
      </c>
    </row>
    <row r="79" spans="1:16" x14ac:dyDescent="0.35">
      <c r="A79" s="3" t="s">
        <v>72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15106242.490000036</v>
      </c>
      <c r="L79" s="4">
        <v>15330926.070000025</v>
      </c>
      <c r="M79" s="4">
        <v>14140976.910000015</v>
      </c>
      <c r="N79" s="5">
        <v>14859381.823333358</v>
      </c>
      <c r="O79" s="6">
        <f t="shared" si="2"/>
        <v>0</v>
      </c>
      <c r="P79">
        <f t="shared" si="3"/>
        <v>0</v>
      </c>
    </row>
    <row r="80" spans="1:16" x14ac:dyDescent="0.35">
      <c r="A80" s="3" t="s">
        <v>15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-16122892.270000007</v>
      </c>
      <c r="L80" s="4">
        <v>-52817564.109999977</v>
      </c>
      <c r="M80" s="4">
        <v>-9929443.7100000028</v>
      </c>
      <c r="N80" s="5">
        <v>-26289966.696666662</v>
      </c>
      <c r="O80" s="6">
        <f t="shared" si="2"/>
        <v>-52817564.109999977</v>
      </c>
      <c r="P80">
        <f t="shared" si="3"/>
        <v>1</v>
      </c>
    </row>
    <row r="81" spans="1:16" x14ac:dyDescent="0.35">
      <c r="A81" s="3" t="s">
        <v>120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574335.929999999</v>
      </c>
      <c r="L81" s="4">
        <v>177918.21999999994</v>
      </c>
      <c r="M81" s="4">
        <v>130581.79999999973</v>
      </c>
      <c r="N81" s="5">
        <v>294278.64999999956</v>
      </c>
      <c r="O81" s="6">
        <f t="shared" si="2"/>
        <v>0</v>
      </c>
      <c r="P81">
        <f t="shared" si="3"/>
        <v>0</v>
      </c>
    </row>
    <row r="82" spans="1:16" x14ac:dyDescent="0.35">
      <c r="A82" s="3" t="s">
        <v>121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5">
        <v>0</v>
      </c>
      <c r="O82" s="6">
        <f t="shared" si="2"/>
        <v>0</v>
      </c>
      <c r="P82">
        <f t="shared" si="3"/>
        <v>0</v>
      </c>
    </row>
    <row r="83" spans="1:16" x14ac:dyDescent="0.35">
      <c r="A83" s="3" t="s">
        <v>16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1618924.2500000019</v>
      </c>
      <c r="L83" s="4">
        <v>1746614.6800000009</v>
      </c>
      <c r="M83" s="4">
        <v>1688801.4599999967</v>
      </c>
      <c r="N83" s="5">
        <v>1684780.1299999997</v>
      </c>
      <c r="O83" s="6">
        <f t="shared" si="2"/>
        <v>0</v>
      </c>
      <c r="P83">
        <f t="shared" si="3"/>
        <v>0</v>
      </c>
    </row>
    <row r="84" spans="1:16" x14ac:dyDescent="0.35">
      <c r="A84" s="3" t="s">
        <v>122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11190.970000000023</v>
      </c>
      <c r="L84" s="4">
        <v>11518.170000000033</v>
      </c>
      <c r="M84" s="4">
        <v>11465.759999999995</v>
      </c>
      <c r="N84" s="5">
        <v>11391.633333333351</v>
      </c>
      <c r="O84" s="6">
        <f t="shared" si="2"/>
        <v>0</v>
      </c>
      <c r="P84">
        <f t="shared" si="3"/>
        <v>0</v>
      </c>
    </row>
    <row r="85" spans="1:16" x14ac:dyDescent="0.35">
      <c r="A85" s="3" t="s">
        <v>399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-3363638.4799999972</v>
      </c>
      <c r="L85" s="4">
        <v>-3598730.4299999997</v>
      </c>
      <c r="M85" s="4">
        <v>-3780793.169999999</v>
      </c>
      <c r="N85" s="5">
        <v>-3581054.026666665</v>
      </c>
      <c r="O85" s="6">
        <f t="shared" si="2"/>
        <v>-3780793.169999999</v>
      </c>
      <c r="P85">
        <f t="shared" si="3"/>
        <v>1</v>
      </c>
    </row>
    <row r="86" spans="1:16" x14ac:dyDescent="0.35">
      <c r="A86" s="3" t="s">
        <v>73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-1368386.8200000008</v>
      </c>
      <c r="L86" s="4">
        <v>-1520396.1900000037</v>
      </c>
      <c r="M86" s="4">
        <v>-1408548.34</v>
      </c>
      <c r="N86" s="5">
        <v>-1432443.7833333348</v>
      </c>
      <c r="O86" s="6">
        <f t="shared" si="2"/>
        <v>-1520396.1900000037</v>
      </c>
      <c r="P86">
        <f t="shared" si="3"/>
        <v>1</v>
      </c>
    </row>
    <row r="87" spans="1:16" x14ac:dyDescent="0.35">
      <c r="A87" s="3" t="s">
        <v>400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5">
        <v>0</v>
      </c>
      <c r="O87" s="6">
        <f t="shared" si="2"/>
        <v>0</v>
      </c>
      <c r="P87">
        <f t="shared" si="3"/>
        <v>0</v>
      </c>
    </row>
    <row r="88" spans="1:16" x14ac:dyDescent="0.35">
      <c r="A88" s="19" t="s">
        <v>17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1075502.7799999996</v>
      </c>
      <c r="L88" s="4">
        <v>1148247.1599999995</v>
      </c>
      <c r="M88" s="4">
        <v>1100737.7200000021</v>
      </c>
      <c r="N88" s="5">
        <v>1108162.5533333337</v>
      </c>
      <c r="O88" s="6">
        <f t="shared" si="2"/>
        <v>0</v>
      </c>
      <c r="P88">
        <f t="shared" si="3"/>
        <v>0</v>
      </c>
    </row>
    <row r="89" spans="1:16" x14ac:dyDescent="0.35">
      <c r="A89" s="19" t="s">
        <v>124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84687.900000000009</v>
      </c>
      <c r="L89" s="4">
        <v>102761.88999999982</v>
      </c>
      <c r="M89" s="4">
        <v>107828.65999999977</v>
      </c>
      <c r="N89" s="5">
        <v>98426.149999999863</v>
      </c>
      <c r="O89" s="6">
        <f t="shared" si="2"/>
        <v>0</v>
      </c>
      <c r="P89">
        <f t="shared" si="3"/>
        <v>0</v>
      </c>
    </row>
    <row r="90" spans="1:16" x14ac:dyDescent="0.35">
      <c r="A90" s="19" t="s">
        <v>125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162729.04000000047</v>
      </c>
      <c r="L90" s="4">
        <v>201297.37000000008</v>
      </c>
      <c r="M90" s="4">
        <v>168007.09999999986</v>
      </c>
      <c r="N90" s="5">
        <v>177344.5033333335</v>
      </c>
      <c r="O90" s="6">
        <f t="shared" si="2"/>
        <v>0</v>
      </c>
      <c r="P90">
        <f t="shared" si="3"/>
        <v>0</v>
      </c>
    </row>
    <row r="91" spans="1:16" x14ac:dyDescent="0.35">
      <c r="A91" s="19" t="s">
        <v>126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434737.88000000134</v>
      </c>
      <c r="L91" s="4">
        <v>503583.78999999986</v>
      </c>
      <c r="M91" s="4">
        <v>414640.14000000054</v>
      </c>
      <c r="N91" s="5">
        <v>450987.27000000054</v>
      </c>
      <c r="O91" s="6">
        <f t="shared" si="2"/>
        <v>0</v>
      </c>
      <c r="P91">
        <f t="shared" si="3"/>
        <v>0</v>
      </c>
    </row>
    <row r="92" spans="1:16" x14ac:dyDescent="0.35">
      <c r="A92" s="19" t="s">
        <v>127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18373.050000000036</v>
      </c>
      <c r="L92" s="4">
        <v>20401.640000000003</v>
      </c>
      <c r="M92" s="4">
        <v>20058.44999999999</v>
      </c>
      <c r="N92" s="5">
        <v>19611.046666666676</v>
      </c>
      <c r="O92" s="6">
        <f t="shared" si="2"/>
        <v>0</v>
      </c>
      <c r="P92">
        <f t="shared" si="3"/>
        <v>0</v>
      </c>
    </row>
    <row r="93" spans="1:16" x14ac:dyDescent="0.35">
      <c r="A93" s="19" t="s">
        <v>128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112543.84999999987</v>
      </c>
      <c r="L93" s="4">
        <v>149425.59999999971</v>
      </c>
      <c r="M93" s="4">
        <v>150364.64000000016</v>
      </c>
      <c r="N93" s="5">
        <v>137444.69666666657</v>
      </c>
      <c r="O93" s="6">
        <f t="shared" si="2"/>
        <v>0</v>
      </c>
      <c r="P93">
        <f t="shared" si="3"/>
        <v>0</v>
      </c>
    </row>
    <row r="94" spans="1:16" x14ac:dyDescent="0.35">
      <c r="A94" s="19" t="s">
        <v>401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53021.869999999857</v>
      </c>
      <c r="L94" s="4">
        <v>48018.499999999956</v>
      </c>
      <c r="M94" s="4">
        <v>52436.829999999885</v>
      </c>
      <c r="N94" s="5">
        <v>51159.066666666571</v>
      </c>
      <c r="O94" s="6">
        <f t="shared" si="2"/>
        <v>0</v>
      </c>
      <c r="P94">
        <f t="shared" si="3"/>
        <v>0</v>
      </c>
    </row>
    <row r="95" spans="1:16" x14ac:dyDescent="0.35">
      <c r="A95" s="19" t="s">
        <v>402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1101606.7100000025</v>
      </c>
      <c r="L95" s="4">
        <v>1417927.0800000031</v>
      </c>
      <c r="M95" s="4">
        <v>1505662.0199999954</v>
      </c>
      <c r="N95" s="5">
        <v>1341731.936666667</v>
      </c>
      <c r="O95" s="6">
        <f t="shared" si="2"/>
        <v>0</v>
      </c>
      <c r="P95">
        <f t="shared" si="3"/>
        <v>0</v>
      </c>
    </row>
    <row r="96" spans="1:16" x14ac:dyDescent="0.35">
      <c r="A96" s="19" t="s">
        <v>130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275111.65000000049</v>
      </c>
      <c r="L96" s="4">
        <v>297274.92999999959</v>
      </c>
      <c r="M96" s="4">
        <v>278053.56</v>
      </c>
      <c r="N96" s="5">
        <v>283480.04666666669</v>
      </c>
      <c r="O96" s="6">
        <f t="shared" si="2"/>
        <v>0</v>
      </c>
      <c r="P96">
        <f t="shared" si="3"/>
        <v>0</v>
      </c>
    </row>
    <row r="97" spans="1:16" x14ac:dyDescent="0.35">
      <c r="A97" s="19" t="s">
        <v>131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128274.25999999997</v>
      </c>
      <c r="L97" s="4">
        <v>167713.75999999995</v>
      </c>
      <c r="M97" s="4">
        <v>179467.87999999951</v>
      </c>
      <c r="N97" s="5">
        <v>158485.29999999981</v>
      </c>
      <c r="O97" s="6">
        <f t="shared" si="2"/>
        <v>0</v>
      </c>
      <c r="P97">
        <f t="shared" si="3"/>
        <v>0</v>
      </c>
    </row>
    <row r="98" spans="1:16" x14ac:dyDescent="0.35">
      <c r="A98" s="19" t="s">
        <v>403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55362.100000000049</v>
      </c>
      <c r="L98" s="4">
        <v>94720.500000000058</v>
      </c>
      <c r="M98" s="4">
        <v>96781.220000000088</v>
      </c>
      <c r="N98" s="5">
        <v>82287.940000000061</v>
      </c>
      <c r="O98" s="6">
        <f t="shared" si="2"/>
        <v>0</v>
      </c>
      <c r="P98">
        <f t="shared" si="3"/>
        <v>0</v>
      </c>
    </row>
    <row r="99" spans="1:16" x14ac:dyDescent="0.35">
      <c r="A99" s="19" t="s">
        <v>404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5">
        <v>0</v>
      </c>
      <c r="O99" s="6">
        <f t="shared" si="2"/>
        <v>0</v>
      </c>
      <c r="P99">
        <f t="shared" si="3"/>
        <v>0</v>
      </c>
    </row>
    <row r="100" spans="1:16" x14ac:dyDescent="0.35">
      <c r="A100" s="19" t="s">
        <v>405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5">
        <v>0</v>
      </c>
      <c r="O100" s="6">
        <f t="shared" si="2"/>
        <v>0</v>
      </c>
      <c r="P100">
        <f t="shared" si="3"/>
        <v>0</v>
      </c>
    </row>
    <row r="101" spans="1:16" x14ac:dyDescent="0.35">
      <c r="A101" s="19" t="s">
        <v>132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148143.67000000045</v>
      </c>
      <c r="L101" s="4">
        <v>139556.19999999984</v>
      </c>
      <c r="M101" s="4">
        <v>94610.119999999952</v>
      </c>
      <c r="N101" s="5">
        <v>127436.6633333334</v>
      </c>
      <c r="O101" s="6">
        <f t="shared" si="2"/>
        <v>0</v>
      </c>
      <c r="P101">
        <f t="shared" si="3"/>
        <v>0</v>
      </c>
    </row>
    <row r="102" spans="1:16" x14ac:dyDescent="0.35">
      <c r="A102" s="19" t="s">
        <v>134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66605.09</v>
      </c>
      <c r="L102" s="4">
        <v>274081.07000000036</v>
      </c>
      <c r="M102" s="4">
        <v>264908.63999999984</v>
      </c>
      <c r="N102" s="5">
        <v>201864.93333333344</v>
      </c>
      <c r="O102" s="6">
        <f t="shared" si="2"/>
        <v>0</v>
      </c>
      <c r="P102">
        <f t="shared" si="3"/>
        <v>0</v>
      </c>
    </row>
    <row r="103" spans="1:16" x14ac:dyDescent="0.35">
      <c r="A103" s="19" t="s">
        <v>135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5904.7999999999993</v>
      </c>
      <c r="L103" s="4">
        <v>24133.329999999976</v>
      </c>
      <c r="M103" s="4">
        <v>23625.630000000059</v>
      </c>
      <c r="N103" s="5">
        <v>17887.920000000013</v>
      </c>
      <c r="O103" s="6">
        <f t="shared" si="2"/>
        <v>0</v>
      </c>
      <c r="P103">
        <f t="shared" si="3"/>
        <v>0</v>
      </c>
    </row>
    <row r="104" spans="1:16" x14ac:dyDescent="0.35">
      <c r="A104" s="19" t="s">
        <v>18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2913919.2900000033</v>
      </c>
      <c r="L104" s="4">
        <v>2519018.9799999991</v>
      </c>
      <c r="M104" s="4">
        <v>1459768.3099999977</v>
      </c>
      <c r="N104" s="5">
        <v>2297568.86</v>
      </c>
      <c r="O104" s="6">
        <f t="shared" si="2"/>
        <v>0</v>
      </c>
      <c r="P104">
        <f t="shared" si="3"/>
        <v>0</v>
      </c>
    </row>
    <row r="105" spans="1:16" x14ac:dyDescent="0.35">
      <c r="A105" s="19" t="s">
        <v>406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5">
        <v>0</v>
      </c>
      <c r="O105" s="6">
        <f t="shared" si="2"/>
        <v>0</v>
      </c>
      <c r="P105">
        <f t="shared" si="3"/>
        <v>0</v>
      </c>
    </row>
    <row r="106" spans="1:16" x14ac:dyDescent="0.35">
      <c r="A106" s="19" t="s">
        <v>136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713.49000000000058</v>
      </c>
      <c r="L106" s="4">
        <v>445.81999999999988</v>
      </c>
      <c r="M106" s="4">
        <v>548.40999999999906</v>
      </c>
      <c r="N106" s="5">
        <v>569.23999999999978</v>
      </c>
      <c r="O106" s="6">
        <f t="shared" si="2"/>
        <v>0</v>
      </c>
      <c r="P106">
        <f t="shared" si="3"/>
        <v>0</v>
      </c>
    </row>
    <row r="107" spans="1:16" x14ac:dyDescent="0.35">
      <c r="A107" s="19" t="s">
        <v>407</v>
      </c>
      <c r="B107" s="4">
        <v>0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224292.03000000014</v>
      </c>
      <c r="L107" s="4">
        <v>232183.81000000032</v>
      </c>
      <c r="M107" s="4">
        <v>246059.79999999981</v>
      </c>
      <c r="N107" s="5">
        <v>234178.54666666675</v>
      </c>
      <c r="O107" s="6">
        <f t="shared" si="2"/>
        <v>0</v>
      </c>
      <c r="P107">
        <f t="shared" si="3"/>
        <v>0</v>
      </c>
    </row>
    <row r="108" spans="1:16" x14ac:dyDescent="0.35">
      <c r="A108" s="19" t="s">
        <v>408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-31685.380000000099</v>
      </c>
      <c r="L108" s="4">
        <v>-33997.450000000019</v>
      </c>
      <c r="M108" s="4">
        <v>-32814.700000000048</v>
      </c>
      <c r="N108" s="5">
        <v>-32832.51000000006</v>
      </c>
      <c r="O108" s="6">
        <f t="shared" si="2"/>
        <v>-33997.450000000019</v>
      </c>
      <c r="P108">
        <f t="shared" si="3"/>
        <v>1</v>
      </c>
    </row>
    <row r="109" spans="1:16" x14ac:dyDescent="0.35">
      <c r="A109" s="19" t="s">
        <v>409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5">
        <v>0</v>
      </c>
      <c r="O109" s="6">
        <f t="shared" si="2"/>
        <v>0</v>
      </c>
      <c r="P109">
        <f t="shared" si="3"/>
        <v>0</v>
      </c>
    </row>
    <row r="110" spans="1:16" x14ac:dyDescent="0.35">
      <c r="A110" s="19" t="s">
        <v>410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12688084.200000005</v>
      </c>
      <c r="L110" s="4">
        <v>12464293.239999996</v>
      </c>
      <c r="M110" s="4">
        <v>9649372.1500000115</v>
      </c>
      <c r="N110" s="5">
        <v>11600583.196666671</v>
      </c>
      <c r="O110" s="6">
        <f t="shared" si="2"/>
        <v>0</v>
      </c>
      <c r="P110">
        <f t="shared" si="3"/>
        <v>0</v>
      </c>
    </row>
    <row r="111" spans="1:16" x14ac:dyDescent="0.35">
      <c r="A111" s="19" t="s">
        <v>137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226767.82000000041</v>
      </c>
      <c r="L111" s="4">
        <v>189504.02000000016</v>
      </c>
      <c r="M111" s="4">
        <v>172975.91999999961</v>
      </c>
      <c r="N111" s="5">
        <v>196415.92000000004</v>
      </c>
      <c r="O111" s="6">
        <f t="shared" si="2"/>
        <v>0</v>
      </c>
      <c r="P111">
        <f t="shared" si="3"/>
        <v>0</v>
      </c>
    </row>
    <row r="112" spans="1:16" x14ac:dyDescent="0.35">
      <c r="A112" s="19" t="s">
        <v>411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5">
        <v>0</v>
      </c>
      <c r="O112" s="6">
        <f t="shared" si="2"/>
        <v>0</v>
      </c>
      <c r="P112">
        <f t="shared" si="3"/>
        <v>0</v>
      </c>
    </row>
    <row r="113" spans="1:16" x14ac:dyDescent="0.35">
      <c r="A113" s="19" t="s">
        <v>138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110447.9999999998</v>
      </c>
      <c r="L113" s="4">
        <v>114929.64000000007</v>
      </c>
      <c r="M113" s="4">
        <v>76540.990000000093</v>
      </c>
      <c r="N113" s="5">
        <v>100639.54333333332</v>
      </c>
      <c r="O113" s="6">
        <f t="shared" si="2"/>
        <v>0</v>
      </c>
      <c r="P113">
        <f t="shared" si="3"/>
        <v>0</v>
      </c>
    </row>
    <row r="114" spans="1:16" x14ac:dyDescent="0.35">
      <c r="A114" s="19" t="s">
        <v>139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286518.99999999965</v>
      </c>
      <c r="L114" s="4">
        <v>305715.73000000056</v>
      </c>
      <c r="M114" s="4">
        <v>336132.44000000006</v>
      </c>
      <c r="N114" s="5">
        <v>309455.72333333344</v>
      </c>
      <c r="O114" s="6">
        <f t="shared" si="2"/>
        <v>0</v>
      </c>
      <c r="P114">
        <f t="shared" si="3"/>
        <v>0</v>
      </c>
    </row>
    <row r="115" spans="1:16" x14ac:dyDescent="0.35">
      <c r="A115" s="19" t="s">
        <v>140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243951.38000000024</v>
      </c>
      <c r="L115" s="4">
        <v>268929.46999999962</v>
      </c>
      <c r="M115" s="4">
        <v>136208.40000000008</v>
      </c>
      <c r="N115" s="5">
        <v>216363.08333333334</v>
      </c>
      <c r="O115" s="6">
        <f t="shared" si="2"/>
        <v>0</v>
      </c>
      <c r="P115">
        <f t="shared" si="3"/>
        <v>0</v>
      </c>
    </row>
    <row r="116" spans="1:16" x14ac:dyDescent="0.35">
      <c r="A116" s="19" t="s">
        <v>412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69637.029999999955</v>
      </c>
      <c r="L116" s="4">
        <v>82762.739999999991</v>
      </c>
      <c r="M116" s="4">
        <v>87528.520000000048</v>
      </c>
      <c r="N116" s="5">
        <v>79976.096666666665</v>
      </c>
      <c r="O116" s="6">
        <f t="shared" si="2"/>
        <v>0</v>
      </c>
      <c r="P116">
        <f t="shared" si="3"/>
        <v>0</v>
      </c>
    </row>
    <row r="117" spans="1:16" x14ac:dyDescent="0.35">
      <c r="A117" s="19" t="s">
        <v>413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81662.23999999986</v>
      </c>
      <c r="L117" s="4">
        <v>106675.13</v>
      </c>
      <c r="M117" s="4">
        <v>114456.69000000012</v>
      </c>
      <c r="N117" s="5">
        <v>100931.35333333333</v>
      </c>
      <c r="O117" s="6">
        <f t="shared" si="2"/>
        <v>0</v>
      </c>
      <c r="P117">
        <f t="shared" si="3"/>
        <v>0</v>
      </c>
    </row>
    <row r="118" spans="1:16" x14ac:dyDescent="0.35">
      <c r="A118" s="19" t="s">
        <v>141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160550.49000000022</v>
      </c>
      <c r="L118" s="4">
        <v>178572.27999999947</v>
      </c>
      <c r="M118" s="4">
        <v>119547.5199999999</v>
      </c>
      <c r="N118" s="5">
        <v>152890.09666666653</v>
      </c>
      <c r="O118" s="6">
        <f t="shared" si="2"/>
        <v>0</v>
      </c>
      <c r="P118">
        <f t="shared" si="3"/>
        <v>0</v>
      </c>
    </row>
    <row r="119" spans="1:16" x14ac:dyDescent="0.35">
      <c r="A119" s="19" t="s">
        <v>19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474478.32</v>
      </c>
      <c r="L119" s="4">
        <v>541563.4099999998</v>
      </c>
      <c r="M119" s="4">
        <v>413372.8800000003</v>
      </c>
      <c r="N119" s="5">
        <v>476471.53666666668</v>
      </c>
      <c r="O119" s="6">
        <f t="shared" si="2"/>
        <v>0</v>
      </c>
      <c r="P119">
        <f t="shared" si="3"/>
        <v>0</v>
      </c>
    </row>
    <row r="120" spans="1:16" x14ac:dyDescent="0.35">
      <c r="A120" s="19" t="s">
        <v>142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212232.53000000046</v>
      </c>
      <c r="L120" s="4">
        <v>268836.42999999976</v>
      </c>
      <c r="M120" s="4">
        <v>323536.15000000008</v>
      </c>
      <c r="N120" s="5">
        <v>268201.70333333343</v>
      </c>
      <c r="O120" s="6">
        <f t="shared" si="2"/>
        <v>0</v>
      </c>
      <c r="P120">
        <f t="shared" si="3"/>
        <v>0</v>
      </c>
    </row>
    <row r="121" spans="1:16" x14ac:dyDescent="0.35">
      <c r="A121" s="19" t="s">
        <v>58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340091.5199999999</v>
      </c>
      <c r="L121" s="4">
        <v>929364.82000000007</v>
      </c>
      <c r="M121" s="4">
        <v>984447.07999999891</v>
      </c>
      <c r="N121" s="5">
        <v>751301.13999999966</v>
      </c>
      <c r="O121" s="6">
        <f t="shared" si="2"/>
        <v>0</v>
      </c>
      <c r="P121">
        <f t="shared" si="3"/>
        <v>0</v>
      </c>
    </row>
    <row r="122" spans="1:16" x14ac:dyDescent="0.35">
      <c r="A122" s="19" t="s">
        <v>143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346085.7999999997</v>
      </c>
      <c r="L122" s="4">
        <v>417029.97999999876</v>
      </c>
      <c r="M122" s="4">
        <v>397825.37000000046</v>
      </c>
      <c r="N122" s="5">
        <v>386980.38333333301</v>
      </c>
      <c r="O122" s="6">
        <f t="shared" si="2"/>
        <v>0</v>
      </c>
      <c r="P122">
        <f t="shared" si="3"/>
        <v>0</v>
      </c>
    </row>
    <row r="123" spans="1:16" x14ac:dyDescent="0.35">
      <c r="A123" s="19" t="s">
        <v>414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70073.950000000012</v>
      </c>
      <c r="L123" s="4">
        <v>76658.110000000044</v>
      </c>
      <c r="M123" s="4">
        <v>72912.350000000122</v>
      </c>
      <c r="N123" s="5">
        <v>73214.803333333388</v>
      </c>
      <c r="O123" s="6">
        <f t="shared" si="2"/>
        <v>0</v>
      </c>
      <c r="P123">
        <f t="shared" si="3"/>
        <v>0</v>
      </c>
    </row>
    <row r="124" spans="1:16" x14ac:dyDescent="0.35">
      <c r="A124" s="19" t="s">
        <v>415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5">
        <v>0</v>
      </c>
      <c r="O124" s="6">
        <f t="shared" si="2"/>
        <v>0</v>
      </c>
      <c r="P124">
        <f t="shared" si="3"/>
        <v>0</v>
      </c>
    </row>
    <row r="125" spans="1:16" x14ac:dyDescent="0.35">
      <c r="A125" s="19" t="s">
        <v>416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5">
        <v>0</v>
      </c>
      <c r="O125" s="6">
        <f t="shared" si="2"/>
        <v>0</v>
      </c>
      <c r="P125">
        <f t="shared" si="3"/>
        <v>0</v>
      </c>
    </row>
    <row r="126" spans="1:16" x14ac:dyDescent="0.35">
      <c r="A126" s="19" t="s">
        <v>144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5">
        <v>0</v>
      </c>
      <c r="O126" s="6">
        <f t="shared" si="2"/>
        <v>0</v>
      </c>
      <c r="P126">
        <f t="shared" si="3"/>
        <v>0</v>
      </c>
    </row>
    <row r="127" spans="1:16" x14ac:dyDescent="0.35">
      <c r="A127" s="19" t="s">
        <v>59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1495329.1099999989</v>
      </c>
      <c r="L127" s="4">
        <v>1901398.4100000004</v>
      </c>
      <c r="M127" s="4">
        <v>1922249.9199999981</v>
      </c>
      <c r="N127" s="5">
        <v>1772992.4799999993</v>
      </c>
      <c r="O127" s="6">
        <f t="shared" si="2"/>
        <v>0</v>
      </c>
      <c r="P127">
        <f t="shared" si="3"/>
        <v>0</v>
      </c>
    </row>
    <row r="128" spans="1:16" x14ac:dyDescent="0.35">
      <c r="A128" s="19" t="s">
        <v>20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-1357445.4900000002</v>
      </c>
      <c r="L128" s="4">
        <v>-1448977.2</v>
      </c>
      <c r="M128" s="4">
        <v>-1492121.4</v>
      </c>
      <c r="N128" s="5">
        <v>-1432848.03</v>
      </c>
      <c r="O128" s="6">
        <f t="shared" si="2"/>
        <v>-1492121.4</v>
      </c>
      <c r="P128">
        <f t="shared" si="3"/>
        <v>1</v>
      </c>
    </row>
    <row r="129" spans="1:16" x14ac:dyDescent="0.35">
      <c r="A129" s="19" t="s">
        <v>417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-830451.83000000066</v>
      </c>
      <c r="L129" s="4">
        <v>-890296.50999999943</v>
      </c>
      <c r="M129" s="4">
        <v>-856063.19999999856</v>
      </c>
      <c r="N129" s="5">
        <v>-858937.17999999959</v>
      </c>
      <c r="O129" s="6">
        <f t="shared" si="2"/>
        <v>-890296.50999999943</v>
      </c>
      <c r="P129">
        <f t="shared" si="3"/>
        <v>1</v>
      </c>
    </row>
    <row r="130" spans="1:16" x14ac:dyDescent="0.35">
      <c r="A130" s="19" t="s">
        <v>21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-77303576.23999995</v>
      </c>
      <c r="L130" s="4">
        <v>-70868258.840000004</v>
      </c>
      <c r="M130" s="4">
        <v>-77081340.990000084</v>
      </c>
      <c r="N130" s="5">
        <v>-75084392.023333356</v>
      </c>
      <c r="O130" s="6">
        <f t="shared" si="2"/>
        <v>-77303576.23999995</v>
      </c>
      <c r="P130">
        <f t="shared" si="3"/>
        <v>1</v>
      </c>
    </row>
    <row r="131" spans="1:16" x14ac:dyDescent="0.35">
      <c r="A131" s="19" t="s">
        <v>145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498068.13000000012</v>
      </c>
      <c r="L131" s="4">
        <v>411650.6299999996</v>
      </c>
      <c r="M131" s="4">
        <v>383634.94000000029</v>
      </c>
      <c r="N131" s="5">
        <v>431117.90000000008</v>
      </c>
      <c r="O131" s="6">
        <f t="shared" ref="O131:O194" si="4">+MIN(B131:M131)</f>
        <v>0</v>
      </c>
      <c r="P131">
        <f t="shared" ref="P131:P194" si="5">+IF(O131&lt;0,1,0)</f>
        <v>0</v>
      </c>
    </row>
    <row r="132" spans="1:16" x14ac:dyDescent="0.35">
      <c r="A132" s="19" t="s">
        <v>418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5">
        <v>0</v>
      </c>
      <c r="O132" s="6">
        <f t="shared" si="4"/>
        <v>0</v>
      </c>
      <c r="P132">
        <f t="shared" si="5"/>
        <v>0</v>
      </c>
    </row>
    <row r="133" spans="1:16" x14ac:dyDescent="0.35">
      <c r="A133" s="19" t="s">
        <v>60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913017.78999999771</v>
      </c>
      <c r="L133" s="4">
        <v>975543.43999999983</v>
      </c>
      <c r="M133" s="4">
        <v>934964.74999999697</v>
      </c>
      <c r="N133" s="5">
        <v>941175.32666666491</v>
      </c>
      <c r="O133" s="6">
        <f t="shared" si="4"/>
        <v>0</v>
      </c>
      <c r="P133">
        <f t="shared" si="5"/>
        <v>0</v>
      </c>
    </row>
    <row r="134" spans="1:16" x14ac:dyDescent="0.35">
      <c r="A134" s="19" t="s">
        <v>22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-136863.47999999975</v>
      </c>
      <c r="L134" s="4">
        <v>-148013.54999999996</v>
      </c>
      <c r="M134" s="4">
        <v>-137992.33999999988</v>
      </c>
      <c r="N134" s="5">
        <v>-140956.45666666652</v>
      </c>
      <c r="O134" s="6">
        <f t="shared" si="4"/>
        <v>-148013.54999999996</v>
      </c>
      <c r="P134">
        <f t="shared" si="5"/>
        <v>1</v>
      </c>
    </row>
    <row r="135" spans="1:16" x14ac:dyDescent="0.35">
      <c r="A135" s="19" t="s">
        <v>419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5">
        <v>0</v>
      </c>
      <c r="O135" s="6">
        <f t="shared" si="4"/>
        <v>0</v>
      </c>
      <c r="P135">
        <f t="shared" si="5"/>
        <v>0</v>
      </c>
    </row>
    <row r="136" spans="1:16" x14ac:dyDescent="0.35">
      <c r="A136" s="19" t="s">
        <v>420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5">
        <v>0</v>
      </c>
      <c r="O136" s="6">
        <f t="shared" si="4"/>
        <v>0</v>
      </c>
      <c r="P136">
        <f t="shared" si="5"/>
        <v>0</v>
      </c>
    </row>
    <row r="137" spans="1:16" x14ac:dyDescent="0.35">
      <c r="A137" s="19" t="s">
        <v>421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1055.1499999999996</v>
      </c>
      <c r="L137" s="4">
        <v>1314.1499999999996</v>
      </c>
      <c r="M137" s="4">
        <v>1474.909999999996</v>
      </c>
      <c r="N137" s="5">
        <v>1281.4033333333318</v>
      </c>
      <c r="O137" s="6">
        <f t="shared" si="4"/>
        <v>0</v>
      </c>
      <c r="P137">
        <f t="shared" si="5"/>
        <v>0</v>
      </c>
    </row>
    <row r="138" spans="1:16" x14ac:dyDescent="0.35">
      <c r="A138" s="19" t="s">
        <v>422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8103.2499999999891</v>
      </c>
      <c r="L138" s="4">
        <v>8841.1799999999967</v>
      </c>
      <c r="M138" s="4">
        <v>8494.4400000000023</v>
      </c>
      <c r="N138" s="5">
        <v>8479.6233333333294</v>
      </c>
      <c r="O138" s="6">
        <f t="shared" si="4"/>
        <v>0</v>
      </c>
      <c r="P138">
        <f t="shared" si="5"/>
        <v>0</v>
      </c>
    </row>
    <row r="139" spans="1:16" x14ac:dyDescent="0.35">
      <c r="A139" s="19" t="s">
        <v>423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5">
        <v>0</v>
      </c>
      <c r="O139" s="6">
        <f t="shared" si="4"/>
        <v>0</v>
      </c>
      <c r="P139">
        <f t="shared" si="5"/>
        <v>0</v>
      </c>
    </row>
    <row r="140" spans="1:16" x14ac:dyDescent="0.35">
      <c r="A140" s="19" t="s">
        <v>146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5">
        <v>0</v>
      </c>
      <c r="O140" s="6">
        <f t="shared" si="4"/>
        <v>0</v>
      </c>
      <c r="P140">
        <f t="shared" si="5"/>
        <v>0</v>
      </c>
    </row>
    <row r="141" spans="1:16" x14ac:dyDescent="0.35">
      <c r="A141" s="19" t="s">
        <v>23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-19954996.139999989</v>
      </c>
      <c r="L141" s="4">
        <v>-23475291.130000003</v>
      </c>
      <c r="M141" s="4">
        <v>-28327288.080000017</v>
      </c>
      <c r="N141" s="5">
        <v>-23919191.783333335</v>
      </c>
      <c r="O141" s="6">
        <f t="shared" si="4"/>
        <v>-28327288.080000017</v>
      </c>
      <c r="P141">
        <f t="shared" si="5"/>
        <v>1</v>
      </c>
    </row>
    <row r="142" spans="1:16" x14ac:dyDescent="0.35">
      <c r="A142" s="19" t="s">
        <v>424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4772181.1900000004</v>
      </c>
      <c r="L142" s="4">
        <v>6914147.9900000067</v>
      </c>
      <c r="M142" s="4">
        <v>5023734.8500000108</v>
      </c>
      <c r="N142" s="5">
        <v>5570021.3433333393</v>
      </c>
      <c r="O142" s="6">
        <f t="shared" si="4"/>
        <v>0</v>
      </c>
      <c r="P142">
        <f t="shared" si="5"/>
        <v>0</v>
      </c>
    </row>
    <row r="143" spans="1:16" x14ac:dyDescent="0.35">
      <c r="A143" s="19" t="s">
        <v>24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-620501.26000000013</v>
      </c>
      <c r="L143" s="4">
        <v>-369289.37000000046</v>
      </c>
      <c r="M143" s="4">
        <v>-747733.84999999939</v>
      </c>
      <c r="N143" s="5">
        <v>-579174.82666666666</v>
      </c>
      <c r="O143" s="6">
        <f t="shared" si="4"/>
        <v>-747733.84999999939</v>
      </c>
      <c r="P143">
        <f t="shared" si="5"/>
        <v>1</v>
      </c>
    </row>
    <row r="144" spans="1:16" x14ac:dyDescent="0.35">
      <c r="A144" s="19" t="s">
        <v>25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5">
        <v>0</v>
      </c>
      <c r="O144" s="6">
        <f t="shared" si="4"/>
        <v>0</v>
      </c>
      <c r="P144">
        <f t="shared" si="5"/>
        <v>0</v>
      </c>
    </row>
    <row r="145" spans="1:16" x14ac:dyDescent="0.35">
      <c r="A145" s="19" t="s">
        <v>27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-10682.890000000009</v>
      </c>
      <c r="L145" s="4">
        <v>-11543.030000000017</v>
      </c>
      <c r="M145" s="4">
        <v>-10729.739999999965</v>
      </c>
      <c r="N145" s="5">
        <v>-10985.219999999996</v>
      </c>
      <c r="O145" s="6">
        <f t="shared" si="4"/>
        <v>-11543.030000000017</v>
      </c>
      <c r="P145">
        <f t="shared" si="5"/>
        <v>1</v>
      </c>
    </row>
    <row r="146" spans="1:16" x14ac:dyDescent="0.35">
      <c r="A146" s="19" t="s">
        <v>148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3068903.7199999983</v>
      </c>
      <c r="L146" s="4">
        <v>4213248.9700000118</v>
      </c>
      <c r="M146" s="4">
        <v>4155857.7999999891</v>
      </c>
      <c r="N146" s="5">
        <v>3812670.1633333336</v>
      </c>
      <c r="O146" s="6">
        <f t="shared" si="4"/>
        <v>0</v>
      </c>
      <c r="P146">
        <f t="shared" si="5"/>
        <v>0</v>
      </c>
    </row>
    <row r="147" spans="1:16" x14ac:dyDescent="0.35">
      <c r="A147" s="19" t="s">
        <v>76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5">
        <v>0</v>
      </c>
      <c r="O147" s="6">
        <f t="shared" si="4"/>
        <v>0</v>
      </c>
      <c r="P147">
        <f t="shared" si="5"/>
        <v>0</v>
      </c>
    </row>
    <row r="148" spans="1:16" x14ac:dyDescent="0.35">
      <c r="A148" s="19" t="s">
        <v>425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76903.680000000109</v>
      </c>
      <c r="L148" s="4">
        <v>100680.7299999997</v>
      </c>
      <c r="M148" s="4">
        <v>101625.67999999988</v>
      </c>
      <c r="N148" s="5">
        <v>93070.029999999897</v>
      </c>
      <c r="O148" s="6">
        <f t="shared" si="4"/>
        <v>0</v>
      </c>
      <c r="P148">
        <f t="shared" si="5"/>
        <v>0</v>
      </c>
    </row>
    <row r="149" spans="1:16" x14ac:dyDescent="0.35">
      <c r="A149" s="19" t="s">
        <v>426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4069.7000000000007</v>
      </c>
      <c r="L149" s="4">
        <v>5068.5599999999949</v>
      </c>
      <c r="M149" s="4">
        <v>4554.529999999997</v>
      </c>
      <c r="N149" s="5">
        <v>4564.2633333333306</v>
      </c>
      <c r="O149" s="6">
        <f t="shared" si="4"/>
        <v>0</v>
      </c>
      <c r="P149">
        <f t="shared" si="5"/>
        <v>0</v>
      </c>
    </row>
    <row r="150" spans="1:16" x14ac:dyDescent="0.35">
      <c r="A150" s="19" t="s">
        <v>427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5">
        <v>0</v>
      </c>
      <c r="O150" s="6">
        <f t="shared" si="4"/>
        <v>0</v>
      </c>
      <c r="P150">
        <f t="shared" si="5"/>
        <v>0</v>
      </c>
    </row>
    <row r="151" spans="1:16" x14ac:dyDescent="0.35">
      <c r="A151" s="19" t="s">
        <v>428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82004.039999999964</v>
      </c>
      <c r="L151" s="4">
        <v>45048.040000000015</v>
      </c>
      <c r="M151" s="4">
        <v>107584.51999999974</v>
      </c>
      <c r="N151" s="5">
        <v>78212.19999999991</v>
      </c>
      <c r="O151" s="6">
        <f t="shared" si="4"/>
        <v>0</v>
      </c>
      <c r="P151">
        <f t="shared" si="5"/>
        <v>0</v>
      </c>
    </row>
    <row r="152" spans="1:16" x14ac:dyDescent="0.35">
      <c r="A152" s="19" t="s">
        <v>429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62607.799999999923</v>
      </c>
      <c r="L152" s="4">
        <v>73217.010000000009</v>
      </c>
      <c r="M152" s="4">
        <v>105791.72999999957</v>
      </c>
      <c r="N152" s="5">
        <v>80538.846666666504</v>
      </c>
      <c r="O152" s="6">
        <f t="shared" si="4"/>
        <v>0</v>
      </c>
      <c r="P152">
        <f t="shared" si="5"/>
        <v>0</v>
      </c>
    </row>
    <row r="153" spans="1:16" x14ac:dyDescent="0.35">
      <c r="A153" s="19" t="s">
        <v>430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61902.219999999979</v>
      </c>
      <c r="L153" s="4">
        <v>103651.96000000018</v>
      </c>
      <c r="M153" s="4">
        <v>109187.84999999987</v>
      </c>
      <c r="N153" s="5">
        <v>91580.676666666681</v>
      </c>
      <c r="O153" s="6">
        <f t="shared" si="4"/>
        <v>0</v>
      </c>
      <c r="P153">
        <f t="shared" si="5"/>
        <v>0</v>
      </c>
    </row>
    <row r="154" spans="1:16" x14ac:dyDescent="0.35">
      <c r="A154" s="19" t="s">
        <v>149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40262.229999999974</v>
      </c>
      <c r="L154" s="4">
        <v>94508.16999999978</v>
      </c>
      <c r="M154" s="4">
        <v>90353.339999999851</v>
      </c>
      <c r="N154" s="5">
        <v>75041.246666666542</v>
      </c>
      <c r="O154" s="6">
        <f t="shared" si="4"/>
        <v>0</v>
      </c>
      <c r="P154">
        <f t="shared" si="5"/>
        <v>0</v>
      </c>
    </row>
    <row r="155" spans="1:16" x14ac:dyDescent="0.35">
      <c r="A155" s="19" t="s">
        <v>431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50404.720000000074</v>
      </c>
      <c r="L155" s="4">
        <v>63653.080000000024</v>
      </c>
      <c r="M155" s="4">
        <v>79372.379999999917</v>
      </c>
      <c r="N155" s="5">
        <v>64476.726666666676</v>
      </c>
      <c r="O155" s="6">
        <f t="shared" si="4"/>
        <v>0</v>
      </c>
      <c r="P155">
        <f t="shared" si="5"/>
        <v>0</v>
      </c>
    </row>
    <row r="156" spans="1:16" x14ac:dyDescent="0.35">
      <c r="A156" s="19" t="s">
        <v>432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45341.089999999909</v>
      </c>
      <c r="L156" s="4">
        <v>57228.649999999987</v>
      </c>
      <c r="M156" s="4">
        <v>71403.410000000076</v>
      </c>
      <c r="N156" s="5">
        <v>57991.049999999988</v>
      </c>
      <c r="O156" s="6">
        <f t="shared" si="4"/>
        <v>0</v>
      </c>
      <c r="P156">
        <f t="shared" si="5"/>
        <v>0</v>
      </c>
    </row>
    <row r="157" spans="1:16" x14ac:dyDescent="0.35">
      <c r="A157" s="19" t="s">
        <v>433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83061.079999999842</v>
      </c>
      <c r="L157" s="4">
        <v>98435.789999999877</v>
      </c>
      <c r="M157" s="4">
        <v>102796.7799999998</v>
      </c>
      <c r="N157" s="5">
        <v>94764.549999999828</v>
      </c>
      <c r="O157" s="6">
        <f t="shared" si="4"/>
        <v>0</v>
      </c>
      <c r="P157">
        <f t="shared" si="5"/>
        <v>0</v>
      </c>
    </row>
    <row r="158" spans="1:16" x14ac:dyDescent="0.35">
      <c r="A158" s="19" t="s">
        <v>434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82269.640000000159</v>
      </c>
      <c r="L158" s="4">
        <v>62039.120000000032</v>
      </c>
      <c r="M158" s="4">
        <v>63275.159999999989</v>
      </c>
      <c r="N158" s="5">
        <v>69194.640000000058</v>
      </c>
      <c r="O158" s="6">
        <f t="shared" si="4"/>
        <v>0</v>
      </c>
      <c r="P158">
        <f t="shared" si="5"/>
        <v>0</v>
      </c>
    </row>
    <row r="159" spans="1:16" x14ac:dyDescent="0.35">
      <c r="A159" s="19" t="s">
        <v>150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37700.269999999953</v>
      </c>
      <c r="L159" s="4">
        <v>64110.599999999838</v>
      </c>
      <c r="M159" s="4">
        <v>73391.530000000101</v>
      </c>
      <c r="N159" s="5">
        <v>58400.799999999967</v>
      </c>
      <c r="O159" s="6">
        <f t="shared" si="4"/>
        <v>0</v>
      </c>
      <c r="P159">
        <f t="shared" si="5"/>
        <v>0</v>
      </c>
    </row>
    <row r="160" spans="1:16" x14ac:dyDescent="0.35">
      <c r="A160" s="19" t="s">
        <v>151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779459.51000000013</v>
      </c>
      <c r="L160" s="4">
        <v>794775.10000000056</v>
      </c>
      <c r="M160" s="4">
        <v>828713.5400000012</v>
      </c>
      <c r="N160" s="5">
        <v>800982.71666666737</v>
      </c>
      <c r="O160" s="6">
        <f t="shared" si="4"/>
        <v>0</v>
      </c>
      <c r="P160">
        <f t="shared" si="5"/>
        <v>0</v>
      </c>
    </row>
    <row r="161" spans="1:16" x14ac:dyDescent="0.35">
      <c r="A161" s="19" t="s">
        <v>77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-5997.2699999999932</v>
      </c>
      <c r="L161" s="4">
        <v>1889.6600000000064</v>
      </c>
      <c r="M161" s="4">
        <v>-5802.0899999999911</v>
      </c>
      <c r="N161" s="5">
        <v>-3303.2333333333263</v>
      </c>
      <c r="O161" s="6">
        <f t="shared" si="4"/>
        <v>-5997.2699999999932</v>
      </c>
      <c r="P161">
        <f t="shared" si="5"/>
        <v>1</v>
      </c>
    </row>
    <row r="162" spans="1:16" x14ac:dyDescent="0.35">
      <c r="A162" s="19" t="s">
        <v>152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5">
        <v>0</v>
      </c>
      <c r="O162" s="6">
        <f t="shared" si="4"/>
        <v>0</v>
      </c>
      <c r="P162">
        <f t="shared" si="5"/>
        <v>0</v>
      </c>
    </row>
    <row r="163" spans="1:16" x14ac:dyDescent="0.35">
      <c r="A163" s="19" t="s">
        <v>435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5">
        <v>0</v>
      </c>
      <c r="O163" s="6">
        <f t="shared" si="4"/>
        <v>0</v>
      </c>
      <c r="P163">
        <f t="shared" si="5"/>
        <v>0</v>
      </c>
    </row>
    <row r="164" spans="1:16" x14ac:dyDescent="0.35">
      <c r="A164" s="19" t="s">
        <v>153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25021.129999999888</v>
      </c>
      <c r="L164" s="4">
        <v>13146.579999999991</v>
      </c>
      <c r="M164" s="4">
        <v>9253.2900000000009</v>
      </c>
      <c r="N164" s="5">
        <v>15806.999999999958</v>
      </c>
      <c r="O164" s="6">
        <f t="shared" si="4"/>
        <v>0</v>
      </c>
      <c r="P164">
        <f t="shared" si="5"/>
        <v>0</v>
      </c>
    </row>
    <row r="165" spans="1:16" x14ac:dyDescent="0.35">
      <c r="A165" s="19" t="s">
        <v>436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5">
        <v>0</v>
      </c>
      <c r="O165" s="6">
        <f t="shared" si="4"/>
        <v>0</v>
      </c>
      <c r="P165">
        <f t="shared" si="5"/>
        <v>0</v>
      </c>
    </row>
    <row r="166" spans="1:16" x14ac:dyDescent="0.35">
      <c r="A166" s="19" t="s">
        <v>154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233246.15999999974</v>
      </c>
      <c r="L166" s="4">
        <v>209937.14000000071</v>
      </c>
      <c r="M166" s="4">
        <v>170833.35000000021</v>
      </c>
      <c r="N166" s="5">
        <v>204672.21666666688</v>
      </c>
      <c r="O166" s="6">
        <f t="shared" si="4"/>
        <v>0</v>
      </c>
      <c r="P166">
        <f t="shared" si="5"/>
        <v>0</v>
      </c>
    </row>
    <row r="167" spans="1:16" x14ac:dyDescent="0.35">
      <c r="A167" s="19" t="s">
        <v>155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52414.390000000007</v>
      </c>
      <c r="L167" s="4">
        <v>42988.059999999939</v>
      </c>
      <c r="M167" s="4">
        <v>52222.250000000131</v>
      </c>
      <c r="N167" s="5">
        <v>49208.233333333359</v>
      </c>
      <c r="O167" s="6">
        <f t="shared" si="4"/>
        <v>0</v>
      </c>
      <c r="P167">
        <f t="shared" si="5"/>
        <v>0</v>
      </c>
    </row>
    <row r="168" spans="1:16" x14ac:dyDescent="0.35">
      <c r="A168" s="19" t="s">
        <v>156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1597497.4499999981</v>
      </c>
      <c r="L168" s="4">
        <v>1754722.3700000024</v>
      </c>
      <c r="M168" s="4">
        <v>1920156.4399999965</v>
      </c>
      <c r="N168" s="5">
        <v>1757458.7533333322</v>
      </c>
      <c r="O168" s="6">
        <f t="shared" si="4"/>
        <v>0</v>
      </c>
      <c r="P168">
        <f t="shared" si="5"/>
        <v>0</v>
      </c>
    </row>
    <row r="169" spans="1:16" x14ac:dyDescent="0.35">
      <c r="A169" s="19" t="s">
        <v>157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48732.659999999967</v>
      </c>
      <c r="L169" s="4">
        <v>58926.749999999898</v>
      </c>
      <c r="M169" s="4">
        <v>110498.71000000025</v>
      </c>
      <c r="N169" s="5">
        <v>72719.373333333366</v>
      </c>
      <c r="O169" s="6">
        <f t="shared" si="4"/>
        <v>0</v>
      </c>
      <c r="P169">
        <f t="shared" si="5"/>
        <v>0</v>
      </c>
    </row>
    <row r="170" spans="1:16" x14ac:dyDescent="0.35">
      <c r="A170" s="19" t="s">
        <v>437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20467.489999999972</v>
      </c>
      <c r="L170" s="4">
        <v>23716.789999999975</v>
      </c>
      <c r="M170" s="4">
        <v>22806.310000000078</v>
      </c>
      <c r="N170" s="5">
        <v>22330.196666666674</v>
      </c>
      <c r="O170" s="6">
        <f t="shared" si="4"/>
        <v>0</v>
      </c>
      <c r="P170">
        <f t="shared" si="5"/>
        <v>0</v>
      </c>
    </row>
    <row r="171" spans="1:16" x14ac:dyDescent="0.35">
      <c r="A171" s="19" t="s">
        <v>28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-25394877.059999973</v>
      </c>
      <c r="L171" s="4">
        <v>-27170815.350000009</v>
      </c>
      <c r="M171" s="4">
        <v>-28463164.780000024</v>
      </c>
      <c r="N171" s="5">
        <v>-27009619.063333333</v>
      </c>
      <c r="O171" s="6">
        <f t="shared" si="4"/>
        <v>-28463164.780000024</v>
      </c>
      <c r="P171">
        <f t="shared" si="5"/>
        <v>1</v>
      </c>
    </row>
    <row r="172" spans="1:16" x14ac:dyDescent="0.35">
      <c r="A172" s="19" t="s">
        <v>158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1866717.1700000023</v>
      </c>
      <c r="L172" s="4">
        <v>24450022.809999947</v>
      </c>
      <c r="M172" s="4">
        <v>8023138.3100000015</v>
      </c>
      <c r="N172" s="5">
        <v>11446626.096666649</v>
      </c>
      <c r="O172" s="6">
        <f t="shared" si="4"/>
        <v>0</v>
      </c>
      <c r="P172">
        <f t="shared" si="5"/>
        <v>0</v>
      </c>
    </row>
    <row r="173" spans="1:16" x14ac:dyDescent="0.35">
      <c r="A173" s="19" t="s">
        <v>438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81211.299999999756</v>
      </c>
      <c r="L173" s="4">
        <v>102721.79999999999</v>
      </c>
      <c r="M173" s="4">
        <v>114410.9400000001</v>
      </c>
      <c r="N173" s="5">
        <v>99448.013333333292</v>
      </c>
      <c r="O173" s="6">
        <f t="shared" si="4"/>
        <v>0</v>
      </c>
      <c r="P173">
        <f t="shared" si="5"/>
        <v>0</v>
      </c>
    </row>
    <row r="174" spans="1:16" x14ac:dyDescent="0.35">
      <c r="A174" s="19" t="s">
        <v>439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101993.07000000009</v>
      </c>
      <c r="L174" s="4">
        <v>116318.46000000002</v>
      </c>
      <c r="M174" s="4">
        <v>251626.23999999993</v>
      </c>
      <c r="N174" s="5">
        <v>156645.92333333334</v>
      </c>
      <c r="O174" s="6">
        <f t="shared" si="4"/>
        <v>0</v>
      </c>
      <c r="P174">
        <f t="shared" si="5"/>
        <v>0</v>
      </c>
    </row>
    <row r="175" spans="1:16" x14ac:dyDescent="0.35">
      <c r="A175" s="19" t="s">
        <v>440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-257206.66999999955</v>
      </c>
      <c r="L175" s="4">
        <v>-274583.83999999933</v>
      </c>
      <c r="M175" s="4">
        <v>-260480.30999999982</v>
      </c>
      <c r="N175" s="5">
        <v>-264090.27333333291</v>
      </c>
      <c r="O175" s="6">
        <f t="shared" si="4"/>
        <v>-274583.83999999933</v>
      </c>
      <c r="P175">
        <f t="shared" si="5"/>
        <v>1</v>
      </c>
    </row>
    <row r="176" spans="1:16" x14ac:dyDescent="0.35">
      <c r="A176" s="19" t="s">
        <v>441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78243.119999999864</v>
      </c>
      <c r="L176" s="4">
        <v>91271.710000000079</v>
      </c>
      <c r="M176" s="4">
        <v>215498.94000000044</v>
      </c>
      <c r="N176" s="5">
        <v>128337.92333333346</v>
      </c>
      <c r="O176" s="6">
        <f t="shared" si="4"/>
        <v>0</v>
      </c>
      <c r="P176">
        <f t="shared" si="5"/>
        <v>0</v>
      </c>
    </row>
    <row r="177" spans="1:16" x14ac:dyDescent="0.35">
      <c r="A177" s="19" t="s">
        <v>442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59430.73000000012</v>
      </c>
      <c r="L177" s="4">
        <v>80454.430000000037</v>
      </c>
      <c r="M177" s="4">
        <v>88250.96000000037</v>
      </c>
      <c r="N177" s="5">
        <v>76045.373333333511</v>
      </c>
      <c r="O177" s="6">
        <f t="shared" si="4"/>
        <v>0</v>
      </c>
      <c r="P177">
        <f t="shared" si="5"/>
        <v>0</v>
      </c>
    </row>
    <row r="178" spans="1:16" x14ac:dyDescent="0.35">
      <c r="A178" s="19" t="s">
        <v>443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158455.52000000025</v>
      </c>
      <c r="L178" s="4">
        <v>214546.34999999989</v>
      </c>
      <c r="M178" s="4">
        <v>235359.30000000005</v>
      </c>
      <c r="N178" s="5">
        <v>202787.05666666673</v>
      </c>
      <c r="O178" s="6">
        <f t="shared" si="4"/>
        <v>0</v>
      </c>
      <c r="P178">
        <f t="shared" si="5"/>
        <v>0</v>
      </c>
    </row>
    <row r="179" spans="1:16" x14ac:dyDescent="0.35">
      <c r="A179" s="19" t="s">
        <v>444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148469.57999999981</v>
      </c>
      <c r="L179" s="4">
        <v>188805.80000000008</v>
      </c>
      <c r="M179" s="4">
        <v>182146.18999999968</v>
      </c>
      <c r="N179" s="5">
        <v>173140.5233333332</v>
      </c>
      <c r="O179" s="6">
        <f t="shared" si="4"/>
        <v>0</v>
      </c>
      <c r="P179">
        <f t="shared" si="5"/>
        <v>0</v>
      </c>
    </row>
    <row r="180" spans="1:16" x14ac:dyDescent="0.35">
      <c r="A180" s="19" t="s">
        <v>445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262733.7799999995</v>
      </c>
      <c r="L180" s="4">
        <v>317781.26000000059</v>
      </c>
      <c r="M180" s="4">
        <v>315932.68999999959</v>
      </c>
      <c r="N180" s="5">
        <v>298815.90999999986</v>
      </c>
      <c r="O180" s="6">
        <f t="shared" si="4"/>
        <v>0</v>
      </c>
      <c r="P180">
        <f t="shared" si="5"/>
        <v>0</v>
      </c>
    </row>
    <row r="181" spans="1:16" x14ac:dyDescent="0.35">
      <c r="A181" s="19" t="s">
        <v>446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183869.05000000002</v>
      </c>
      <c r="L181" s="4">
        <v>267294.40000000002</v>
      </c>
      <c r="M181" s="4">
        <v>282452.54000000056</v>
      </c>
      <c r="N181" s="5">
        <v>244538.66333333356</v>
      </c>
      <c r="O181" s="6">
        <f t="shared" si="4"/>
        <v>0</v>
      </c>
      <c r="P181">
        <f t="shared" si="5"/>
        <v>0</v>
      </c>
    </row>
    <row r="182" spans="1:16" x14ac:dyDescent="0.35">
      <c r="A182" s="19" t="s">
        <v>447</v>
      </c>
      <c r="B182" s="4">
        <v>0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51361.819999999971</v>
      </c>
      <c r="L182" s="4">
        <v>64916.749999999898</v>
      </c>
      <c r="M182" s="4">
        <v>80687.640000000101</v>
      </c>
      <c r="N182" s="5">
        <v>65655.403333333321</v>
      </c>
      <c r="O182" s="6">
        <f t="shared" si="4"/>
        <v>0</v>
      </c>
      <c r="P182">
        <f t="shared" si="5"/>
        <v>0</v>
      </c>
    </row>
    <row r="183" spans="1:16" x14ac:dyDescent="0.35">
      <c r="A183" s="19" t="s">
        <v>448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199037.09999999971</v>
      </c>
      <c r="L183" s="4">
        <v>272496.92999999959</v>
      </c>
      <c r="M183" s="4">
        <v>301753.69000000006</v>
      </c>
      <c r="N183" s="5">
        <v>257762.57333333313</v>
      </c>
      <c r="O183" s="6">
        <f t="shared" si="4"/>
        <v>0</v>
      </c>
      <c r="P183">
        <f t="shared" si="5"/>
        <v>0</v>
      </c>
    </row>
    <row r="184" spans="1:16" x14ac:dyDescent="0.35">
      <c r="A184" s="19" t="s">
        <v>159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272232.72999999992</v>
      </c>
      <c r="L184" s="4">
        <v>330577.22999999992</v>
      </c>
      <c r="M184" s="4">
        <v>346598.79000000097</v>
      </c>
      <c r="N184" s="5">
        <v>316469.5833333336</v>
      </c>
      <c r="O184" s="6">
        <f t="shared" si="4"/>
        <v>0</v>
      </c>
      <c r="P184">
        <f t="shared" si="5"/>
        <v>0</v>
      </c>
    </row>
    <row r="185" spans="1:16" x14ac:dyDescent="0.35">
      <c r="A185" s="19" t="s">
        <v>449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66483.740000000209</v>
      </c>
      <c r="L185" s="4">
        <v>66597.30999999991</v>
      </c>
      <c r="M185" s="4">
        <v>77513.889999999868</v>
      </c>
      <c r="N185" s="5">
        <v>70198.313333333324</v>
      </c>
      <c r="O185" s="6">
        <f t="shared" si="4"/>
        <v>0</v>
      </c>
      <c r="P185">
        <f t="shared" si="5"/>
        <v>0</v>
      </c>
    </row>
    <row r="186" spans="1:16" x14ac:dyDescent="0.35">
      <c r="A186" s="19" t="s">
        <v>450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61027.660000000033</v>
      </c>
      <c r="L186" s="4">
        <v>79243.72</v>
      </c>
      <c r="M186" s="4">
        <v>87694.519999999786</v>
      </c>
      <c r="N186" s="5">
        <v>75988.633333333273</v>
      </c>
      <c r="O186" s="6">
        <f t="shared" si="4"/>
        <v>0</v>
      </c>
      <c r="P186">
        <f t="shared" si="5"/>
        <v>0</v>
      </c>
    </row>
    <row r="187" spans="1:16" x14ac:dyDescent="0.35">
      <c r="A187" s="19" t="s">
        <v>451</v>
      </c>
      <c r="B187" s="4">
        <v>0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56891.660000000062</v>
      </c>
      <c r="L187" s="4">
        <v>70653.510000000038</v>
      </c>
      <c r="M187" s="4">
        <v>70182.030000000028</v>
      </c>
      <c r="N187" s="5">
        <v>65909.066666666709</v>
      </c>
      <c r="O187" s="6">
        <f t="shared" si="4"/>
        <v>0</v>
      </c>
      <c r="P187">
        <f t="shared" si="5"/>
        <v>0</v>
      </c>
    </row>
    <row r="188" spans="1:16" x14ac:dyDescent="0.35">
      <c r="A188" s="19" t="s">
        <v>160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211268.92999999993</v>
      </c>
      <c r="L188" s="4">
        <v>206017.06999999998</v>
      </c>
      <c r="M188" s="4">
        <v>250473.17000000071</v>
      </c>
      <c r="N188" s="5">
        <v>222586.39000000022</v>
      </c>
      <c r="O188" s="6">
        <f t="shared" si="4"/>
        <v>0</v>
      </c>
      <c r="P188">
        <f t="shared" si="5"/>
        <v>0</v>
      </c>
    </row>
    <row r="189" spans="1:16" x14ac:dyDescent="0.35">
      <c r="A189" s="19" t="s">
        <v>161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72525.439999999959</v>
      </c>
      <c r="L189" s="4">
        <v>99332.430000000168</v>
      </c>
      <c r="M189" s="4">
        <v>111880.28000000001</v>
      </c>
      <c r="N189" s="5">
        <v>94579.383333333375</v>
      </c>
      <c r="O189" s="6">
        <f t="shared" si="4"/>
        <v>0</v>
      </c>
      <c r="P189">
        <f t="shared" si="5"/>
        <v>0</v>
      </c>
    </row>
    <row r="190" spans="1:16" x14ac:dyDescent="0.35">
      <c r="A190" s="19" t="s">
        <v>452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143211.14000000036</v>
      </c>
      <c r="L190" s="4">
        <v>175974.51999999941</v>
      </c>
      <c r="M190" s="4">
        <v>355064.17999999976</v>
      </c>
      <c r="N190" s="5">
        <v>224749.94666666654</v>
      </c>
      <c r="O190" s="6">
        <f t="shared" si="4"/>
        <v>0</v>
      </c>
      <c r="P190">
        <f t="shared" si="5"/>
        <v>0</v>
      </c>
    </row>
    <row r="191" spans="1:16" x14ac:dyDescent="0.35">
      <c r="A191" s="19" t="s">
        <v>453</v>
      </c>
      <c r="B191" s="4">
        <v>0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142334.42999999993</v>
      </c>
      <c r="L191" s="4">
        <v>154699.20999999973</v>
      </c>
      <c r="M191" s="4">
        <v>161938.67999999979</v>
      </c>
      <c r="N191" s="5">
        <v>152990.77333333317</v>
      </c>
      <c r="O191" s="6">
        <f t="shared" si="4"/>
        <v>0</v>
      </c>
      <c r="P191">
        <f t="shared" si="5"/>
        <v>0</v>
      </c>
    </row>
    <row r="192" spans="1:16" x14ac:dyDescent="0.35">
      <c r="A192" s="19" t="s">
        <v>162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194617.49</v>
      </c>
      <c r="L192" s="4">
        <v>297935.81000000029</v>
      </c>
      <c r="M192" s="4">
        <v>334014.03000000102</v>
      </c>
      <c r="N192" s="5">
        <v>275522.44333333377</v>
      </c>
      <c r="O192" s="6">
        <f t="shared" si="4"/>
        <v>0</v>
      </c>
      <c r="P192">
        <f t="shared" si="5"/>
        <v>0</v>
      </c>
    </row>
    <row r="193" spans="1:16" x14ac:dyDescent="0.35">
      <c r="A193" s="19" t="s">
        <v>454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49169.69000000001</v>
      </c>
      <c r="L193" s="4">
        <v>73207.219999999987</v>
      </c>
      <c r="M193" s="4">
        <v>66189.380000000136</v>
      </c>
      <c r="N193" s="5">
        <v>62855.430000000051</v>
      </c>
      <c r="O193" s="6">
        <f t="shared" si="4"/>
        <v>0</v>
      </c>
      <c r="P193">
        <f t="shared" si="5"/>
        <v>0</v>
      </c>
    </row>
    <row r="194" spans="1:16" x14ac:dyDescent="0.35">
      <c r="A194" s="19" t="s">
        <v>163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202905.25999999989</v>
      </c>
      <c r="L194" s="4">
        <v>265600.92999999993</v>
      </c>
      <c r="M194" s="4">
        <v>265919.59000000037</v>
      </c>
      <c r="N194" s="5">
        <v>244808.59333333341</v>
      </c>
      <c r="O194" s="6">
        <f t="shared" si="4"/>
        <v>0</v>
      </c>
      <c r="P194">
        <f t="shared" si="5"/>
        <v>0</v>
      </c>
    </row>
    <row r="195" spans="1:16" x14ac:dyDescent="0.35">
      <c r="A195" s="19" t="s">
        <v>455</v>
      </c>
      <c r="B195" s="4">
        <v>0</v>
      </c>
      <c r="C195" s="4">
        <v>0</v>
      </c>
      <c r="D195" s="4">
        <v>0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274943.48999999993</v>
      </c>
      <c r="L195" s="4">
        <v>330489.07999999978</v>
      </c>
      <c r="M195" s="4">
        <v>324963.17999999964</v>
      </c>
      <c r="N195" s="5">
        <v>310131.91666666645</v>
      </c>
      <c r="O195" s="6">
        <f t="shared" ref="O195:O258" si="6">+MIN(B195:M195)</f>
        <v>0</v>
      </c>
      <c r="P195">
        <f t="shared" ref="P195:P258" si="7">+IF(O195&lt;0,1,0)</f>
        <v>0</v>
      </c>
    </row>
    <row r="196" spans="1:16" x14ac:dyDescent="0.35">
      <c r="A196" s="19" t="s">
        <v>164</v>
      </c>
      <c r="B196" s="4">
        <v>0</v>
      </c>
      <c r="C196" s="4">
        <v>0</v>
      </c>
      <c r="D196" s="4">
        <v>0</v>
      </c>
      <c r="E196" s="4">
        <v>0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136969.86000000025</v>
      </c>
      <c r="L196" s="4">
        <v>159475.50000000012</v>
      </c>
      <c r="M196" s="4">
        <v>194624.40999999968</v>
      </c>
      <c r="N196" s="5">
        <v>163689.92333333334</v>
      </c>
      <c r="O196" s="6">
        <f t="shared" si="6"/>
        <v>0</v>
      </c>
      <c r="P196">
        <f t="shared" si="7"/>
        <v>0</v>
      </c>
    </row>
    <row r="197" spans="1:16" x14ac:dyDescent="0.35">
      <c r="A197" s="19" t="s">
        <v>456</v>
      </c>
      <c r="B197" s="4">
        <v>0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199215.28000000009</v>
      </c>
      <c r="L197" s="4">
        <v>199871.05999999991</v>
      </c>
      <c r="M197" s="4">
        <v>232244.50999999981</v>
      </c>
      <c r="N197" s="5">
        <v>210443.61666666658</v>
      </c>
      <c r="O197" s="6">
        <f t="shared" si="6"/>
        <v>0</v>
      </c>
      <c r="P197">
        <f t="shared" si="7"/>
        <v>0</v>
      </c>
    </row>
    <row r="198" spans="1:16" x14ac:dyDescent="0.35">
      <c r="A198" s="19" t="s">
        <v>457</v>
      </c>
      <c r="B198" s="4">
        <v>0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203949.49000000037</v>
      </c>
      <c r="L198" s="4">
        <v>249956.54999999987</v>
      </c>
      <c r="M198" s="4">
        <v>269882.99999999977</v>
      </c>
      <c r="N198" s="5">
        <v>241263.01333333334</v>
      </c>
      <c r="O198" s="6">
        <f t="shared" si="6"/>
        <v>0</v>
      </c>
      <c r="P198">
        <f t="shared" si="7"/>
        <v>0</v>
      </c>
    </row>
    <row r="199" spans="1:16" x14ac:dyDescent="0.35">
      <c r="A199" s="19" t="s">
        <v>458</v>
      </c>
      <c r="B199" s="4">
        <v>0</v>
      </c>
      <c r="C199" s="4">
        <v>0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5">
        <v>0</v>
      </c>
      <c r="O199" s="6">
        <f t="shared" si="6"/>
        <v>0</v>
      </c>
      <c r="P199">
        <f t="shared" si="7"/>
        <v>0</v>
      </c>
    </row>
    <row r="200" spans="1:16" x14ac:dyDescent="0.35">
      <c r="A200" s="19" t="s">
        <v>459</v>
      </c>
      <c r="B200" s="4">
        <v>0</v>
      </c>
      <c r="C200" s="4">
        <v>0</v>
      </c>
      <c r="D200" s="4">
        <v>0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76590.800000000047</v>
      </c>
      <c r="L200" s="4">
        <v>96913.919999999736</v>
      </c>
      <c r="M200" s="4">
        <v>107029.88000000011</v>
      </c>
      <c r="N200" s="5">
        <v>93511.533333333311</v>
      </c>
      <c r="O200" s="6">
        <f t="shared" si="6"/>
        <v>0</v>
      </c>
      <c r="P200">
        <f t="shared" si="7"/>
        <v>0</v>
      </c>
    </row>
    <row r="201" spans="1:16" x14ac:dyDescent="0.35">
      <c r="A201" s="19" t="s">
        <v>460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59430.73000000012</v>
      </c>
      <c r="L201" s="4">
        <v>80454.430000000037</v>
      </c>
      <c r="M201" s="4">
        <v>88250.96000000037</v>
      </c>
      <c r="N201" s="5">
        <v>76045.373333333511</v>
      </c>
      <c r="O201" s="6">
        <f t="shared" si="6"/>
        <v>0</v>
      </c>
      <c r="P201">
        <f t="shared" si="7"/>
        <v>0</v>
      </c>
    </row>
    <row r="202" spans="1:16" x14ac:dyDescent="0.35">
      <c r="A202" s="19" t="s">
        <v>461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20440.54</v>
      </c>
      <c r="N202" s="5">
        <v>6813.5133333333333</v>
      </c>
      <c r="O202" s="6">
        <f t="shared" si="6"/>
        <v>0</v>
      </c>
      <c r="P202">
        <f t="shared" si="7"/>
        <v>0</v>
      </c>
    </row>
    <row r="203" spans="1:16" x14ac:dyDescent="0.35">
      <c r="A203" s="19" t="s">
        <v>29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21247578.599999983</v>
      </c>
      <c r="L203" s="4">
        <v>19253993.300000001</v>
      </c>
      <c r="M203" s="4">
        <v>22083086.179999992</v>
      </c>
      <c r="N203" s="5">
        <v>20861552.693333324</v>
      </c>
      <c r="O203" s="6">
        <f t="shared" si="6"/>
        <v>0</v>
      </c>
      <c r="P203">
        <f t="shared" si="7"/>
        <v>0</v>
      </c>
    </row>
    <row r="204" spans="1:16" x14ac:dyDescent="0.35">
      <c r="A204" s="19" t="s">
        <v>462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5">
        <v>0</v>
      </c>
      <c r="O204" s="6">
        <f t="shared" si="6"/>
        <v>0</v>
      </c>
      <c r="P204">
        <f t="shared" si="7"/>
        <v>0</v>
      </c>
    </row>
    <row r="205" spans="1:16" x14ac:dyDescent="0.35">
      <c r="A205" s="19" t="s">
        <v>463</v>
      </c>
      <c r="B205" s="4">
        <v>0</v>
      </c>
      <c r="C205" s="4">
        <v>0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760905.44999999937</v>
      </c>
      <c r="L205" s="4">
        <v>1633961.2200000009</v>
      </c>
      <c r="M205" s="4">
        <v>1802124.5199999991</v>
      </c>
      <c r="N205" s="5">
        <v>1398997.0633333332</v>
      </c>
      <c r="O205" s="6">
        <f t="shared" si="6"/>
        <v>0</v>
      </c>
      <c r="P205">
        <f t="shared" si="7"/>
        <v>0</v>
      </c>
    </row>
    <row r="206" spans="1:16" x14ac:dyDescent="0.35">
      <c r="A206" s="19" t="s">
        <v>78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1505480.8100000015</v>
      </c>
      <c r="L206" s="4">
        <v>1530449.1499999992</v>
      </c>
      <c r="M206" s="4">
        <v>1569864.0799999991</v>
      </c>
      <c r="N206" s="5">
        <v>1535264.68</v>
      </c>
      <c r="O206" s="6">
        <f t="shared" si="6"/>
        <v>0</v>
      </c>
      <c r="P206">
        <f t="shared" si="7"/>
        <v>0</v>
      </c>
    </row>
    <row r="207" spans="1:16" x14ac:dyDescent="0.35">
      <c r="A207" s="19" t="s">
        <v>165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5">
        <v>0</v>
      </c>
      <c r="O207" s="6">
        <f t="shared" si="6"/>
        <v>0</v>
      </c>
      <c r="P207">
        <f t="shared" si="7"/>
        <v>0</v>
      </c>
    </row>
    <row r="208" spans="1:16" x14ac:dyDescent="0.35">
      <c r="A208" s="19" t="s">
        <v>166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906244.0600000011</v>
      </c>
      <c r="L208" s="4">
        <v>711594.60999999824</v>
      </c>
      <c r="M208" s="4">
        <v>337990.35</v>
      </c>
      <c r="N208" s="5">
        <v>651943.00666666648</v>
      </c>
      <c r="O208" s="6">
        <f t="shared" si="6"/>
        <v>0</v>
      </c>
      <c r="P208">
        <f t="shared" si="7"/>
        <v>0</v>
      </c>
    </row>
    <row r="209" spans="1:16" x14ac:dyDescent="0.35">
      <c r="A209" s="19" t="s">
        <v>167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435098.19000000029</v>
      </c>
      <c r="L209" s="4">
        <v>2036749.5000000019</v>
      </c>
      <c r="M209" s="4">
        <v>3239667.1000000043</v>
      </c>
      <c r="N209" s="5">
        <v>1903838.2633333355</v>
      </c>
      <c r="O209" s="6">
        <f t="shared" si="6"/>
        <v>0</v>
      </c>
      <c r="P209">
        <f t="shared" si="7"/>
        <v>0</v>
      </c>
    </row>
    <row r="210" spans="1:16" x14ac:dyDescent="0.35">
      <c r="A210" s="19" t="s">
        <v>464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5">
        <v>0</v>
      </c>
      <c r="O210" s="6">
        <f t="shared" si="6"/>
        <v>0</v>
      </c>
      <c r="P210">
        <f t="shared" si="7"/>
        <v>0</v>
      </c>
    </row>
    <row r="211" spans="1:16" x14ac:dyDescent="0.35">
      <c r="A211" s="19" t="s">
        <v>168</v>
      </c>
      <c r="B211" s="4">
        <v>0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1126967.7299999997</v>
      </c>
      <c r="L211" s="4">
        <v>1010738.0000000006</v>
      </c>
      <c r="M211" s="4">
        <v>750010.64999999909</v>
      </c>
      <c r="N211" s="5">
        <v>962572.12666666647</v>
      </c>
      <c r="O211" s="6">
        <f t="shared" si="6"/>
        <v>0</v>
      </c>
      <c r="P211">
        <f t="shared" si="7"/>
        <v>0</v>
      </c>
    </row>
    <row r="212" spans="1:16" x14ac:dyDescent="0.35">
      <c r="A212" s="19" t="s">
        <v>30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1332061.4599999967</v>
      </c>
      <c r="L212" s="4">
        <v>1567942.7099999981</v>
      </c>
      <c r="M212" s="4">
        <v>1520219.9600000021</v>
      </c>
      <c r="N212" s="5">
        <v>1473408.0433333323</v>
      </c>
      <c r="O212" s="6">
        <f t="shared" si="6"/>
        <v>0</v>
      </c>
      <c r="P212">
        <f t="shared" si="7"/>
        <v>0</v>
      </c>
    </row>
    <row r="213" spans="1:16" x14ac:dyDescent="0.35">
      <c r="A213" s="19" t="s">
        <v>465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880892.81999999855</v>
      </c>
      <c r="L213" s="4">
        <v>720523.10000000231</v>
      </c>
      <c r="M213" s="4">
        <v>573477.95999999915</v>
      </c>
      <c r="N213" s="5">
        <v>724964.62666666659</v>
      </c>
      <c r="O213" s="6">
        <f t="shared" si="6"/>
        <v>0</v>
      </c>
      <c r="P213">
        <f t="shared" si="7"/>
        <v>0</v>
      </c>
    </row>
    <row r="214" spans="1:16" x14ac:dyDescent="0.35">
      <c r="A214" s="19" t="s">
        <v>169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31686.940000000024</v>
      </c>
      <c r="L214" s="4">
        <v>27216.800000000017</v>
      </c>
      <c r="M214" s="4">
        <v>7730.3899999999912</v>
      </c>
      <c r="N214" s="5">
        <v>22211.376666666678</v>
      </c>
      <c r="O214" s="6">
        <f t="shared" si="6"/>
        <v>0</v>
      </c>
      <c r="P214">
        <f t="shared" si="7"/>
        <v>0</v>
      </c>
    </row>
    <row r="215" spans="1:16" x14ac:dyDescent="0.35">
      <c r="A215" s="19" t="s">
        <v>170</v>
      </c>
      <c r="B215" s="4">
        <v>0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20224.149999999991</v>
      </c>
      <c r="L215" s="4">
        <v>21838.549999999934</v>
      </c>
      <c r="M215" s="4">
        <v>20455.860000000011</v>
      </c>
      <c r="N215" s="5">
        <v>20839.519999999979</v>
      </c>
      <c r="O215" s="6">
        <f t="shared" si="6"/>
        <v>0</v>
      </c>
      <c r="P215">
        <f t="shared" si="7"/>
        <v>0</v>
      </c>
    </row>
    <row r="216" spans="1:16" x14ac:dyDescent="0.35">
      <c r="A216" s="19" t="s">
        <v>171</v>
      </c>
      <c r="B216" s="4">
        <v>0</v>
      </c>
      <c r="C216" s="4">
        <v>0</v>
      </c>
      <c r="D216" s="4">
        <v>0</v>
      </c>
      <c r="E216" s="4">
        <v>0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357171.92999999889</v>
      </c>
      <c r="L216" s="4">
        <v>275873.53999999922</v>
      </c>
      <c r="M216" s="4">
        <v>108530.26000000017</v>
      </c>
      <c r="N216" s="5">
        <v>247191.90999999942</v>
      </c>
      <c r="O216" s="6">
        <f t="shared" si="6"/>
        <v>0</v>
      </c>
      <c r="P216">
        <f t="shared" si="7"/>
        <v>0</v>
      </c>
    </row>
    <row r="217" spans="1:16" x14ac:dyDescent="0.35">
      <c r="A217" s="19" t="s">
        <v>172</v>
      </c>
      <c r="B217" s="4">
        <v>0</v>
      </c>
      <c r="C217" s="4">
        <v>0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55489.250000000015</v>
      </c>
      <c r="L217" s="4">
        <v>0</v>
      </c>
      <c r="M217" s="4">
        <v>0</v>
      </c>
      <c r="N217" s="5">
        <v>18496.416666666672</v>
      </c>
      <c r="O217" s="6">
        <f t="shared" si="6"/>
        <v>0</v>
      </c>
      <c r="P217">
        <f t="shared" si="7"/>
        <v>0</v>
      </c>
    </row>
    <row r="218" spans="1:16" x14ac:dyDescent="0.35">
      <c r="A218" s="19" t="s">
        <v>173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50068.67</v>
      </c>
      <c r="L218" s="4">
        <v>53138.059999999896</v>
      </c>
      <c r="M218" s="4">
        <v>61469.919999999809</v>
      </c>
      <c r="N218" s="5">
        <v>54892.216666666565</v>
      </c>
      <c r="O218" s="6">
        <f t="shared" si="6"/>
        <v>0</v>
      </c>
      <c r="P218">
        <f t="shared" si="7"/>
        <v>0</v>
      </c>
    </row>
    <row r="219" spans="1:16" x14ac:dyDescent="0.35">
      <c r="A219" s="19" t="s">
        <v>79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-1628980.2800000031</v>
      </c>
      <c r="L219" s="4">
        <v>-1372481.2500000007</v>
      </c>
      <c r="M219" s="4">
        <v>-909622.33999999904</v>
      </c>
      <c r="N219" s="5">
        <v>-1303694.6233333342</v>
      </c>
      <c r="O219" s="6">
        <f t="shared" si="6"/>
        <v>-1628980.2800000031</v>
      </c>
      <c r="P219">
        <f t="shared" si="7"/>
        <v>1</v>
      </c>
    </row>
    <row r="220" spans="1:16" x14ac:dyDescent="0.35">
      <c r="A220" s="19" t="s">
        <v>31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10619.089999999976</v>
      </c>
      <c r="L220" s="4">
        <v>42950.510000000009</v>
      </c>
      <c r="M220" s="4">
        <v>55452.680000000044</v>
      </c>
      <c r="N220" s="5">
        <v>36340.760000000009</v>
      </c>
      <c r="O220" s="6">
        <f t="shared" si="6"/>
        <v>0</v>
      </c>
      <c r="P220">
        <f t="shared" si="7"/>
        <v>0</v>
      </c>
    </row>
    <row r="221" spans="1:16" x14ac:dyDescent="0.35">
      <c r="A221" s="19" t="s">
        <v>466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-8059112.6599999983</v>
      </c>
      <c r="L221" s="4">
        <v>-8621398.3799999952</v>
      </c>
      <c r="M221" s="4">
        <v>-9085498.1100000087</v>
      </c>
      <c r="N221" s="5">
        <v>-8588669.7166666668</v>
      </c>
      <c r="O221" s="6">
        <f t="shared" si="6"/>
        <v>-9085498.1100000087</v>
      </c>
      <c r="P221">
        <f t="shared" si="7"/>
        <v>1</v>
      </c>
    </row>
    <row r="222" spans="1:16" x14ac:dyDescent="0.35">
      <c r="A222" s="19" t="s">
        <v>467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78530.039999999892</v>
      </c>
      <c r="L222" s="4">
        <v>101826.55000000003</v>
      </c>
      <c r="M222" s="4">
        <v>103870.04000000024</v>
      </c>
      <c r="N222" s="5">
        <v>94742.210000000036</v>
      </c>
      <c r="O222" s="6">
        <f t="shared" si="6"/>
        <v>0</v>
      </c>
      <c r="P222">
        <f t="shared" si="7"/>
        <v>0</v>
      </c>
    </row>
    <row r="223" spans="1:16" x14ac:dyDescent="0.35">
      <c r="A223" s="19" t="s">
        <v>32</v>
      </c>
      <c r="B223" s="4">
        <v>0</v>
      </c>
      <c r="C223" s="4">
        <v>0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-4296167.9600000056</v>
      </c>
      <c r="L223" s="4">
        <v>-4572281.6599999992</v>
      </c>
      <c r="M223" s="4">
        <v>-4393039.7500000047</v>
      </c>
      <c r="N223" s="5">
        <v>-4420496.4566666698</v>
      </c>
      <c r="O223" s="6">
        <f t="shared" si="6"/>
        <v>-4572281.6599999992</v>
      </c>
      <c r="P223">
        <f t="shared" si="7"/>
        <v>1</v>
      </c>
    </row>
    <row r="224" spans="1:16" x14ac:dyDescent="0.35">
      <c r="A224" s="19" t="s">
        <v>468</v>
      </c>
      <c r="B224" s="4">
        <v>0</v>
      </c>
      <c r="C224" s="4">
        <v>0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5711.41</v>
      </c>
      <c r="N224" s="5">
        <v>1903.8033333333333</v>
      </c>
      <c r="O224" s="6">
        <f t="shared" si="6"/>
        <v>0</v>
      </c>
      <c r="P224">
        <f t="shared" si="7"/>
        <v>0</v>
      </c>
    </row>
    <row r="225" spans="1:16" x14ac:dyDescent="0.35">
      <c r="A225" s="19" t="s">
        <v>469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5">
        <v>0</v>
      </c>
      <c r="O225" s="6">
        <f t="shared" si="6"/>
        <v>0</v>
      </c>
      <c r="P225">
        <f t="shared" si="7"/>
        <v>0</v>
      </c>
    </row>
    <row r="226" spans="1:16" x14ac:dyDescent="0.35">
      <c r="A226" s="19" t="s">
        <v>470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87563.380000000208</v>
      </c>
      <c r="L226" s="4">
        <v>112918.5</v>
      </c>
      <c r="M226" s="4">
        <v>116140.38000000022</v>
      </c>
      <c r="N226" s="5">
        <v>105540.75333333347</v>
      </c>
      <c r="O226" s="6">
        <f t="shared" si="6"/>
        <v>0</v>
      </c>
      <c r="P226">
        <f t="shared" si="7"/>
        <v>0</v>
      </c>
    </row>
    <row r="227" spans="1:16" x14ac:dyDescent="0.35">
      <c r="A227" s="19" t="s">
        <v>471</v>
      </c>
      <c r="B227" s="4">
        <v>0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5">
        <v>0</v>
      </c>
      <c r="O227" s="6">
        <f t="shared" si="6"/>
        <v>0</v>
      </c>
      <c r="P227">
        <f t="shared" si="7"/>
        <v>0</v>
      </c>
    </row>
    <row r="228" spans="1:16" x14ac:dyDescent="0.35">
      <c r="A228" s="19" t="s">
        <v>472</v>
      </c>
      <c r="B228" s="4">
        <v>0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520287.35000000009</v>
      </c>
      <c r="L228" s="4">
        <v>512770.23000000021</v>
      </c>
      <c r="M228" s="4">
        <v>488318.85999999987</v>
      </c>
      <c r="N228" s="5">
        <v>507125.48000000004</v>
      </c>
      <c r="O228" s="6">
        <f t="shared" si="6"/>
        <v>0</v>
      </c>
      <c r="P228">
        <f t="shared" si="7"/>
        <v>0</v>
      </c>
    </row>
    <row r="229" spans="1:16" x14ac:dyDescent="0.35">
      <c r="A229" s="19" t="s">
        <v>473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283864.67000000016</v>
      </c>
      <c r="L229" s="4">
        <v>324954.7</v>
      </c>
      <c r="M229" s="4">
        <v>322599.58000000071</v>
      </c>
      <c r="N229" s="5">
        <v>310472.98333333363</v>
      </c>
      <c r="O229" s="6">
        <f t="shared" si="6"/>
        <v>0</v>
      </c>
      <c r="P229">
        <f t="shared" si="7"/>
        <v>0</v>
      </c>
    </row>
    <row r="230" spans="1:16" x14ac:dyDescent="0.35">
      <c r="A230" s="19" t="s">
        <v>474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84068.049999999959</v>
      </c>
      <c r="L230" s="4">
        <v>103893.81000000017</v>
      </c>
      <c r="M230" s="4">
        <v>106688.14999999991</v>
      </c>
      <c r="N230" s="5">
        <v>98216.67</v>
      </c>
      <c r="O230" s="6">
        <f t="shared" si="6"/>
        <v>0</v>
      </c>
      <c r="P230">
        <f t="shared" si="7"/>
        <v>0</v>
      </c>
    </row>
    <row r="231" spans="1:16" x14ac:dyDescent="0.35">
      <c r="A231" s="19" t="s">
        <v>475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83997.930000000095</v>
      </c>
      <c r="L231" s="4">
        <v>100152.50000000009</v>
      </c>
      <c r="M231" s="4">
        <v>96523.789999999892</v>
      </c>
      <c r="N231" s="5">
        <v>93558.073333333363</v>
      </c>
      <c r="O231" s="6">
        <f t="shared" si="6"/>
        <v>0</v>
      </c>
      <c r="P231">
        <f t="shared" si="7"/>
        <v>0</v>
      </c>
    </row>
    <row r="232" spans="1:16" x14ac:dyDescent="0.35">
      <c r="A232" s="19" t="s">
        <v>174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50208.029999999941</v>
      </c>
      <c r="L232" s="4">
        <v>54584.850000000049</v>
      </c>
      <c r="M232" s="4">
        <v>65077.330000000067</v>
      </c>
      <c r="N232" s="5">
        <v>56623.40333333335</v>
      </c>
      <c r="O232" s="6">
        <f t="shared" si="6"/>
        <v>0</v>
      </c>
      <c r="P232">
        <f t="shared" si="7"/>
        <v>0</v>
      </c>
    </row>
    <row r="233" spans="1:16" x14ac:dyDescent="0.35">
      <c r="A233" s="19" t="s">
        <v>80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-118291.16000000012</v>
      </c>
      <c r="L233" s="4">
        <v>-216295.94000000006</v>
      </c>
      <c r="M233" s="4">
        <v>-174435.29000000044</v>
      </c>
      <c r="N233" s="5">
        <v>-169674.13000000021</v>
      </c>
      <c r="O233" s="6">
        <f t="shared" si="6"/>
        <v>-216295.94000000006</v>
      </c>
      <c r="P233">
        <f t="shared" si="7"/>
        <v>1</v>
      </c>
    </row>
    <row r="234" spans="1:16" x14ac:dyDescent="0.35">
      <c r="A234" s="19" t="s">
        <v>175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74169.340000000069</v>
      </c>
      <c r="L234" s="4">
        <v>95348.459999999992</v>
      </c>
      <c r="M234" s="4">
        <v>97091.800000000265</v>
      </c>
      <c r="N234" s="5">
        <v>88869.86666666677</v>
      </c>
      <c r="O234" s="6">
        <f t="shared" si="6"/>
        <v>0</v>
      </c>
      <c r="P234">
        <f t="shared" si="7"/>
        <v>0</v>
      </c>
    </row>
    <row r="235" spans="1:16" x14ac:dyDescent="0.35">
      <c r="A235" s="19" t="s">
        <v>61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89414.309999999881</v>
      </c>
      <c r="L235" s="4">
        <v>129233.00000000012</v>
      </c>
      <c r="M235" s="4">
        <v>107186.47999999997</v>
      </c>
      <c r="N235" s="5">
        <v>108611.26333333332</v>
      </c>
      <c r="O235" s="6">
        <f t="shared" si="6"/>
        <v>0</v>
      </c>
      <c r="P235">
        <f t="shared" si="7"/>
        <v>0</v>
      </c>
    </row>
    <row r="236" spans="1:16" x14ac:dyDescent="0.35">
      <c r="A236" s="19" t="s">
        <v>33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-179098.96000000017</v>
      </c>
      <c r="L236" s="4">
        <v>-193724.18000000031</v>
      </c>
      <c r="M236" s="4">
        <v>-187443.39000000045</v>
      </c>
      <c r="N236" s="5">
        <v>-186755.51000000033</v>
      </c>
      <c r="O236" s="6">
        <f t="shared" si="6"/>
        <v>-193724.18000000031</v>
      </c>
      <c r="P236">
        <f t="shared" si="7"/>
        <v>1</v>
      </c>
    </row>
    <row r="237" spans="1:16" x14ac:dyDescent="0.35">
      <c r="A237" s="19" t="s">
        <v>34</v>
      </c>
      <c r="B237" s="4">
        <v>0</v>
      </c>
      <c r="C237" s="4">
        <v>0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240875.91999999995</v>
      </c>
      <c r="L237" s="4">
        <v>261071.72000000026</v>
      </c>
      <c r="M237" s="4">
        <v>222192.64000000001</v>
      </c>
      <c r="N237" s="5">
        <v>241380.09333333341</v>
      </c>
      <c r="O237" s="6">
        <f t="shared" si="6"/>
        <v>0</v>
      </c>
      <c r="P237">
        <f t="shared" si="7"/>
        <v>0</v>
      </c>
    </row>
    <row r="238" spans="1:16" x14ac:dyDescent="0.35">
      <c r="A238" s="19" t="s">
        <v>35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14288201.039999995</v>
      </c>
      <c r="L238" s="4">
        <v>15247763.110000005</v>
      </c>
      <c r="M238" s="4">
        <v>14481672.869999988</v>
      </c>
      <c r="N238" s="5">
        <v>14672545.67333333</v>
      </c>
      <c r="O238" s="6">
        <f t="shared" si="6"/>
        <v>0</v>
      </c>
      <c r="P238">
        <f t="shared" si="7"/>
        <v>0</v>
      </c>
    </row>
    <row r="239" spans="1:16" x14ac:dyDescent="0.35">
      <c r="A239" s="19" t="s">
        <v>36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11383802.229999989</v>
      </c>
      <c r="L239" s="4">
        <v>14481637.600000024</v>
      </c>
      <c r="M239" s="4">
        <v>13754039.699999986</v>
      </c>
      <c r="N239" s="5">
        <v>13206493.176666668</v>
      </c>
      <c r="O239" s="6">
        <f t="shared" si="6"/>
        <v>0</v>
      </c>
      <c r="P239">
        <f t="shared" si="7"/>
        <v>0</v>
      </c>
    </row>
    <row r="240" spans="1:16" x14ac:dyDescent="0.35">
      <c r="A240" s="19" t="s">
        <v>176</v>
      </c>
      <c r="B240" s="4">
        <v>0</v>
      </c>
      <c r="C240" s="4">
        <v>0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115334.51000000015</v>
      </c>
      <c r="L240" s="4">
        <v>270533.17</v>
      </c>
      <c r="M240" s="4">
        <v>258806.6700000003</v>
      </c>
      <c r="N240" s="5">
        <v>214891.45000000016</v>
      </c>
      <c r="O240" s="6">
        <f t="shared" si="6"/>
        <v>0</v>
      </c>
      <c r="P240">
        <f t="shared" si="7"/>
        <v>0</v>
      </c>
    </row>
    <row r="241" spans="1:16" x14ac:dyDescent="0.35">
      <c r="A241" s="19" t="s">
        <v>476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5">
        <v>0</v>
      </c>
      <c r="O241" s="6">
        <f t="shared" si="6"/>
        <v>0</v>
      </c>
      <c r="P241">
        <f t="shared" si="7"/>
        <v>0</v>
      </c>
    </row>
    <row r="242" spans="1:16" x14ac:dyDescent="0.35">
      <c r="A242" s="19" t="s">
        <v>477</v>
      </c>
      <c r="B242" s="4">
        <v>0</v>
      </c>
      <c r="C242" s="4">
        <v>0</v>
      </c>
      <c r="D242" s="4">
        <v>0</v>
      </c>
      <c r="E242" s="4">
        <v>0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152875.5400000001</v>
      </c>
      <c r="L242" s="4">
        <v>180062.33</v>
      </c>
      <c r="M242" s="4">
        <v>191223.10999999978</v>
      </c>
      <c r="N242" s="5">
        <v>174720.32666666663</v>
      </c>
      <c r="O242" s="6">
        <f t="shared" si="6"/>
        <v>0</v>
      </c>
      <c r="P242">
        <f t="shared" si="7"/>
        <v>0</v>
      </c>
    </row>
    <row r="243" spans="1:16" x14ac:dyDescent="0.35">
      <c r="A243" s="19" t="s">
        <v>478</v>
      </c>
      <c r="B243" s="4">
        <v>0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1365265.4300000004</v>
      </c>
      <c r="L243" s="4">
        <v>1324361.8999999994</v>
      </c>
      <c r="M243" s="4">
        <v>1401528.8699999976</v>
      </c>
      <c r="N243" s="5">
        <v>1363718.7333333325</v>
      </c>
      <c r="O243" s="6">
        <f t="shared" si="6"/>
        <v>0</v>
      </c>
      <c r="P243">
        <f t="shared" si="7"/>
        <v>0</v>
      </c>
    </row>
    <row r="244" spans="1:16" x14ac:dyDescent="0.35">
      <c r="A244" s="19" t="s">
        <v>177</v>
      </c>
      <c r="B244" s="4">
        <v>0</v>
      </c>
      <c r="C244" s="4">
        <v>0</v>
      </c>
      <c r="D244" s="4">
        <v>0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683651.17999999935</v>
      </c>
      <c r="L244" s="4">
        <v>674031.21999999799</v>
      </c>
      <c r="M244" s="4">
        <v>361465.18000000023</v>
      </c>
      <c r="N244" s="5">
        <v>573049.19333333254</v>
      </c>
      <c r="O244" s="6">
        <f t="shared" si="6"/>
        <v>0</v>
      </c>
      <c r="P244">
        <f t="shared" si="7"/>
        <v>0</v>
      </c>
    </row>
    <row r="245" spans="1:16" x14ac:dyDescent="0.35">
      <c r="A245" s="19" t="s">
        <v>479</v>
      </c>
      <c r="B245" s="4">
        <v>0</v>
      </c>
      <c r="C245" s="4">
        <v>0</v>
      </c>
      <c r="D245" s="4">
        <v>0</v>
      </c>
      <c r="E245" s="4">
        <v>0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78530.039999999892</v>
      </c>
      <c r="L245" s="4">
        <v>101826.55000000003</v>
      </c>
      <c r="M245" s="4">
        <v>103870.04000000024</v>
      </c>
      <c r="N245" s="5">
        <v>94742.210000000036</v>
      </c>
      <c r="O245" s="6">
        <f t="shared" si="6"/>
        <v>0</v>
      </c>
      <c r="P245">
        <f t="shared" si="7"/>
        <v>0</v>
      </c>
    </row>
    <row r="246" spans="1:16" x14ac:dyDescent="0.35">
      <c r="A246" s="19" t="s">
        <v>178</v>
      </c>
      <c r="B246" s="4">
        <v>0</v>
      </c>
      <c r="C246" s="4">
        <v>0</v>
      </c>
      <c r="D246" s="4">
        <v>0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59763.760000000118</v>
      </c>
      <c r="L246" s="4">
        <v>57072.800000000112</v>
      </c>
      <c r="M246" s="4">
        <v>59335.780000000042</v>
      </c>
      <c r="N246" s="5">
        <v>58724.113333333422</v>
      </c>
      <c r="O246" s="6">
        <f t="shared" si="6"/>
        <v>0</v>
      </c>
      <c r="P246">
        <f t="shared" si="7"/>
        <v>0</v>
      </c>
    </row>
    <row r="247" spans="1:16" x14ac:dyDescent="0.35">
      <c r="A247" s="19" t="s">
        <v>179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212646.69999999987</v>
      </c>
      <c r="L247" s="4">
        <v>249913.09999999989</v>
      </c>
      <c r="M247" s="4">
        <v>146194.01000000013</v>
      </c>
      <c r="N247" s="5">
        <v>202917.93666666662</v>
      </c>
      <c r="O247" s="6">
        <f t="shared" si="6"/>
        <v>0</v>
      </c>
      <c r="P247">
        <f t="shared" si="7"/>
        <v>0</v>
      </c>
    </row>
    <row r="248" spans="1:16" x14ac:dyDescent="0.35">
      <c r="A248" s="19" t="s">
        <v>180</v>
      </c>
      <c r="B248" s="4">
        <v>0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162695.2500000002</v>
      </c>
      <c r="L248" s="4">
        <v>175857.04000000018</v>
      </c>
      <c r="M248" s="4">
        <v>119791.45000000016</v>
      </c>
      <c r="N248" s="5">
        <v>152781.24666666685</v>
      </c>
      <c r="O248" s="6">
        <f t="shared" si="6"/>
        <v>0</v>
      </c>
      <c r="P248">
        <f t="shared" si="7"/>
        <v>0</v>
      </c>
    </row>
    <row r="249" spans="1:16" x14ac:dyDescent="0.35">
      <c r="A249" s="19" t="s">
        <v>480</v>
      </c>
      <c r="B249" s="4">
        <v>0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83377.099999999904</v>
      </c>
      <c r="L249" s="4">
        <v>105366.71000000018</v>
      </c>
      <c r="M249" s="4">
        <v>108599.22000000034</v>
      </c>
      <c r="N249" s="5">
        <v>99114.343333333483</v>
      </c>
      <c r="O249" s="6">
        <f t="shared" si="6"/>
        <v>0</v>
      </c>
      <c r="P249">
        <f t="shared" si="7"/>
        <v>0</v>
      </c>
    </row>
    <row r="250" spans="1:16" x14ac:dyDescent="0.35">
      <c r="A250" s="19" t="s">
        <v>481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69804.300000000032</v>
      </c>
      <c r="L250" s="4">
        <v>88158.44000000009</v>
      </c>
      <c r="M250" s="4">
        <v>97209.04000000011</v>
      </c>
      <c r="N250" s="5">
        <v>85057.260000000068</v>
      </c>
      <c r="O250" s="6">
        <f t="shared" si="6"/>
        <v>0</v>
      </c>
      <c r="P250">
        <f t="shared" si="7"/>
        <v>0</v>
      </c>
    </row>
    <row r="251" spans="1:16" x14ac:dyDescent="0.35">
      <c r="A251" s="19" t="s">
        <v>482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49169.69000000001</v>
      </c>
      <c r="L251" s="4">
        <v>73207.219999999987</v>
      </c>
      <c r="M251" s="4">
        <v>66189.380000000136</v>
      </c>
      <c r="N251" s="5">
        <v>62855.430000000051</v>
      </c>
      <c r="O251" s="6">
        <f t="shared" si="6"/>
        <v>0</v>
      </c>
      <c r="P251">
        <f t="shared" si="7"/>
        <v>0</v>
      </c>
    </row>
    <row r="252" spans="1:16" x14ac:dyDescent="0.35">
      <c r="A252" s="19" t="s">
        <v>181</v>
      </c>
      <c r="B252" s="4">
        <v>0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72902.640000000029</v>
      </c>
      <c r="L252" s="4">
        <v>68235.61000000003</v>
      </c>
      <c r="M252" s="4">
        <v>35709.289999999914</v>
      </c>
      <c r="N252" s="5">
        <v>58949.179999999993</v>
      </c>
      <c r="O252" s="6">
        <f t="shared" si="6"/>
        <v>0</v>
      </c>
      <c r="P252">
        <f t="shared" si="7"/>
        <v>0</v>
      </c>
    </row>
    <row r="253" spans="1:16" x14ac:dyDescent="0.35">
      <c r="A253" s="19" t="s">
        <v>483</v>
      </c>
      <c r="B253" s="4">
        <v>0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5">
        <v>0</v>
      </c>
      <c r="O253" s="6">
        <f t="shared" si="6"/>
        <v>0</v>
      </c>
      <c r="P253">
        <f t="shared" si="7"/>
        <v>0</v>
      </c>
    </row>
    <row r="254" spans="1:16" x14ac:dyDescent="0.35">
      <c r="A254" s="19" t="s">
        <v>484</v>
      </c>
      <c r="B254" s="4">
        <v>0</v>
      </c>
      <c r="C254" s="4">
        <v>0</v>
      </c>
      <c r="D254" s="4">
        <v>0</v>
      </c>
      <c r="E254" s="4">
        <v>0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220365.89999999935</v>
      </c>
      <c r="L254" s="4">
        <v>275263.94000000035</v>
      </c>
      <c r="M254" s="4">
        <v>325839.27000000025</v>
      </c>
      <c r="N254" s="5">
        <v>273823.03666666668</v>
      </c>
      <c r="O254" s="6">
        <f t="shared" si="6"/>
        <v>0</v>
      </c>
      <c r="P254">
        <f t="shared" si="7"/>
        <v>0</v>
      </c>
    </row>
    <row r="255" spans="1:16" x14ac:dyDescent="0.35">
      <c r="A255" s="19" t="s">
        <v>485</v>
      </c>
      <c r="B255" s="4">
        <v>0</v>
      </c>
      <c r="C255" s="4">
        <v>0</v>
      </c>
      <c r="D255" s="4">
        <v>0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90626.549999999974</v>
      </c>
      <c r="L255" s="4">
        <v>110256.01000000004</v>
      </c>
      <c r="M255" s="4">
        <v>115502.80000000008</v>
      </c>
      <c r="N255" s="5">
        <v>105461.7866666667</v>
      </c>
      <c r="O255" s="6">
        <f t="shared" si="6"/>
        <v>0</v>
      </c>
      <c r="P255">
        <f t="shared" si="7"/>
        <v>0</v>
      </c>
    </row>
    <row r="256" spans="1:16" x14ac:dyDescent="0.35">
      <c r="A256" s="19" t="s">
        <v>486</v>
      </c>
      <c r="B256" s="4">
        <v>0</v>
      </c>
      <c r="C256" s="4">
        <v>0</v>
      </c>
      <c r="D256" s="4">
        <v>0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84134.33999999972</v>
      </c>
      <c r="L256" s="4">
        <v>100344.24000000006</v>
      </c>
      <c r="M256" s="4">
        <v>110099.08000000013</v>
      </c>
      <c r="N256" s="5">
        <v>98192.553333333301</v>
      </c>
      <c r="O256" s="6">
        <f t="shared" si="6"/>
        <v>0</v>
      </c>
      <c r="P256">
        <f t="shared" si="7"/>
        <v>0</v>
      </c>
    </row>
    <row r="257" spans="1:16" x14ac:dyDescent="0.35">
      <c r="A257" s="19" t="s">
        <v>487</v>
      </c>
      <c r="B257" s="4">
        <v>0</v>
      </c>
      <c r="C257" s="4">
        <v>0</v>
      </c>
      <c r="D257" s="4">
        <v>0</v>
      </c>
      <c r="E257" s="4">
        <v>0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192558.49999999983</v>
      </c>
      <c r="L257" s="4">
        <v>241625.49000000017</v>
      </c>
      <c r="M257" s="4">
        <v>253080.71999999974</v>
      </c>
      <c r="N257" s="5">
        <v>229088.23666666658</v>
      </c>
      <c r="O257" s="6">
        <f t="shared" si="6"/>
        <v>0</v>
      </c>
      <c r="P257">
        <f t="shared" si="7"/>
        <v>0</v>
      </c>
    </row>
    <row r="258" spans="1:16" x14ac:dyDescent="0.35">
      <c r="A258" s="19" t="s">
        <v>488</v>
      </c>
      <c r="B258" s="4">
        <v>0</v>
      </c>
      <c r="C258" s="4">
        <v>0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75434.560000000245</v>
      </c>
      <c r="L258" s="4">
        <v>95859.399999999878</v>
      </c>
      <c r="M258" s="4">
        <v>105812.92999999988</v>
      </c>
      <c r="N258" s="5">
        <v>92368.963333333333</v>
      </c>
      <c r="O258" s="6">
        <f t="shared" si="6"/>
        <v>0</v>
      </c>
      <c r="P258">
        <f t="shared" si="7"/>
        <v>0</v>
      </c>
    </row>
    <row r="259" spans="1:16" x14ac:dyDescent="0.35">
      <c r="A259" s="19" t="s">
        <v>182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1399814.6699999997</v>
      </c>
      <c r="L259" s="4">
        <v>673759.54999999923</v>
      </c>
      <c r="M259" s="4">
        <v>1549963.2699999975</v>
      </c>
      <c r="N259" s="5">
        <v>1207845.8299999989</v>
      </c>
      <c r="O259" s="6">
        <f t="shared" ref="O259:O322" si="8">+MIN(B259:M259)</f>
        <v>0</v>
      </c>
      <c r="P259">
        <f t="shared" ref="P259:P322" si="9">+IF(O259&lt;0,1,0)</f>
        <v>0</v>
      </c>
    </row>
    <row r="260" spans="1:16" x14ac:dyDescent="0.35">
      <c r="A260" s="19" t="s">
        <v>489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226148.26000000004</v>
      </c>
      <c r="L260" s="4">
        <v>287689.42999999964</v>
      </c>
      <c r="M260" s="4">
        <v>317664.59000000037</v>
      </c>
      <c r="N260" s="5">
        <v>277167.4266666667</v>
      </c>
      <c r="O260" s="6">
        <f t="shared" si="8"/>
        <v>0</v>
      </c>
      <c r="P260">
        <f t="shared" si="9"/>
        <v>0</v>
      </c>
    </row>
    <row r="261" spans="1:16" x14ac:dyDescent="0.35">
      <c r="A261" s="19" t="s">
        <v>490</v>
      </c>
      <c r="B261" s="4">
        <v>0</v>
      </c>
      <c r="C261" s="4">
        <v>0</v>
      </c>
      <c r="D261" s="4">
        <v>0</v>
      </c>
      <c r="E261" s="4">
        <v>0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83472.180000000051</v>
      </c>
      <c r="L261" s="4">
        <v>81868.510000000184</v>
      </c>
      <c r="M261" s="4">
        <v>102143.13000000003</v>
      </c>
      <c r="N261" s="5">
        <v>89161.273333333433</v>
      </c>
      <c r="O261" s="6">
        <f t="shared" si="8"/>
        <v>0</v>
      </c>
      <c r="P261">
        <f t="shared" si="9"/>
        <v>0</v>
      </c>
    </row>
    <row r="262" spans="1:16" x14ac:dyDescent="0.35">
      <c r="A262" s="19" t="s">
        <v>37</v>
      </c>
      <c r="B262" s="4">
        <v>0</v>
      </c>
      <c r="C262" s="4">
        <v>0</v>
      </c>
      <c r="D262" s="4">
        <v>0</v>
      </c>
      <c r="E262" s="4">
        <v>0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-1042599.7200000002</v>
      </c>
      <c r="L262" s="4">
        <v>-1122200.5999999968</v>
      </c>
      <c r="M262" s="4">
        <v>-1075312.7300000002</v>
      </c>
      <c r="N262" s="5">
        <v>-1080037.6833333324</v>
      </c>
      <c r="O262" s="6">
        <f t="shared" si="8"/>
        <v>-1122200.5999999968</v>
      </c>
      <c r="P262">
        <f t="shared" si="9"/>
        <v>1</v>
      </c>
    </row>
    <row r="263" spans="1:16" x14ac:dyDescent="0.35">
      <c r="A263" s="19" t="s">
        <v>491</v>
      </c>
      <c r="B263" s="4">
        <v>0</v>
      </c>
      <c r="C263" s="4">
        <v>0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179166.27000000011</v>
      </c>
      <c r="L263" s="4">
        <v>230621.86000000039</v>
      </c>
      <c r="M263" s="4">
        <v>207746.62999999925</v>
      </c>
      <c r="N263" s="5">
        <v>205844.91999999993</v>
      </c>
      <c r="O263" s="6">
        <f t="shared" si="8"/>
        <v>0</v>
      </c>
      <c r="P263">
        <f t="shared" si="9"/>
        <v>0</v>
      </c>
    </row>
    <row r="264" spans="1:16" x14ac:dyDescent="0.35">
      <c r="A264" s="19" t="s">
        <v>492</v>
      </c>
      <c r="B264" s="4">
        <v>0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5">
        <v>0</v>
      </c>
      <c r="O264" s="6">
        <f t="shared" si="8"/>
        <v>0</v>
      </c>
      <c r="P264">
        <f t="shared" si="9"/>
        <v>0</v>
      </c>
    </row>
    <row r="265" spans="1:16" x14ac:dyDescent="0.35">
      <c r="A265" s="19" t="s">
        <v>183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230020.29000000007</v>
      </c>
      <c r="L265" s="4">
        <v>306123.58999999944</v>
      </c>
      <c r="M265" s="4">
        <v>298426.37000000017</v>
      </c>
      <c r="N265" s="5">
        <v>278190.08333333326</v>
      </c>
      <c r="O265" s="6">
        <f t="shared" si="8"/>
        <v>0</v>
      </c>
      <c r="P265">
        <f t="shared" si="9"/>
        <v>0</v>
      </c>
    </row>
    <row r="266" spans="1:16" x14ac:dyDescent="0.35">
      <c r="A266" s="19" t="s">
        <v>184</v>
      </c>
      <c r="B266" s="4">
        <v>0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93016.539999999877</v>
      </c>
      <c r="L266" s="4">
        <v>111402.00000000031</v>
      </c>
      <c r="M266" s="4">
        <v>109491.92999999972</v>
      </c>
      <c r="N266" s="5">
        <v>104636.8233333333</v>
      </c>
      <c r="O266" s="6">
        <f t="shared" si="8"/>
        <v>0</v>
      </c>
      <c r="P266">
        <f t="shared" si="9"/>
        <v>0</v>
      </c>
    </row>
    <row r="267" spans="1:16" x14ac:dyDescent="0.35">
      <c r="A267" s="19" t="s">
        <v>185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221526.04000000056</v>
      </c>
      <c r="L267" s="4">
        <v>249876.49999999959</v>
      </c>
      <c r="M267" s="4">
        <v>238359.08999999985</v>
      </c>
      <c r="N267" s="5">
        <v>236587.21</v>
      </c>
      <c r="O267" s="6">
        <f t="shared" si="8"/>
        <v>0</v>
      </c>
      <c r="P267">
        <f t="shared" si="9"/>
        <v>0</v>
      </c>
    </row>
    <row r="268" spans="1:16" x14ac:dyDescent="0.35">
      <c r="A268" s="19" t="s">
        <v>81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3040959.9199999948</v>
      </c>
      <c r="L268" s="4">
        <v>2993685.340000004</v>
      </c>
      <c r="M268" s="4">
        <v>2498908.8399999985</v>
      </c>
      <c r="N268" s="5">
        <v>2844518.0333333327</v>
      </c>
      <c r="O268" s="6">
        <f t="shared" si="8"/>
        <v>0</v>
      </c>
      <c r="P268">
        <f t="shared" si="9"/>
        <v>0</v>
      </c>
    </row>
    <row r="269" spans="1:16" x14ac:dyDescent="0.35">
      <c r="A269" s="19" t="s">
        <v>186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5">
        <v>0</v>
      </c>
      <c r="O269" s="6">
        <f t="shared" si="8"/>
        <v>0</v>
      </c>
      <c r="P269">
        <f t="shared" si="9"/>
        <v>0</v>
      </c>
    </row>
    <row r="270" spans="1:16" x14ac:dyDescent="0.35">
      <c r="A270" s="19" t="s">
        <v>493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54810.110000000095</v>
      </c>
      <c r="L270" s="4">
        <v>69175.029999999897</v>
      </c>
      <c r="M270" s="4">
        <v>76509.510000000038</v>
      </c>
      <c r="N270" s="5">
        <v>66831.55</v>
      </c>
      <c r="O270" s="6">
        <f t="shared" si="8"/>
        <v>0</v>
      </c>
      <c r="P270">
        <f t="shared" si="9"/>
        <v>0</v>
      </c>
    </row>
    <row r="271" spans="1:16" x14ac:dyDescent="0.35">
      <c r="A271" s="19" t="s">
        <v>187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-11560.919999999969</v>
      </c>
      <c r="L271" s="4">
        <v>-15713.22</v>
      </c>
      <c r="M271" s="4">
        <v>-31136.130000000005</v>
      </c>
      <c r="N271" s="5">
        <v>-19470.089999999993</v>
      </c>
      <c r="O271" s="6">
        <f t="shared" si="8"/>
        <v>-31136.130000000005</v>
      </c>
      <c r="P271">
        <f t="shared" si="9"/>
        <v>1</v>
      </c>
    </row>
    <row r="272" spans="1:16" x14ac:dyDescent="0.35">
      <c r="A272" s="19" t="s">
        <v>188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137498.6900000005</v>
      </c>
      <c r="L272" s="4">
        <v>105206.09999999995</v>
      </c>
      <c r="M272" s="4">
        <v>52699.840000000004</v>
      </c>
      <c r="N272" s="5">
        <v>98468.210000000152</v>
      </c>
      <c r="O272" s="6">
        <f t="shared" si="8"/>
        <v>0</v>
      </c>
      <c r="P272">
        <f t="shared" si="9"/>
        <v>0</v>
      </c>
    </row>
    <row r="273" spans="1:16" x14ac:dyDescent="0.35">
      <c r="A273" s="19" t="s">
        <v>494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5">
        <v>0</v>
      </c>
      <c r="O273" s="6">
        <f t="shared" si="8"/>
        <v>0</v>
      </c>
      <c r="P273">
        <f t="shared" si="9"/>
        <v>0</v>
      </c>
    </row>
    <row r="274" spans="1:16" x14ac:dyDescent="0.35">
      <c r="A274" s="19" t="s">
        <v>495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5">
        <v>0</v>
      </c>
      <c r="O274" s="6">
        <f t="shared" si="8"/>
        <v>0</v>
      </c>
      <c r="P274">
        <f t="shared" si="9"/>
        <v>0</v>
      </c>
    </row>
    <row r="275" spans="1:16" x14ac:dyDescent="0.35">
      <c r="A275" s="19" t="s">
        <v>189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23369.829999999994</v>
      </c>
      <c r="L275" s="4">
        <v>21199.610000000022</v>
      </c>
      <c r="M275" s="4">
        <v>23097.67999999996</v>
      </c>
      <c r="N275" s="5">
        <v>22555.706666666661</v>
      </c>
      <c r="O275" s="6">
        <f t="shared" si="8"/>
        <v>0</v>
      </c>
      <c r="P275">
        <f t="shared" si="9"/>
        <v>0</v>
      </c>
    </row>
    <row r="276" spans="1:16" x14ac:dyDescent="0.35">
      <c r="A276" s="19" t="s">
        <v>496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69661.369999999937</v>
      </c>
      <c r="L276" s="4">
        <v>89688.049999999843</v>
      </c>
      <c r="M276" s="4">
        <v>80726.770000000048</v>
      </c>
      <c r="N276" s="5">
        <v>80025.396666666609</v>
      </c>
      <c r="O276" s="6">
        <f t="shared" si="8"/>
        <v>0</v>
      </c>
      <c r="P276">
        <f t="shared" si="9"/>
        <v>0</v>
      </c>
    </row>
    <row r="277" spans="1:16" x14ac:dyDescent="0.35">
      <c r="A277" s="19" t="s">
        <v>497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71288.269999999902</v>
      </c>
      <c r="L277" s="4">
        <v>88799.639999999941</v>
      </c>
      <c r="M277" s="4">
        <v>83927.110000000088</v>
      </c>
      <c r="N277" s="5">
        <v>81338.339999999982</v>
      </c>
      <c r="O277" s="6">
        <f t="shared" si="8"/>
        <v>0</v>
      </c>
      <c r="P277">
        <f t="shared" si="9"/>
        <v>0</v>
      </c>
    </row>
    <row r="278" spans="1:16" x14ac:dyDescent="0.35">
      <c r="A278" s="19" t="s">
        <v>498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5">
        <v>0</v>
      </c>
      <c r="O278" s="6">
        <f t="shared" si="8"/>
        <v>0</v>
      </c>
      <c r="P278">
        <f t="shared" si="9"/>
        <v>0</v>
      </c>
    </row>
    <row r="279" spans="1:16" x14ac:dyDescent="0.35">
      <c r="A279" s="19" t="s">
        <v>38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-174489.20000000004</v>
      </c>
      <c r="L279" s="4">
        <v>-241764.8299999999</v>
      </c>
      <c r="M279" s="4">
        <v>-177450.76000000007</v>
      </c>
      <c r="N279" s="5">
        <v>-197901.59666666668</v>
      </c>
      <c r="O279" s="6">
        <f t="shared" si="8"/>
        <v>-241764.8299999999</v>
      </c>
      <c r="P279">
        <f t="shared" si="9"/>
        <v>1</v>
      </c>
    </row>
    <row r="280" spans="1:16" x14ac:dyDescent="0.35">
      <c r="A280" s="19" t="s">
        <v>190</v>
      </c>
      <c r="B280" s="4">
        <v>0</v>
      </c>
      <c r="C280" s="4">
        <v>0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37113.389999999919</v>
      </c>
      <c r="L280" s="4">
        <v>30813.810000000052</v>
      </c>
      <c r="M280" s="4">
        <v>29158.250000000084</v>
      </c>
      <c r="N280" s="5">
        <v>32361.816666666684</v>
      </c>
      <c r="O280" s="6">
        <f t="shared" si="8"/>
        <v>0</v>
      </c>
      <c r="P280">
        <f t="shared" si="9"/>
        <v>0</v>
      </c>
    </row>
    <row r="281" spans="1:16" x14ac:dyDescent="0.35">
      <c r="A281" s="19" t="s">
        <v>191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309377.03000000003</v>
      </c>
      <c r="L281" s="4">
        <v>330997.90999999997</v>
      </c>
      <c r="M281" s="4">
        <v>318122.73999999947</v>
      </c>
      <c r="N281" s="5">
        <v>319499.22666666651</v>
      </c>
      <c r="O281" s="6">
        <f t="shared" si="8"/>
        <v>0</v>
      </c>
      <c r="P281">
        <f t="shared" si="9"/>
        <v>0</v>
      </c>
    </row>
    <row r="282" spans="1:16" x14ac:dyDescent="0.35">
      <c r="A282" s="19" t="s">
        <v>499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5">
        <v>0</v>
      </c>
      <c r="O282" s="6">
        <f t="shared" si="8"/>
        <v>0</v>
      </c>
      <c r="P282">
        <f t="shared" si="9"/>
        <v>0</v>
      </c>
    </row>
    <row r="283" spans="1:16" x14ac:dyDescent="0.35">
      <c r="A283" s="19" t="s">
        <v>500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77124.160000000265</v>
      </c>
      <c r="L283" s="4">
        <v>89684.539999999717</v>
      </c>
      <c r="M283" s="4">
        <v>99404.499999999971</v>
      </c>
      <c r="N283" s="5">
        <v>88737.733333333323</v>
      </c>
      <c r="O283" s="6">
        <f t="shared" si="8"/>
        <v>0</v>
      </c>
      <c r="P283">
        <f t="shared" si="9"/>
        <v>0</v>
      </c>
    </row>
    <row r="284" spans="1:16" x14ac:dyDescent="0.35">
      <c r="A284" s="19" t="s">
        <v>192</v>
      </c>
      <c r="B284" s="4">
        <v>0</v>
      </c>
      <c r="C284" s="4">
        <v>0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680450.12</v>
      </c>
      <c r="L284" s="4">
        <v>623098.32999999798</v>
      </c>
      <c r="M284" s="4">
        <v>641476.89999999979</v>
      </c>
      <c r="N284" s="5">
        <v>648341.78333333263</v>
      </c>
      <c r="O284" s="6">
        <f t="shared" si="8"/>
        <v>0</v>
      </c>
      <c r="P284">
        <f t="shared" si="9"/>
        <v>0</v>
      </c>
    </row>
    <row r="285" spans="1:16" x14ac:dyDescent="0.35">
      <c r="A285" s="19" t="s">
        <v>501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-734212.37999999919</v>
      </c>
      <c r="L285" s="4">
        <v>-974876.56000000134</v>
      </c>
      <c r="M285" s="4">
        <v>-968220.09999999846</v>
      </c>
      <c r="N285" s="5">
        <v>-892436.34666666633</v>
      </c>
      <c r="O285" s="6">
        <f t="shared" si="8"/>
        <v>-974876.56000000134</v>
      </c>
      <c r="P285">
        <f t="shared" si="9"/>
        <v>1</v>
      </c>
    </row>
    <row r="286" spans="1:16" x14ac:dyDescent="0.35">
      <c r="A286" s="19" t="s">
        <v>502</v>
      </c>
      <c r="B286" s="4">
        <v>0</v>
      </c>
      <c r="C286" s="4">
        <v>0</v>
      </c>
      <c r="D286" s="4">
        <v>0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164694.82000000004</v>
      </c>
      <c r="L286" s="4">
        <v>215686.59000000011</v>
      </c>
      <c r="M286" s="4">
        <v>217733.4899999997</v>
      </c>
      <c r="N286" s="5">
        <v>199371.6333333333</v>
      </c>
      <c r="O286" s="6">
        <f t="shared" si="8"/>
        <v>0</v>
      </c>
      <c r="P286">
        <f t="shared" si="9"/>
        <v>0</v>
      </c>
    </row>
    <row r="287" spans="1:16" x14ac:dyDescent="0.35">
      <c r="A287" s="19" t="s">
        <v>503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6921.1499999999905</v>
      </c>
      <c r="L287" s="4">
        <v>7604.5899999999983</v>
      </c>
      <c r="M287" s="4">
        <v>8621.1399999999885</v>
      </c>
      <c r="N287" s="5">
        <v>7715.6266666666588</v>
      </c>
      <c r="O287" s="6">
        <f t="shared" si="8"/>
        <v>0</v>
      </c>
      <c r="P287">
        <f t="shared" si="9"/>
        <v>0</v>
      </c>
    </row>
    <row r="288" spans="1:16" x14ac:dyDescent="0.35">
      <c r="A288" s="19" t="s">
        <v>504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5">
        <v>0</v>
      </c>
      <c r="O288" s="6">
        <f t="shared" si="8"/>
        <v>0</v>
      </c>
      <c r="P288">
        <f t="shared" si="9"/>
        <v>0</v>
      </c>
    </row>
    <row r="289" spans="1:16" x14ac:dyDescent="0.35">
      <c r="A289" s="19" t="s">
        <v>193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253919.7</v>
      </c>
      <c r="L289" s="4">
        <v>262203.53000000032</v>
      </c>
      <c r="M289" s="4">
        <v>124874.59000000005</v>
      </c>
      <c r="N289" s="5">
        <v>213665.94000000015</v>
      </c>
      <c r="O289" s="6">
        <f t="shared" si="8"/>
        <v>0</v>
      </c>
      <c r="P289">
        <f t="shared" si="9"/>
        <v>0</v>
      </c>
    </row>
    <row r="290" spans="1:16" x14ac:dyDescent="0.35">
      <c r="A290" s="19" t="s">
        <v>505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86323.890000000029</v>
      </c>
      <c r="L290" s="4">
        <v>98812.449999999924</v>
      </c>
      <c r="M290" s="4">
        <v>94674.580000000235</v>
      </c>
      <c r="N290" s="5">
        <v>93270.306666666744</v>
      </c>
      <c r="O290" s="6">
        <f t="shared" si="8"/>
        <v>0</v>
      </c>
      <c r="P290">
        <f t="shared" si="9"/>
        <v>0</v>
      </c>
    </row>
    <row r="291" spans="1:16" x14ac:dyDescent="0.35">
      <c r="A291" s="19" t="s">
        <v>39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-758775.55999999982</v>
      </c>
      <c r="L291" s="4">
        <v>-856824.84000000008</v>
      </c>
      <c r="M291" s="4">
        <v>-1040543.3699999992</v>
      </c>
      <c r="N291" s="5">
        <v>-885381.25666666636</v>
      </c>
      <c r="O291" s="6">
        <f t="shared" si="8"/>
        <v>-1040543.3699999992</v>
      </c>
      <c r="P291">
        <f t="shared" si="9"/>
        <v>1</v>
      </c>
    </row>
    <row r="292" spans="1:16" x14ac:dyDescent="0.35">
      <c r="A292" s="19" t="s">
        <v>40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-218418.54000000047</v>
      </c>
      <c r="L292" s="4">
        <v>482103.65999999933</v>
      </c>
      <c r="M292" s="4">
        <v>451301.14000000054</v>
      </c>
      <c r="N292" s="5">
        <v>238328.75333333309</v>
      </c>
      <c r="O292" s="6">
        <f t="shared" si="8"/>
        <v>-218418.54000000047</v>
      </c>
      <c r="P292">
        <f t="shared" si="9"/>
        <v>1</v>
      </c>
    </row>
    <row r="293" spans="1:16" x14ac:dyDescent="0.35">
      <c r="A293" s="19" t="s">
        <v>82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-123399.44000000015</v>
      </c>
      <c r="L293" s="4">
        <v>381169.67999999953</v>
      </c>
      <c r="M293" s="4">
        <v>1133217.0199999963</v>
      </c>
      <c r="N293" s="5">
        <v>463662.41999999853</v>
      </c>
      <c r="O293" s="6">
        <f t="shared" si="8"/>
        <v>-123399.44000000015</v>
      </c>
      <c r="P293">
        <f t="shared" si="9"/>
        <v>1</v>
      </c>
    </row>
    <row r="294" spans="1:16" x14ac:dyDescent="0.35">
      <c r="A294" s="19" t="s">
        <v>41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304294.31</v>
      </c>
      <c r="L294" s="4">
        <v>294422.21000000008</v>
      </c>
      <c r="M294" s="4">
        <v>187224.14000000007</v>
      </c>
      <c r="N294" s="5">
        <v>261980.22000000006</v>
      </c>
      <c r="O294" s="6">
        <f t="shared" si="8"/>
        <v>0</v>
      </c>
      <c r="P294">
        <f t="shared" si="9"/>
        <v>0</v>
      </c>
    </row>
    <row r="295" spans="1:16" x14ac:dyDescent="0.35">
      <c r="A295" s="19" t="s">
        <v>506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5">
        <v>0</v>
      </c>
      <c r="O295" s="6">
        <f t="shared" si="8"/>
        <v>0</v>
      </c>
      <c r="P295">
        <f t="shared" si="9"/>
        <v>0</v>
      </c>
    </row>
    <row r="296" spans="1:16" x14ac:dyDescent="0.35">
      <c r="A296" s="19" t="s">
        <v>42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661885.01000000292</v>
      </c>
      <c r="L296" s="4">
        <v>714952.29999999702</v>
      </c>
      <c r="M296" s="4">
        <v>664074.58000000217</v>
      </c>
      <c r="N296" s="5">
        <v>680303.96333333408</v>
      </c>
      <c r="O296" s="6">
        <f t="shared" si="8"/>
        <v>0</v>
      </c>
      <c r="P296">
        <f t="shared" si="9"/>
        <v>0</v>
      </c>
    </row>
    <row r="297" spans="1:16" x14ac:dyDescent="0.35">
      <c r="A297" s="19" t="s">
        <v>507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609131.63000000117</v>
      </c>
      <c r="L297" s="4">
        <v>496779.98999999935</v>
      </c>
      <c r="M297" s="4">
        <v>731315.40000000154</v>
      </c>
      <c r="N297" s="5">
        <v>612409.00666666741</v>
      </c>
      <c r="O297" s="6">
        <f t="shared" si="8"/>
        <v>0</v>
      </c>
      <c r="P297">
        <f t="shared" si="9"/>
        <v>0</v>
      </c>
    </row>
    <row r="298" spans="1:16" x14ac:dyDescent="0.35">
      <c r="A298" s="19" t="s">
        <v>194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10345.380000000014</v>
      </c>
      <c r="L298" s="4">
        <v>1839.8199999999824</v>
      </c>
      <c r="M298" s="4">
        <v>4518.0100000000102</v>
      </c>
      <c r="N298" s="5">
        <v>5567.7366666666685</v>
      </c>
      <c r="O298" s="6">
        <f t="shared" si="8"/>
        <v>0</v>
      </c>
      <c r="P298">
        <f t="shared" si="9"/>
        <v>0</v>
      </c>
    </row>
    <row r="299" spans="1:16" x14ac:dyDescent="0.35">
      <c r="A299" s="19" t="s">
        <v>83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-148716.7199999998</v>
      </c>
      <c r="L299" s="4">
        <v>-142307.77000000025</v>
      </c>
      <c r="M299" s="4">
        <v>-128191.88999999996</v>
      </c>
      <c r="N299" s="5">
        <v>-139738.79333333333</v>
      </c>
      <c r="O299" s="6">
        <f t="shared" si="8"/>
        <v>-148716.7199999998</v>
      </c>
      <c r="P299">
        <f t="shared" si="9"/>
        <v>1</v>
      </c>
    </row>
    <row r="300" spans="1:16" x14ac:dyDescent="0.35">
      <c r="A300" s="19" t="s">
        <v>508</v>
      </c>
      <c r="B300" s="4">
        <v>0</v>
      </c>
      <c r="C300" s="4">
        <v>0</v>
      </c>
      <c r="D300" s="4">
        <v>0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357208.51000000007</v>
      </c>
      <c r="L300" s="4">
        <v>366099.24000000022</v>
      </c>
      <c r="M300" s="4">
        <v>-4942.740000000008</v>
      </c>
      <c r="N300" s="5">
        <v>239455.00333333341</v>
      </c>
      <c r="O300" s="6">
        <f t="shared" si="8"/>
        <v>-4942.740000000008</v>
      </c>
      <c r="P300">
        <f t="shared" si="9"/>
        <v>1</v>
      </c>
    </row>
    <row r="301" spans="1:16" x14ac:dyDescent="0.35">
      <c r="A301" s="19" t="s">
        <v>509</v>
      </c>
      <c r="B301" s="4">
        <v>0</v>
      </c>
      <c r="C301" s="4">
        <v>0</v>
      </c>
      <c r="D301" s="4">
        <v>0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5">
        <v>0</v>
      </c>
      <c r="O301" s="6">
        <f t="shared" si="8"/>
        <v>0</v>
      </c>
      <c r="P301">
        <f t="shared" si="9"/>
        <v>0</v>
      </c>
    </row>
    <row r="302" spans="1:16" x14ac:dyDescent="0.35">
      <c r="A302" s="19" t="s">
        <v>510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5">
        <v>0</v>
      </c>
      <c r="O302" s="6">
        <f t="shared" si="8"/>
        <v>0</v>
      </c>
      <c r="P302">
        <f t="shared" si="9"/>
        <v>0</v>
      </c>
    </row>
    <row r="303" spans="1:16" x14ac:dyDescent="0.35">
      <c r="A303" s="19" t="s">
        <v>511</v>
      </c>
      <c r="B303" s="4">
        <v>0</v>
      </c>
      <c r="C303" s="4">
        <v>0</v>
      </c>
      <c r="D303" s="4">
        <v>0</v>
      </c>
      <c r="E303" s="4">
        <v>0</v>
      </c>
      <c r="F303" s="4">
        <v>0</v>
      </c>
      <c r="G303" s="4">
        <v>0</v>
      </c>
      <c r="H303" s="4">
        <v>0</v>
      </c>
      <c r="I303" s="4">
        <v>0</v>
      </c>
      <c r="J303" s="4">
        <v>0</v>
      </c>
      <c r="K303" s="4">
        <v>82496.629999999903</v>
      </c>
      <c r="L303" s="4">
        <v>107882.35999999978</v>
      </c>
      <c r="M303" s="4">
        <v>108868.27000000014</v>
      </c>
      <c r="N303" s="5">
        <v>99749.086666666612</v>
      </c>
      <c r="O303" s="6">
        <f t="shared" si="8"/>
        <v>0</v>
      </c>
      <c r="P303">
        <f t="shared" si="9"/>
        <v>0</v>
      </c>
    </row>
    <row r="304" spans="1:16" x14ac:dyDescent="0.35">
      <c r="A304" s="19" t="s">
        <v>512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221546.39999999938</v>
      </c>
      <c r="L304" s="4">
        <v>278741.04999999952</v>
      </c>
      <c r="M304" s="4">
        <v>274149.44999999943</v>
      </c>
      <c r="N304" s="5">
        <v>258145.63333333275</v>
      </c>
      <c r="O304" s="6">
        <f t="shared" si="8"/>
        <v>0</v>
      </c>
      <c r="P304">
        <f t="shared" si="9"/>
        <v>0</v>
      </c>
    </row>
    <row r="305" spans="1:16" x14ac:dyDescent="0.35">
      <c r="A305" s="19" t="s">
        <v>62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996012.83000000007</v>
      </c>
      <c r="L305" s="4">
        <v>491021.94000000047</v>
      </c>
      <c r="M305" s="4">
        <v>1035805.6699999993</v>
      </c>
      <c r="N305" s="5">
        <v>840946.81333333335</v>
      </c>
      <c r="O305" s="6">
        <f t="shared" si="8"/>
        <v>0</v>
      </c>
      <c r="P305">
        <f t="shared" si="9"/>
        <v>0</v>
      </c>
    </row>
    <row r="306" spans="1:16" x14ac:dyDescent="0.35">
      <c r="A306" s="19" t="s">
        <v>513</v>
      </c>
      <c r="B306" s="4">
        <v>0</v>
      </c>
      <c r="C306" s="4">
        <v>0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0</v>
      </c>
      <c r="J306" s="4">
        <v>0</v>
      </c>
      <c r="K306" s="4">
        <v>106806.17000000003</v>
      </c>
      <c r="L306" s="4">
        <v>108091.06000000004</v>
      </c>
      <c r="M306" s="4">
        <v>109223.14000000029</v>
      </c>
      <c r="N306" s="5">
        <v>108040.12333333345</v>
      </c>
      <c r="O306" s="6">
        <f t="shared" si="8"/>
        <v>0</v>
      </c>
      <c r="P306">
        <f t="shared" si="9"/>
        <v>0</v>
      </c>
    </row>
    <row r="307" spans="1:16" x14ac:dyDescent="0.35">
      <c r="A307" s="19" t="s">
        <v>195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79230.510000000068</v>
      </c>
      <c r="L307" s="4">
        <v>275660.14000000077</v>
      </c>
      <c r="M307" s="4">
        <v>266674.70000000007</v>
      </c>
      <c r="N307" s="5">
        <v>207188.4500000003</v>
      </c>
      <c r="O307" s="6">
        <f t="shared" si="8"/>
        <v>0</v>
      </c>
      <c r="P307">
        <f t="shared" si="9"/>
        <v>0</v>
      </c>
    </row>
    <row r="308" spans="1:16" x14ac:dyDescent="0.35">
      <c r="A308" s="19" t="s">
        <v>196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70326.199999999968</v>
      </c>
      <c r="L308" s="4">
        <v>68762.039999999935</v>
      </c>
      <c r="M308" s="4">
        <v>83348.399999999965</v>
      </c>
      <c r="N308" s="5">
        <v>74145.546666666618</v>
      </c>
      <c r="O308" s="6">
        <f t="shared" si="8"/>
        <v>0</v>
      </c>
      <c r="P308">
        <f t="shared" si="9"/>
        <v>0</v>
      </c>
    </row>
    <row r="309" spans="1:16" x14ac:dyDescent="0.35">
      <c r="A309" s="19" t="s">
        <v>514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80463.899999999994</v>
      </c>
      <c r="L309" s="4">
        <v>76085.470000000205</v>
      </c>
      <c r="M309" s="4">
        <v>108645.13000000005</v>
      </c>
      <c r="N309" s="5">
        <v>88398.166666666744</v>
      </c>
      <c r="O309" s="6">
        <f t="shared" si="8"/>
        <v>0</v>
      </c>
      <c r="P309">
        <f t="shared" si="9"/>
        <v>0</v>
      </c>
    </row>
    <row r="310" spans="1:16" x14ac:dyDescent="0.35">
      <c r="A310" s="19" t="s">
        <v>515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  <c r="N310" s="5">
        <v>0</v>
      </c>
      <c r="O310" s="6">
        <f t="shared" si="8"/>
        <v>0</v>
      </c>
      <c r="P310">
        <f t="shared" si="9"/>
        <v>0</v>
      </c>
    </row>
    <row r="311" spans="1:16" x14ac:dyDescent="0.35">
      <c r="A311" s="19" t="s">
        <v>516</v>
      </c>
      <c r="B311" s="4">
        <v>0</v>
      </c>
      <c r="C311" s="4">
        <v>0</v>
      </c>
      <c r="D311" s="4">
        <v>0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5">
        <v>0</v>
      </c>
      <c r="O311" s="6">
        <f t="shared" si="8"/>
        <v>0</v>
      </c>
      <c r="P311">
        <f t="shared" si="9"/>
        <v>0</v>
      </c>
    </row>
    <row r="312" spans="1:16" x14ac:dyDescent="0.35">
      <c r="A312" s="19" t="s">
        <v>517</v>
      </c>
      <c r="B312" s="4">
        <v>0</v>
      </c>
      <c r="C312" s="4">
        <v>0</v>
      </c>
      <c r="D312" s="4">
        <v>0</v>
      </c>
      <c r="E312" s="4">
        <v>0</v>
      </c>
      <c r="F312" s="4">
        <v>0</v>
      </c>
      <c r="G312" s="4">
        <v>0</v>
      </c>
      <c r="H312" s="4">
        <v>0</v>
      </c>
      <c r="I312" s="4">
        <v>0</v>
      </c>
      <c r="J312" s="4">
        <v>0</v>
      </c>
      <c r="K312" s="4">
        <v>253375.25999999998</v>
      </c>
      <c r="L312" s="4">
        <v>291489.95999999956</v>
      </c>
      <c r="M312" s="4">
        <v>311669.68000000063</v>
      </c>
      <c r="N312" s="5">
        <v>285511.63333333336</v>
      </c>
      <c r="O312" s="6">
        <f t="shared" si="8"/>
        <v>0</v>
      </c>
      <c r="P312">
        <f t="shared" si="9"/>
        <v>0</v>
      </c>
    </row>
    <row r="313" spans="1:16" x14ac:dyDescent="0.35">
      <c r="A313" s="19" t="s">
        <v>518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239129.37999999989</v>
      </c>
      <c r="L313" s="4">
        <v>288781.35000000044</v>
      </c>
      <c r="M313" s="4">
        <v>233382.3</v>
      </c>
      <c r="N313" s="5">
        <v>253764.34333333341</v>
      </c>
      <c r="O313" s="6">
        <f t="shared" si="8"/>
        <v>0</v>
      </c>
      <c r="P313">
        <f t="shared" si="9"/>
        <v>0</v>
      </c>
    </row>
    <row r="314" spans="1:16" x14ac:dyDescent="0.35">
      <c r="A314" s="19" t="s">
        <v>519</v>
      </c>
      <c r="B314" s="4">
        <v>0</v>
      </c>
      <c r="C314" s="4">
        <v>0</v>
      </c>
      <c r="D314" s="4">
        <v>0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75205.420000000027</v>
      </c>
      <c r="L314" s="4">
        <v>78235.88999999981</v>
      </c>
      <c r="M314" s="4">
        <v>72446.220000000103</v>
      </c>
      <c r="N314" s="5">
        <v>75295.843333333309</v>
      </c>
      <c r="O314" s="6">
        <f t="shared" si="8"/>
        <v>0</v>
      </c>
      <c r="P314">
        <f t="shared" si="9"/>
        <v>0</v>
      </c>
    </row>
    <row r="315" spans="1:16" x14ac:dyDescent="0.35">
      <c r="A315" s="19" t="s">
        <v>44</v>
      </c>
      <c r="B315" s="4">
        <v>0</v>
      </c>
      <c r="C315" s="4">
        <v>0</v>
      </c>
      <c r="D315" s="4">
        <v>0</v>
      </c>
      <c r="E315" s="4">
        <v>0</v>
      </c>
      <c r="F315" s="4">
        <v>0</v>
      </c>
      <c r="G315" s="4">
        <v>0</v>
      </c>
      <c r="H315" s="4">
        <v>0</v>
      </c>
      <c r="I315" s="4">
        <v>0</v>
      </c>
      <c r="J315" s="4">
        <v>0</v>
      </c>
      <c r="K315" s="4">
        <v>-29915.709999999988</v>
      </c>
      <c r="L315" s="4">
        <v>-32580.210000000068</v>
      </c>
      <c r="M315" s="4">
        <v>-30914.680000000037</v>
      </c>
      <c r="N315" s="5">
        <v>-31136.866666666698</v>
      </c>
      <c r="O315" s="6">
        <f t="shared" si="8"/>
        <v>-32580.210000000068</v>
      </c>
      <c r="P315">
        <f t="shared" si="9"/>
        <v>1</v>
      </c>
    </row>
    <row r="316" spans="1:16" x14ac:dyDescent="0.35">
      <c r="A316" s="19" t="s">
        <v>197</v>
      </c>
      <c r="B316" s="4">
        <v>0</v>
      </c>
      <c r="C316" s="4">
        <v>0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11422.769999999997</v>
      </c>
      <c r="L316" s="4">
        <v>13808.160000000005</v>
      </c>
      <c r="M316" s="4">
        <v>14540.790000000005</v>
      </c>
      <c r="N316" s="5">
        <v>13257.24</v>
      </c>
      <c r="O316" s="6">
        <f t="shared" si="8"/>
        <v>0</v>
      </c>
      <c r="P316">
        <f t="shared" si="9"/>
        <v>0</v>
      </c>
    </row>
    <row r="317" spans="1:16" x14ac:dyDescent="0.35">
      <c r="A317" s="19" t="s">
        <v>520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66735.45999999989</v>
      </c>
      <c r="L317" s="4">
        <v>83369.999999999825</v>
      </c>
      <c r="M317" s="4">
        <v>80357.90000000014</v>
      </c>
      <c r="N317" s="5">
        <v>76821.119999999952</v>
      </c>
      <c r="O317" s="6">
        <f t="shared" si="8"/>
        <v>0</v>
      </c>
      <c r="P317">
        <f t="shared" si="9"/>
        <v>0</v>
      </c>
    </row>
    <row r="318" spans="1:16" x14ac:dyDescent="0.35">
      <c r="A318" s="19" t="s">
        <v>521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66073.650000000009</v>
      </c>
      <c r="L318" s="4">
        <v>72602.719999999928</v>
      </c>
      <c r="M318" s="4">
        <v>71746.419999999896</v>
      </c>
      <c r="N318" s="5">
        <v>70140.929999999949</v>
      </c>
      <c r="O318" s="6">
        <f t="shared" si="8"/>
        <v>0</v>
      </c>
      <c r="P318">
        <f t="shared" si="9"/>
        <v>0</v>
      </c>
    </row>
    <row r="319" spans="1:16" x14ac:dyDescent="0.35">
      <c r="A319" s="19" t="s">
        <v>522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65387.409999999945</v>
      </c>
      <c r="L319" s="4">
        <v>84919.629999999903</v>
      </c>
      <c r="M319" s="4">
        <v>86590.480000000127</v>
      </c>
      <c r="N319" s="5">
        <v>78965.84</v>
      </c>
      <c r="O319" s="6">
        <f t="shared" si="8"/>
        <v>0</v>
      </c>
      <c r="P319">
        <f t="shared" si="9"/>
        <v>0</v>
      </c>
    </row>
    <row r="320" spans="1:16" x14ac:dyDescent="0.35">
      <c r="A320" s="19" t="s">
        <v>523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77652.150000000256</v>
      </c>
      <c r="L320" s="4">
        <v>92680.060000000012</v>
      </c>
      <c r="M320" s="4">
        <v>96174.560000000085</v>
      </c>
      <c r="N320" s="5">
        <v>88835.590000000127</v>
      </c>
      <c r="O320" s="6">
        <f t="shared" si="8"/>
        <v>0</v>
      </c>
      <c r="P320">
        <f t="shared" si="9"/>
        <v>0</v>
      </c>
    </row>
    <row r="321" spans="1:16" x14ac:dyDescent="0.35">
      <c r="A321" s="19" t="s">
        <v>199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83255.79999999993</v>
      </c>
      <c r="L321" s="4">
        <v>111485.31000000007</v>
      </c>
      <c r="M321" s="4">
        <v>109657.19999999992</v>
      </c>
      <c r="N321" s="5">
        <v>101466.10333333332</v>
      </c>
      <c r="O321" s="6">
        <f t="shared" si="8"/>
        <v>0</v>
      </c>
      <c r="P321">
        <f t="shared" si="9"/>
        <v>0</v>
      </c>
    </row>
    <row r="322" spans="1:16" x14ac:dyDescent="0.35">
      <c r="A322" s="19" t="s">
        <v>200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298731.95000000036</v>
      </c>
      <c r="L322" s="4">
        <v>285449.85000000027</v>
      </c>
      <c r="M322" s="4">
        <v>223223.30999999933</v>
      </c>
      <c r="N322" s="5">
        <v>269135.03666666668</v>
      </c>
      <c r="O322" s="6">
        <f t="shared" si="8"/>
        <v>0</v>
      </c>
      <c r="P322">
        <f t="shared" si="9"/>
        <v>0</v>
      </c>
    </row>
    <row r="323" spans="1:16" x14ac:dyDescent="0.35">
      <c r="A323" s="19" t="s">
        <v>63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26833020.77999999</v>
      </c>
      <c r="L323" s="4">
        <v>32042747.489999991</v>
      </c>
      <c r="M323" s="4">
        <v>25441943.269999977</v>
      </c>
      <c r="N323" s="5">
        <v>28105903.846666653</v>
      </c>
      <c r="O323" s="6">
        <f t="shared" ref="O323:O386" si="10">+MIN(B323:M323)</f>
        <v>0</v>
      </c>
      <c r="P323">
        <f t="shared" ref="P323:P386" si="11">+IF(O323&lt;0,1,0)</f>
        <v>0</v>
      </c>
    </row>
    <row r="324" spans="1:16" x14ac:dyDescent="0.35">
      <c r="A324" s="19" t="s">
        <v>201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87841.979999999909</v>
      </c>
      <c r="L324" s="4">
        <v>90093.899999999892</v>
      </c>
      <c r="M324" s="4">
        <v>77833.560000000158</v>
      </c>
      <c r="N324" s="5">
        <v>85256.479999999981</v>
      </c>
      <c r="O324" s="6">
        <f t="shared" si="10"/>
        <v>0</v>
      </c>
      <c r="P324">
        <f t="shared" si="11"/>
        <v>0</v>
      </c>
    </row>
    <row r="325" spans="1:16" x14ac:dyDescent="0.35">
      <c r="A325" s="19" t="s">
        <v>524</v>
      </c>
      <c r="B325" s="4">
        <v>0</v>
      </c>
      <c r="C325" s="4">
        <v>0</v>
      </c>
      <c r="D325" s="4">
        <v>0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272232.72999999992</v>
      </c>
      <c r="L325" s="4">
        <v>330577.22999999992</v>
      </c>
      <c r="M325" s="4">
        <v>346598.79000000097</v>
      </c>
      <c r="N325" s="5">
        <v>316469.5833333336</v>
      </c>
      <c r="O325" s="6">
        <f t="shared" si="10"/>
        <v>0</v>
      </c>
      <c r="P325">
        <f t="shared" si="11"/>
        <v>0</v>
      </c>
    </row>
    <row r="326" spans="1:16" x14ac:dyDescent="0.35">
      <c r="A326" s="19" t="s">
        <v>525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222597.70999999996</v>
      </c>
      <c r="L326" s="4">
        <v>277804.62</v>
      </c>
      <c r="M326" s="4">
        <v>267730.75000000029</v>
      </c>
      <c r="N326" s="5">
        <v>256044.3600000001</v>
      </c>
      <c r="O326" s="6">
        <f t="shared" si="10"/>
        <v>0</v>
      </c>
      <c r="P326">
        <f t="shared" si="11"/>
        <v>0</v>
      </c>
    </row>
    <row r="327" spans="1:16" x14ac:dyDescent="0.35">
      <c r="A327" s="19" t="s">
        <v>202</v>
      </c>
      <c r="B327" s="4">
        <v>0</v>
      </c>
      <c r="C327" s="4">
        <v>0</v>
      </c>
      <c r="D327" s="4">
        <v>0</v>
      </c>
      <c r="E327" s="4">
        <v>0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67922.539999999921</v>
      </c>
      <c r="L327" s="4">
        <v>80906.310000000041</v>
      </c>
      <c r="M327" s="4">
        <v>74147.100000000137</v>
      </c>
      <c r="N327" s="5">
        <v>74325.316666666709</v>
      </c>
      <c r="O327" s="6">
        <f t="shared" si="10"/>
        <v>0</v>
      </c>
      <c r="P327">
        <f t="shared" si="11"/>
        <v>0</v>
      </c>
    </row>
    <row r="328" spans="1:16" x14ac:dyDescent="0.35">
      <c r="A328" s="19" t="s">
        <v>203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74956.719999999943</v>
      </c>
      <c r="L328" s="4">
        <v>101207.09999999982</v>
      </c>
      <c r="M328" s="4">
        <v>98376.309999999881</v>
      </c>
      <c r="N328" s="5">
        <v>91513.376666666547</v>
      </c>
      <c r="O328" s="6">
        <f t="shared" si="10"/>
        <v>0</v>
      </c>
      <c r="P328">
        <f t="shared" si="11"/>
        <v>0</v>
      </c>
    </row>
    <row r="329" spans="1:16" x14ac:dyDescent="0.35">
      <c r="A329" s="19" t="s">
        <v>526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82496.629999999903</v>
      </c>
      <c r="L329" s="4">
        <v>107882.35999999978</v>
      </c>
      <c r="M329" s="4">
        <v>108868.27000000014</v>
      </c>
      <c r="N329" s="5">
        <v>99749.086666666612</v>
      </c>
      <c r="O329" s="6">
        <f t="shared" si="10"/>
        <v>0</v>
      </c>
      <c r="P329">
        <f t="shared" si="11"/>
        <v>0</v>
      </c>
    </row>
    <row r="330" spans="1:16" x14ac:dyDescent="0.35">
      <c r="A330" s="19" t="s">
        <v>527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77526.62000000001</v>
      </c>
      <c r="L330" s="4">
        <v>73456.650000000038</v>
      </c>
      <c r="M330" s="4">
        <v>104745.97999999991</v>
      </c>
      <c r="N330" s="5">
        <v>85243.083333333314</v>
      </c>
      <c r="O330" s="6">
        <f t="shared" si="10"/>
        <v>0</v>
      </c>
      <c r="P330">
        <f t="shared" si="11"/>
        <v>0</v>
      </c>
    </row>
    <row r="331" spans="1:16" x14ac:dyDescent="0.35">
      <c r="A331" s="19" t="s">
        <v>528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35868.689999999995</v>
      </c>
      <c r="L331" s="4">
        <v>43889.510000000024</v>
      </c>
      <c r="M331" s="4">
        <v>47367.00999999998</v>
      </c>
      <c r="N331" s="5">
        <v>42375.07</v>
      </c>
      <c r="O331" s="6">
        <f t="shared" si="10"/>
        <v>0</v>
      </c>
      <c r="P331">
        <f t="shared" si="11"/>
        <v>0</v>
      </c>
    </row>
    <row r="332" spans="1:16" x14ac:dyDescent="0.35">
      <c r="A332" s="19" t="s">
        <v>529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82496.629999999903</v>
      </c>
      <c r="L332" s="4">
        <v>107882.35999999978</v>
      </c>
      <c r="M332" s="4">
        <v>108868.27000000014</v>
      </c>
      <c r="N332" s="5">
        <v>99749.086666666612</v>
      </c>
      <c r="O332" s="6">
        <f t="shared" si="10"/>
        <v>0</v>
      </c>
      <c r="P332">
        <f t="shared" si="11"/>
        <v>0</v>
      </c>
    </row>
    <row r="333" spans="1:16" x14ac:dyDescent="0.35">
      <c r="A333" s="19" t="s">
        <v>530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103143.59000000024</v>
      </c>
      <c r="L333" s="4">
        <v>127448.99000000012</v>
      </c>
      <c r="M333" s="4">
        <v>133779.17000000033</v>
      </c>
      <c r="N333" s="5">
        <v>121457.25000000023</v>
      </c>
      <c r="O333" s="6">
        <f t="shared" si="10"/>
        <v>0</v>
      </c>
      <c r="P333">
        <f t="shared" si="11"/>
        <v>0</v>
      </c>
    </row>
    <row r="334" spans="1:16" x14ac:dyDescent="0.35">
      <c r="A334" s="19" t="s">
        <v>204</v>
      </c>
      <c r="B334" s="4">
        <v>0</v>
      </c>
      <c r="C334" s="4">
        <v>0</v>
      </c>
      <c r="D334" s="4">
        <v>0</v>
      </c>
      <c r="E334" s="4">
        <v>0</v>
      </c>
      <c r="F334" s="4">
        <v>0</v>
      </c>
      <c r="G334" s="4">
        <v>0</v>
      </c>
      <c r="H334" s="4">
        <v>0</v>
      </c>
      <c r="I334" s="4">
        <v>0</v>
      </c>
      <c r="J334" s="4">
        <v>0</v>
      </c>
      <c r="K334" s="4">
        <v>88249.469999999928</v>
      </c>
      <c r="L334" s="4">
        <v>117326.39999999986</v>
      </c>
      <c r="M334" s="4">
        <v>118995.58999999952</v>
      </c>
      <c r="N334" s="5">
        <v>108190.48666666645</v>
      </c>
      <c r="O334" s="6">
        <f t="shared" si="10"/>
        <v>0</v>
      </c>
      <c r="P334">
        <f t="shared" si="11"/>
        <v>0</v>
      </c>
    </row>
    <row r="335" spans="1:16" x14ac:dyDescent="0.35">
      <c r="A335" s="19" t="s">
        <v>531</v>
      </c>
      <c r="B335" s="4">
        <v>0</v>
      </c>
      <c r="C335" s="4">
        <v>0</v>
      </c>
      <c r="D335" s="4">
        <v>0</v>
      </c>
      <c r="E335" s="4">
        <v>0</v>
      </c>
      <c r="F335" s="4">
        <v>0</v>
      </c>
      <c r="G335" s="4">
        <v>0</v>
      </c>
      <c r="H335" s="4">
        <v>0</v>
      </c>
      <c r="I335" s="4">
        <v>0</v>
      </c>
      <c r="J335" s="4">
        <v>0</v>
      </c>
      <c r="K335" s="4">
        <v>66483.740000000209</v>
      </c>
      <c r="L335" s="4">
        <v>66597.30999999991</v>
      </c>
      <c r="M335" s="4">
        <v>77513.889999999868</v>
      </c>
      <c r="N335" s="5">
        <v>70198.313333333324</v>
      </c>
      <c r="O335" s="6">
        <f t="shared" si="10"/>
        <v>0</v>
      </c>
      <c r="P335">
        <f t="shared" si="11"/>
        <v>0</v>
      </c>
    </row>
    <row r="336" spans="1:16" x14ac:dyDescent="0.35">
      <c r="A336" s="19" t="s">
        <v>532</v>
      </c>
      <c r="B336" s="4">
        <v>0</v>
      </c>
      <c r="C336" s="4">
        <v>0</v>
      </c>
      <c r="D336" s="4">
        <v>0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v>919109.0899999995</v>
      </c>
      <c r="L336" s="4">
        <v>837963.37999999814</v>
      </c>
      <c r="M336" s="4">
        <v>867948.64999999979</v>
      </c>
      <c r="N336" s="5">
        <v>875007.03999999911</v>
      </c>
      <c r="O336" s="6">
        <f t="shared" si="10"/>
        <v>0</v>
      </c>
      <c r="P336">
        <f t="shared" si="11"/>
        <v>0</v>
      </c>
    </row>
    <row r="337" spans="1:16" x14ac:dyDescent="0.35">
      <c r="A337" s="19" t="s">
        <v>533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5">
        <v>0</v>
      </c>
      <c r="O337" s="6">
        <f t="shared" si="10"/>
        <v>0</v>
      </c>
      <c r="P337">
        <f t="shared" si="11"/>
        <v>0</v>
      </c>
    </row>
    <row r="338" spans="1:16" x14ac:dyDescent="0.35">
      <c r="A338" s="19" t="s">
        <v>534</v>
      </c>
      <c r="B338" s="4">
        <v>0</v>
      </c>
      <c r="C338" s="4">
        <v>0</v>
      </c>
      <c r="D338" s="4">
        <v>0</v>
      </c>
      <c r="E338" s="4">
        <v>0</v>
      </c>
      <c r="F338" s="4">
        <v>0</v>
      </c>
      <c r="G338" s="4">
        <v>0</v>
      </c>
      <c r="H338" s="4">
        <v>0</v>
      </c>
      <c r="I338" s="4">
        <v>0</v>
      </c>
      <c r="J338" s="4">
        <v>0</v>
      </c>
      <c r="K338" s="4">
        <v>94556.020000000019</v>
      </c>
      <c r="L338" s="4">
        <v>113854.2099999998</v>
      </c>
      <c r="M338" s="4">
        <v>118445.56999999996</v>
      </c>
      <c r="N338" s="5">
        <v>108951.93333333325</v>
      </c>
      <c r="O338" s="6">
        <f t="shared" si="10"/>
        <v>0</v>
      </c>
      <c r="P338">
        <f t="shared" si="11"/>
        <v>0</v>
      </c>
    </row>
    <row r="339" spans="1:16" x14ac:dyDescent="0.35">
      <c r="A339" s="19" t="s">
        <v>535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82496.629999999903</v>
      </c>
      <c r="L339" s="4">
        <v>107882.35999999978</v>
      </c>
      <c r="M339" s="4">
        <v>108868.27000000014</v>
      </c>
      <c r="N339" s="5">
        <v>99749.086666666612</v>
      </c>
      <c r="O339" s="6">
        <f t="shared" si="10"/>
        <v>0</v>
      </c>
      <c r="P339">
        <f t="shared" si="11"/>
        <v>0</v>
      </c>
    </row>
    <row r="340" spans="1:16" x14ac:dyDescent="0.35">
      <c r="A340" s="19" t="s">
        <v>536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74119.840000000069</v>
      </c>
      <c r="L340" s="4">
        <v>97013.87999999999</v>
      </c>
      <c r="M340" s="4">
        <v>97981.160000000149</v>
      </c>
      <c r="N340" s="5">
        <v>89704.960000000079</v>
      </c>
      <c r="O340" s="6">
        <f t="shared" si="10"/>
        <v>0</v>
      </c>
      <c r="P340">
        <f t="shared" si="11"/>
        <v>0</v>
      </c>
    </row>
    <row r="341" spans="1:16" x14ac:dyDescent="0.35">
      <c r="A341" s="19" t="s">
        <v>205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3355779.0699999975</v>
      </c>
      <c r="L341" s="4">
        <v>3097028.8500000057</v>
      </c>
      <c r="M341" s="4">
        <v>2971318.1399999978</v>
      </c>
      <c r="N341" s="5">
        <v>3141375.353333334</v>
      </c>
      <c r="O341" s="6">
        <f t="shared" si="10"/>
        <v>0</v>
      </c>
      <c r="P341">
        <f t="shared" si="11"/>
        <v>0</v>
      </c>
    </row>
    <row r="342" spans="1:16" x14ac:dyDescent="0.35">
      <c r="A342" s="19" t="s">
        <v>537</v>
      </c>
      <c r="B342" s="4">
        <v>0</v>
      </c>
      <c r="C342" s="4">
        <v>0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85005.389999999912</v>
      </c>
      <c r="L342" s="4">
        <v>103550.72999999968</v>
      </c>
      <c r="M342" s="4">
        <v>114499.09999999976</v>
      </c>
      <c r="N342" s="5">
        <v>101018.40666666644</v>
      </c>
      <c r="O342" s="6">
        <f t="shared" si="10"/>
        <v>0</v>
      </c>
      <c r="P342">
        <f t="shared" si="11"/>
        <v>0</v>
      </c>
    </row>
    <row r="343" spans="1:16" x14ac:dyDescent="0.35">
      <c r="A343" s="19" t="s">
        <v>538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78476.340000000011</v>
      </c>
      <c r="L343" s="4">
        <v>100276.67000000011</v>
      </c>
      <c r="M343" s="4">
        <v>107499.53999999985</v>
      </c>
      <c r="N343" s="5">
        <v>95417.516666666663</v>
      </c>
      <c r="O343" s="6">
        <f t="shared" si="10"/>
        <v>0</v>
      </c>
      <c r="P343">
        <f t="shared" si="11"/>
        <v>0</v>
      </c>
    </row>
    <row r="344" spans="1:16" x14ac:dyDescent="0.35">
      <c r="A344" s="19" t="s">
        <v>539</v>
      </c>
      <c r="B344" s="4">
        <v>0</v>
      </c>
      <c r="C344" s="4">
        <v>0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83472.180000000051</v>
      </c>
      <c r="L344" s="4">
        <v>81868.510000000184</v>
      </c>
      <c r="M344" s="4">
        <v>102143.13000000003</v>
      </c>
      <c r="N344" s="5">
        <v>89161.273333333433</v>
      </c>
      <c r="O344" s="6">
        <f t="shared" si="10"/>
        <v>0</v>
      </c>
      <c r="P344">
        <f t="shared" si="11"/>
        <v>0</v>
      </c>
    </row>
    <row r="345" spans="1:16" x14ac:dyDescent="0.35">
      <c r="A345" s="19" t="s">
        <v>206</v>
      </c>
      <c r="B345" s="4">
        <v>0</v>
      </c>
      <c r="C345" s="4">
        <v>0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78751.579999999885</v>
      </c>
      <c r="L345" s="4">
        <v>101452.02999999966</v>
      </c>
      <c r="M345" s="4">
        <v>113362.46000000037</v>
      </c>
      <c r="N345" s="5">
        <v>97855.356666666645</v>
      </c>
      <c r="O345" s="6">
        <f t="shared" si="10"/>
        <v>0</v>
      </c>
      <c r="P345">
        <f t="shared" si="11"/>
        <v>0</v>
      </c>
    </row>
    <row r="346" spans="1:16" x14ac:dyDescent="0.35">
      <c r="A346" s="19" t="s">
        <v>540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83472.180000000051</v>
      </c>
      <c r="L346" s="4">
        <v>81868.510000000184</v>
      </c>
      <c r="M346" s="4">
        <v>102143.13000000003</v>
      </c>
      <c r="N346" s="5">
        <v>89161.273333333433</v>
      </c>
      <c r="O346" s="6">
        <f t="shared" si="10"/>
        <v>0</v>
      </c>
      <c r="P346">
        <f t="shared" si="11"/>
        <v>0</v>
      </c>
    </row>
    <row r="347" spans="1:16" x14ac:dyDescent="0.35">
      <c r="A347" s="19" t="s">
        <v>541</v>
      </c>
      <c r="B347" s="4">
        <v>0</v>
      </c>
      <c r="C347" s="4">
        <v>0</v>
      </c>
      <c r="D347" s="4">
        <v>0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v>578914.42999999854</v>
      </c>
      <c r="L347" s="4">
        <v>556848.64999999921</v>
      </c>
      <c r="M347" s="4">
        <v>583085.53999999969</v>
      </c>
      <c r="N347" s="5">
        <v>572949.53999999911</v>
      </c>
      <c r="O347" s="6">
        <f t="shared" si="10"/>
        <v>0</v>
      </c>
      <c r="P347">
        <f t="shared" si="11"/>
        <v>0</v>
      </c>
    </row>
    <row r="348" spans="1:16" x14ac:dyDescent="0.35">
      <c r="A348" s="19" t="s">
        <v>542</v>
      </c>
      <c r="B348" s="4">
        <v>0</v>
      </c>
      <c r="C348" s="4">
        <v>0</v>
      </c>
      <c r="D348" s="4">
        <v>0</v>
      </c>
      <c r="E348" s="4">
        <v>0</v>
      </c>
      <c r="F348" s="4">
        <v>0</v>
      </c>
      <c r="G348" s="4">
        <v>0</v>
      </c>
      <c r="H348" s="4">
        <v>0</v>
      </c>
      <c r="I348" s="4">
        <v>0</v>
      </c>
      <c r="J348" s="4">
        <v>0</v>
      </c>
      <c r="K348" s="4">
        <v>172228.32999999961</v>
      </c>
      <c r="L348" s="4">
        <v>163085.23000000016</v>
      </c>
      <c r="M348" s="4">
        <v>232989.28000000003</v>
      </c>
      <c r="N348" s="5">
        <v>189434.27999999994</v>
      </c>
      <c r="O348" s="6">
        <f t="shared" si="10"/>
        <v>0</v>
      </c>
      <c r="P348">
        <f t="shared" si="11"/>
        <v>0</v>
      </c>
    </row>
    <row r="349" spans="1:16" x14ac:dyDescent="0.35">
      <c r="A349" s="19" t="s">
        <v>543</v>
      </c>
      <c r="B349" s="4">
        <v>0</v>
      </c>
      <c r="C349" s="4">
        <v>0</v>
      </c>
      <c r="D349" s="4">
        <v>0</v>
      </c>
      <c r="E349" s="4">
        <v>0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222597.70999999996</v>
      </c>
      <c r="L349" s="4">
        <v>277804.62</v>
      </c>
      <c r="M349" s="4">
        <v>267730.75000000029</v>
      </c>
      <c r="N349" s="5">
        <v>256044.3600000001</v>
      </c>
      <c r="O349" s="6">
        <f t="shared" si="10"/>
        <v>0</v>
      </c>
      <c r="P349">
        <f t="shared" si="11"/>
        <v>0</v>
      </c>
    </row>
    <row r="350" spans="1:16" x14ac:dyDescent="0.35">
      <c r="A350" s="19" t="s">
        <v>207</v>
      </c>
      <c r="B350" s="4">
        <v>0</v>
      </c>
      <c r="C350" s="4">
        <v>0</v>
      </c>
      <c r="D350" s="4">
        <v>0</v>
      </c>
      <c r="E350" s="4">
        <v>0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s="5">
        <v>0</v>
      </c>
      <c r="O350" s="6">
        <f t="shared" si="10"/>
        <v>0</v>
      </c>
      <c r="P350">
        <f t="shared" si="11"/>
        <v>0</v>
      </c>
    </row>
    <row r="351" spans="1:16" x14ac:dyDescent="0.35">
      <c r="A351" s="19" t="s">
        <v>208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53494.199999999968</v>
      </c>
      <c r="L351" s="4">
        <v>91279.54000000011</v>
      </c>
      <c r="M351" s="4">
        <v>102167.73999999993</v>
      </c>
      <c r="N351" s="5">
        <v>82313.826666666675</v>
      </c>
      <c r="O351" s="6">
        <f t="shared" si="10"/>
        <v>0</v>
      </c>
      <c r="P351">
        <f t="shared" si="11"/>
        <v>0</v>
      </c>
    </row>
    <row r="352" spans="1:16" x14ac:dyDescent="0.35">
      <c r="A352" s="19" t="s">
        <v>209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85302.880000000063</v>
      </c>
      <c r="L352" s="4">
        <v>77025.330000000147</v>
      </c>
      <c r="M352" s="4">
        <v>84181.740000000354</v>
      </c>
      <c r="N352" s="5">
        <v>82169.983333333512</v>
      </c>
      <c r="O352" s="6">
        <f t="shared" si="10"/>
        <v>0</v>
      </c>
      <c r="P352">
        <f t="shared" si="11"/>
        <v>0</v>
      </c>
    </row>
    <row r="353" spans="1:16" x14ac:dyDescent="0.35">
      <c r="A353" s="19" t="s">
        <v>84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-34160.290000000015</v>
      </c>
      <c r="L353" s="4">
        <v>-39043.099999999955</v>
      </c>
      <c r="M353" s="4">
        <v>-23546.390000000021</v>
      </c>
      <c r="N353" s="5">
        <v>-32249.926666666666</v>
      </c>
      <c r="O353" s="6">
        <f t="shared" si="10"/>
        <v>-39043.099999999955</v>
      </c>
      <c r="P353">
        <f t="shared" si="11"/>
        <v>1</v>
      </c>
    </row>
    <row r="354" spans="1:16" x14ac:dyDescent="0.35">
      <c r="A354" s="19" t="s">
        <v>85</v>
      </c>
      <c r="B354" s="4">
        <v>0</v>
      </c>
      <c r="C354" s="4">
        <v>0</v>
      </c>
      <c r="D354" s="4">
        <v>0</v>
      </c>
      <c r="E354" s="4">
        <v>0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v>-60456.440000000031</v>
      </c>
      <c r="L354" s="4">
        <v>-73135.479999999938</v>
      </c>
      <c r="M354" s="4">
        <v>-38533.499999999964</v>
      </c>
      <c r="N354" s="5">
        <v>-57375.139999999985</v>
      </c>
      <c r="O354" s="6">
        <f t="shared" si="10"/>
        <v>-73135.479999999938</v>
      </c>
      <c r="P354">
        <f t="shared" si="11"/>
        <v>1</v>
      </c>
    </row>
    <row r="355" spans="1:16" x14ac:dyDescent="0.35">
      <c r="A355" s="19" t="s">
        <v>544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21786.130000000005</v>
      </c>
      <c r="L355" s="4">
        <v>25375.049999999894</v>
      </c>
      <c r="M355" s="4">
        <v>59824.339999999909</v>
      </c>
      <c r="N355" s="5">
        <v>35661.839999999938</v>
      </c>
      <c r="O355" s="6">
        <f t="shared" si="10"/>
        <v>0</v>
      </c>
      <c r="P355">
        <f t="shared" si="11"/>
        <v>0</v>
      </c>
    </row>
    <row r="356" spans="1:16" x14ac:dyDescent="0.35">
      <c r="A356" s="19" t="s">
        <v>210</v>
      </c>
      <c r="B356" s="4">
        <v>0</v>
      </c>
      <c r="C356" s="4">
        <v>0</v>
      </c>
      <c r="D356" s="4">
        <v>0</v>
      </c>
      <c r="E356" s="4">
        <v>0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  <c r="N356" s="5">
        <v>0</v>
      </c>
      <c r="O356" s="6">
        <f t="shared" si="10"/>
        <v>0</v>
      </c>
      <c r="P356">
        <f t="shared" si="11"/>
        <v>0</v>
      </c>
    </row>
    <row r="357" spans="1:16" x14ac:dyDescent="0.35">
      <c r="A357" s="19" t="s">
        <v>64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403679.04000000027</v>
      </c>
      <c r="L357" s="4">
        <v>412957.91000000038</v>
      </c>
      <c r="M357" s="4">
        <v>97582.899999999849</v>
      </c>
      <c r="N357" s="5">
        <v>304739.95000000019</v>
      </c>
      <c r="O357" s="6">
        <f t="shared" si="10"/>
        <v>0</v>
      </c>
      <c r="P357">
        <f t="shared" si="11"/>
        <v>0</v>
      </c>
    </row>
    <row r="358" spans="1:16" x14ac:dyDescent="0.35">
      <c r="A358" s="19" t="s">
        <v>545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89349.139999999825</v>
      </c>
      <c r="L358" s="4">
        <v>105292.63000000015</v>
      </c>
      <c r="M358" s="4">
        <v>106364.2499999999</v>
      </c>
      <c r="N358" s="5">
        <v>100335.33999999995</v>
      </c>
      <c r="O358" s="6">
        <f t="shared" si="10"/>
        <v>0</v>
      </c>
      <c r="P358">
        <f t="shared" si="11"/>
        <v>0</v>
      </c>
    </row>
    <row r="359" spans="1:16" x14ac:dyDescent="0.35">
      <c r="A359" s="19" t="s">
        <v>211</v>
      </c>
      <c r="B359" s="4">
        <v>0</v>
      </c>
      <c r="C359" s="4">
        <v>0</v>
      </c>
      <c r="D359" s="4">
        <v>0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106806.17000000003</v>
      </c>
      <c r="L359" s="4">
        <v>108091.06000000004</v>
      </c>
      <c r="M359" s="4">
        <v>109223.14000000029</v>
      </c>
      <c r="N359" s="5">
        <v>108040.12333333345</v>
      </c>
      <c r="O359" s="6">
        <f t="shared" si="10"/>
        <v>0</v>
      </c>
      <c r="P359">
        <f t="shared" si="11"/>
        <v>0</v>
      </c>
    </row>
    <row r="360" spans="1:16" x14ac:dyDescent="0.35">
      <c r="A360" s="19" t="s">
        <v>212</v>
      </c>
      <c r="B360" s="4">
        <v>0</v>
      </c>
      <c r="C360" s="4">
        <v>0</v>
      </c>
      <c r="D360" s="4">
        <v>0</v>
      </c>
      <c r="E360" s="4">
        <v>0</v>
      </c>
      <c r="F360" s="4">
        <v>0</v>
      </c>
      <c r="G360" s="4">
        <v>0</v>
      </c>
      <c r="H360" s="4">
        <v>0</v>
      </c>
      <c r="I360" s="4">
        <v>0</v>
      </c>
      <c r="J360" s="4">
        <v>0</v>
      </c>
      <c r="K360" s="4">
        <v>1384890.0500000017</v>
      </c>
      <c r="L360" s="4">
        <v>1359725.9299999964</v>
      </c>
      <c r="M360" s="4">
        <v>1286191.9100000011</v>
      </c>
      <c r="N360" s="5">
        <v>1343602.6299999997</v>
      </c>
      <c r="O360" s="6">
        <f t="shared" si="10"/>
        <v>0</v>
      </c>
      <c r="P360">
        <f t="shared" si="11"/>
        <v>0</v>
      </c>
    </row>
    <row r="361" spans="1:16" x14ac:dyDescent="0.35">
      <c r="A361" s="19" t="s">
        <v>45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2522554.329999994</v>
      </c>
      <c r="L361" s="4">
        <v>1446892.9899999993</v>
      </c>
      <c r="M361" s="4">
        <v>1073203.0500000005</v>
      </c>
      <c r="N361" s="5">
        <v>1680883.4566666645</v>
      </c>
      <c r="O361" s="6">
        <f t="shared" si="10"/>
        <v>0</v>
      </c>
      <c r="P361">
        <f t="shared" si="11"/>
        <v>0</v>
      </c>
    </row>
    <row r="362" spans="1:16" x14ac:dyDescent="0.35">
      <c r="A362" s="19" t="s">
        <v>546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58244.750000000138</v>
      </c>
      <c r="L362" s="4">
        <v>66967.760000000198</v>
      </c>
      <c r="M362" s="4">
        <v>68208.199999999837</v>
      </c>
      <c r="N362" s="5">
        <v>64473.570000000058</v>
      </c>
      <c r="O362" s="6">
        <f t="shared" si="10"/>
        <v>0</v>
      </c>
      <c r="P362">
        <f t="shared" si="11"/>
        <v>0</v>
      </c>
    </row>
    <row r="363" spans="1:16" x14ac:dyDescent="0.35">
      <c r="A363" s="19" t="s">
        <v>213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4">
        <v>64763.759999999944</v>
      </c>
      <c r="L363" s="4">
        <v>89265.120000000272</v>
      </c>
      <c r="M363" s="4">
        <v>93594.879999999976</v>
      </c>
      <c r="N363" s="5">
        <v>82541.253333333399</v>
      </c>
      <c r="O363" s="6">
        <f t="shared" si="10"/>
        <v>0</v>
      </c>
      <c r="P363">
        <f t="shared" si="11"/>
        <v>0</v>
      </c>
    </row>
    <row r="364" spans="1:16" x14ac:dyDescent="0.35">
      <c r="A364" s="19" t="s">
        <v>214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65823.019999999873</v>
      </c>
      <c r="L364" s="4">
        <v>75639.610000000277</v>
      </c>
      <c r="M364" s="4">
        <v>106068.48000000011</v>
      </c>
      <c r="N364" s="5">
        <v>82510.370000000097</v>
      </c>
      <c r="O364" s="6">
        <f t="shared" si="10"/>
        <v>0</v>
      </c>
      <c r="P364">
        <f t="shared" si="11"/>
        <v>0</v>
      </c>
    </row>
    <row r="365" spans="1:16" x14ac:dyDescent="0.35">
      <c r="A365" s="19" t="s">
        <v>547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105251.95000000008</v>
      </c>
      <c r="L365" s="4">
        <v>117084.46000000017</v>
      </c>
      <c r="M365" s="4">
        <v>116608.23000000007</v>
      </c>
      <c r="N365" s="5">
        <v>112981.54666666679</v>
      </c>
      <c r="O365" s="6">
        <f t="shared" si="10"/>
        <v>0</v>
      </c>
      <c r="P365">
        <f t="shared" si="11"/>
        <v>0</v>
      </c>
    </row>
    <row r="366" spans="1:16" x14ac:dyDescent="0.35">
      <c r="A366" s="19" t="s">
        <v>215</v>
      </c>
      <c r="B366" s="4">
        <v>0</v>
      </c>
      <c r="C366" s="4">
        <v>0</v>
      </c>
      <c r="D366" s="4">
        <v>0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82496.629999999903</v>
      </c>
      <c r="L366" s="4">
        <v>107882.35999999978</v>
      </c>
      <c r="M366" s="4">
        <v>108868.27000000014</v>
      </c>
      <c r="N366" s="5">
        <v>99749.086666666612</v>
      </c>
      <c r="O366" s="6">
        <f t="shared" si="10"/>
        <v>0</v>
      </c>
      <c r="P366">
        <f t="shared" si="11"/>
        <v>0</v>
      </c>
    </row>
    <row r="367" spans="1:16" x14ac:dyDescent="0.35">
      <c r="A367" s="19" t="s">
        <v>216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107620.6099999999</v>
      </c>
      <c r="L367" s="4">
        <v>223763.80999999971</v>
      </c>
      <c r="M367" s="4">
        <v>184519.3099999995</v>
      </c>
      <c r="N367" s="5">
        <v>171967.90999999968</v>
      </c>
      <c r="O367" s="6">
        <f t="shared" si="10"/>
        <v>0</v>
      </c>
      <c r="P367">
        <f t="shared" si="11"/>
        <v>0</v>
      </c>
    </row>
    <row r="368" spans="1:16" x14ac:dyDescent="0.35">
      <c r="A368" s="3" t="s">
        <v>217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77031.69999999991</v>
      </c>
      <c r="L368" s="4">
        <v>87723.349999999948</v>
      </c>
      <c r="M368" s="4">
        <v>95907.230000000098</v>
      </c>
      <c r="N368" s="5">
        <v>86887.426666666652</v>
      </c>
      <c r="O368" s="6">
        <f t="shared" si="10"/>
        <v>0</v>
      </c>
      <c r="P368">
        <f t="shared" si="11"/>
        <v>0</v>
      </c>
    </row>
    <row r="369" spans="1:16" x14ac:dyDescent="0.35">
      <c r="A369" s="3" t="s">
        <v>218</v>
      </c>
      <c r="B369" s="4">
        <v>0</v>
      </c>
      <c r="C369" s="4">
        <v>0</v>
      </c>
      <c r="D369" s="4">
        <v>0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75173.170000000086</v>
      </c>
      <c r="L369" s="4">
        <v>95842.640000000116</v>
      </c>
      <c r="M369" s="4">
        <v>93984.299999999988</v>
      </c>
      <c r="N369" s="5">
        <v>88333.370000000068</v>
      </c>
      <c r="O369" s="6">
        <f t="shared" si="10"/>
        <v>0</v>
      </c>
      <c r="P369">
        <f t="shared" si="11"/>
        <v>0</v>
      </c>
    </row>
    <row r="370" spans="1:16" x14ac:dyDescent="0.35">
      <c r="A370" s="3" t="s">
        <v>219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-412815.02000000008</v>
      </c>
      <c r="L370" s="4">
        <v>-437775.74000000005</v>
      </c>
      <c r="M370" s="4">
        <v>-460573.0299999998</v>
      </c>
      <c r="N370" s="5">
        <v>-437054.59666666668</v>
      </c>
      <c r="O370" s="6">
        <f t="shared" si="10"/>
        <v>-460573.0299999998</v>
      </c>
      <c r="P370">
        <f t="shared" si="11"/>
        <v>1</v>
      </c>
    </row>
    <row r="371" spans="1:16" x14ac:dyDescent="0.35">
      <c r="A371" s="3" t="s">
        <v>548</v>
      </c>
      <c r="B371" s="4">
        <v>0</v>
      </c>
      <c r="C371" s="4">
        <v>0</v>
      </c>
      <c r="D371" s="4">
        <v>0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95313.34000000004</v>
      </c>
      <c r="L371" s="4">
        <v>106708.70000000006</v>
      </c>
      <c r="M371" s="4">
        <v>110822.57999999973</v>
      </c>
      <c r="N371" s="5">
        <v>104281.53999999994</v>
      </c>
      <c r="O371" s="6">
        <f t="shared" si="10"/>
        <v>0</v>
      </c>
      <c r="P371">
        <f t="shared" si="11"/>
        <v>0</v>
      </c>
    </row>
    <row r="372" spans="1:16" x14ac:dyDescent="0.35">
      <c r="A372" s="3" t="s">
        <v>549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5">
        <v>0</v>
      </c>
      <c r="O372" s="6">
        <f t="shared" si="10"/>
        <v>0</v>
      </c>
      <c r="P372">
        <f t="shared" si="11"/>
        <v>0</v>
      </c>
    </row>
    <row r="373" spans="1:16" x14ac:dyDescent="0.35">
      <c r="A373" s="3" t="s">
        <v>550</v>
      </c>
      <c r="B373" s="4">
        <v>0</v>
      </c>
      <c r="C373" s="4">
        <v>0</v>
      </c>
      <c r="D373" s="4">
        <v>0</v>
      </c>
      <c r="E373" s="4">
        <v>0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  <c r="N373" s="5">
        <v>0</v>
      </c>
      <c r="O373" s="6">
        <f t="shared" si="10"/>
        <v>0</v>
      </c>
      <c r="P373">
        <f t="shared" si="11"/>
        <v>0</v>
      </c>
    </row>
    <row r="374" spans="1:16" x14ac:dyDescent="0.35">
      <c r="A374" s="3" t="s">
        <v>551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59841.289999999848</v>
      </c>
      <c r="L374" s="4">
        <v>59857.45999999997</v>
      </c>
      <c r="M374" s="4">
        <v>69717.579999999929</v>
      </c>
      <c r="N374" s="5">
        <v>63138.776666666585</v>
      </c>
      <c r="O374" s="6">
        <f t="shared" si="10"/>
        <v>0</v>
      </c>
      <c r="P374">
        <f t="shared" si="11"/>
        <v>0</v>
      </c>
    </row>
    <row r="375" spans="1:16" x14ac:dyDescent="0.35">
      <c r="A375" s="3" t="s">
        <v>552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  <c r="N375" s="5">
        <v>0</v>
      </c>
      <c r="O375" s="6">
        <f t="shared" si="10"/>
        <v>0</v>
      </c>
      <c r="P375">
        <f t="shared" si="11"/>
        <v>0</v>
      </c>
    </row>
    <row r="376" spans="1:16" x14ac:dyDescent="0.35">
      <c r="A376" s="3" t="s">
        <v>220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1450822.9999999956</v>
      </c>
      <c r="L376" s="4">
        <v>1349171.7800000005</v>
      </c>
      <c r="M376" s="4">
        <v>816537.18000000017</v>
      </c>
      <c r="N376" s="5">
        <v>1205510.6533333322</v>
      </c>
      <c r="O376" s="6">
        <f t="shared" si="10"/>
        <v>0</v>
      </c>
      <c r="P376">
        <f t="shared" si="11"/>
        <v>0</v>
      </c>
    </row>
    <row r="377" spans="1:16" x14ac:dyDescent="0.35">
      <c r="A377" s="19" t="s">
        <v>46</v>
      </c>
      <c r="B377" s="4">
        <v>0</v>
      </c>
      <c r="C377" s="4">
        <v>0</v>
      </c>
      <c r="D377" s="4">
        <v>0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7027.7099999999982</v>
      </c>
      <c r="L377" s="4">
        <v>-6768.0899999999747</v>
      </c>
      <c r="M377" s="4">
        <v>56909.119999999923</v>
      </c>
      <c r="N377" s="5">
        <v>19056.246666666648</v>
      </c>
      <c r="O377" s="6">
        <f t="shared" si="10"/>
        <v>-6768.0899999999747</v>
      </c>
      <c r="P377">
        <f t="shared" si="11"/>
        <v>1</v>
      </c>
    </row>
    <row r="378" spans="1:16" x14ac:dyDescent="0.35">
      <c r="A378" s="19" t="s">
        <v>221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62626.980000000061</v>
      </c>
      <c r="L378" s="4">
        <v>81035.019999999931</v>
      </c>
      <c r="M378" s="4">
        <v>90370.710000000472</v>
      </c>
      <c r="N378" s="5">
        <v>78010.903333333496</v>
      </c>
      <c r="O378" s="6">
        <f t="shared" si="10"/>
        <v>0</v>
      </c>
      <c r="P378">
        <f t="shared" si="11"/>
        <v>0</v>
      </c>
    </row>
    <row r="379" spans="1:16" x14ac:dyDescent="0.35">
      <c r="A379" s="19" t="s">
        <v>553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5">
        <v>0</v>
      </c>
      <c r="O379" s="6">
        <f t="shared" si="10"/>
        <v>0</v>
      </c>
      <c r="P379">
        <f t="shared" si="11"/>
        <v>0</v>
      </c>
    </row>
    <row r="380" spans="1:16" x14ac:dyDescent="0.35">
      <c r="A380" s="19" t="s">
        <v>554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87811.309999999794</v>
      </c>
      <c r="L380" s="4">
        <v>114747.30999999985</v>
      </c>
      <c r="M380" s="4">
        <v>117643.60000000027</v>
      </c>
      <c r="N380" s="5">
        <v>106734.0733333333</v>
      </c>
      <c r="O380" s="6">
        <f t="shared" si="10"/>
        <v>0</v>
      </c>
      <c r="P380">
        <f t="shared" si="11"/>
        <v>0</v>
      </c>
    </row>
    <row r="381" spans="1:16" x14ac:dyDescent="0.35">
      <c r="A381" s="19" t="s">
        <v>222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224622.61999999982</v>
      </c>
      <c r="L381" s="4">
        <v>280713.77000000066</v>
      </c>
      <c r="M381" s="4">
        <v>292084.75000000023</v>
      </c>
      <c r="N381" s="5">
        <v>265807.04666666692</v>
      </c>
      <c r="O381" s="6">
        <f t="shared" si="10"/>
        <v>0</v>
      </c>
      <c r="P381">
        <f t="shared" si="11"/>
        <v>0</v>
      </c>
    </row>
    <row r="382" spans="1:16" x14ac:dyDescent="0.35">
      <c r="A382" s="19" t="s">
        <v>223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221744.56</v>
      </c>
      <c r="L382" s="4">
        <v>174678.94000000009</v>
      </c>
      <c r="M382" s="4">
        <v>219425.14999999973</v>
      </c>
      <c r="N382" s="5">
        <v>205282.8833333333</v>
      </c>
      <c r="O382" s="6">
        <f t="shared" si="10"/>
        <v>0</v>
      </c>
      <c r="P382">
        <f t="shared" si="11"/>
        <v>0</v>
      </c>
    </row>
    <row r="383" spans="1:16" x14ac:dyDescent="0.35">
      <c r="A383" s="19" t="s">
        <v>555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117094.10000000009</v>
      </c>
      <c r="L383" s="4">
        <v>136149.37999999998</v>
      </c>
      <c r="M383" s="4">
        <v>135066.96999999983</v>
      </c>
      <c r="N383" s="5">
        <v>129436.81666666664</v>
      </c>
      <c r="O383" s="6">
        <f t="shared" si="10"/>
        <v>0</v>
      </c>
      <c r="P383">
        <f t="shared" si="11"/>
        <v>0</v>
      </c>
    </row>
    <row r="384" spans="1:16" x14ac:dyDescent="0.35">
      <c r="A384" s="19" t="s">
        <v>556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133648.44000000015</v>
      </c>
      <c r="L384" s="4">
        <v>158967.45000000019</v>
      </c>
      <c r="M384" s="4">
        <v>167703.70000000027</v>
      </c>
      <c r="N384" s="5">
        <v>153439.86333333355</v>
      </c>
      <c r="O384" s="6">
        <f t="shared" si="10"/>
        <v>0</v>
      </c>
      <c r="P384">
        <f t="shared" si="11"/>
        <v>0</v>
      </c>
    </row>
    <row r="385" spans="1:16" x14ac:dyDescent="0.35">
      <c r="A385" s="19" t="s">
        <v>557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342501.71000000043</v>
      </c>
      <c r="L385" s="4">
        <v>401737.40000000037</v>
      </c>
      <c r="M385" s="4">
        <v>418737.7200000009</v>
      </c>
      <c r="N385" s="5">
        <v>387658.94333333388</v>
      </c>
      <c r="O385" s="6">
        <f t="shared" si="10"/>
        <v>0</v>
      </c>
      <c r="P385">
        <f t="shared" si="11"/>
        <v>0</v>
      </c>
    </row>
    <row r="386" spans="1:16" x14ac:dyDescent="0.35">
      <c r="A386" s="19" t="s">
        <v>224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76010.89999999998</v>
      </c>
      <c r="L386" s="4">
        <v>86115.430000000328</v>
      </c>
      <c r="M386" s="4">
        <v>82556.940000000075</v>
      </c>
      <c r="N386" s="5">
        <v>81561.090000000127</v>
      </c>
      <c r="O386" s="6">
        <f t="shared" si="10"/>
        <v>0</v>
      </c>
      <c r="P386">
        <f t="shared" si="11"/>
        <v>0</v>
      </c>
    </row>
    <row r="387" spans="1:16" x14ac:dyDescent="0.35">
      <c r="A387" s="19" t="s">
        <v>47</v>
      </c>
      <c r="B387" s="4">
        <v>0</v>
      </c>
      <c r="C387" s="4">
        <v>0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680762.53999999992</v>
      </c>
      <c r="L387" s="4">
        <v>1230841.260000004</v>
      </c>
      <c r="M387" s="4">
        <v>555660.58000000136</v>
      </c>
      <c r="N387" s="5">
        <v>822421.46000000183</v>
      </c>
      <c r="O387" s="6">
        <f t="shared" ref="O387:O450" si="12">+MIN(B387:M387)</f>
        <v>0</v>
      </c>
      <c r="P387">
        <f t="shared" ref="P387:P450" si="13">+IF(O387&lt;0,1,0)</f>
        <v>0</v>
      </c>
    </row>
    <row r="388" spans="1:16" x14ac:dyDescent="0.35">
      <c r="A388" s="19" t="s">
        <v>225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223744.25000000006</v>
      </c>
      <c r="L388" s="4">
        <v>224677.89000000022</v>
      </c>
      <c r="M388" s="4">
        <v>135980.29000000018</v>
      </c>
      <c r="N388" s="5">
        <v>194800.81000000014</v>
      </c>
      <c r="O388" s="6">
        <f t="shared" si="12"/>
        <v>0</v>
      </c>
      <c r="P388">
        <f t="shared" si="13"/>
        <v>0</v>
      </c>
    </row>
    <row r="389" spans="1:16" x14ac:dyDescent="0.35">
      <c r="A389" s="19" t="s">
        <v>558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5">
        <v>0</v>
      </c>
      <c r="O389" s="6">
        <f t="shared" si="12"/>
        <v>0</v>
      </c>
      <c r="P389">
        <f t="shared" si="13"/>
        <v>0</v>
      </c>
    </row>
    <row r="390" spans="1:16" x14ac:dyDescent="0.35">
      <c r="A390" s="19" t="s">
        <v>226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69958.280000000072</v>
      </c>
      <c r="L390" s="4">
        <v>90598.970000000147</v>
      </c>
      <c r="M390" s="4">
        <v>92117.309999999808</v>
      </c>
      <c r="N390" s="5">
        <v>84224.853333333347</v>
      </c>
      <c r="O390" s="6">
        <f t="shared" si="12"/>
        <v>0</v>
      </c>
      <c r="P390">
        <f t="shared" si="13"/>
        <v>0</v>
      </c>
    </row>
    <row r="391" spans="1:16" x14ac:dyDescent="0.35">
      <c r="A391" s="19" t="s">
        <v>227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175863.5099999994</v>
      </c>
      <c r="L391" s="4">
        <v>284458.83000000071</v>
      </c>
      <c r="M391" s="4">
        <v>266682.02999999997</v>
      </c>
      <c r="N391" s="5">
        <v>242334.79000000004</v>
      </c>
      <c r="O391" s="6">
        <f t="shared" si="12"/>
        <v>0</v>
      </c>
      <c r="P391">
        <f t="shared" si="13"/>
        <v>0</v>
      </c>
    </row>
    <row r="392" spans="1:16" x14ac:dyDescent="0.35">
      <c r="A392" s="19" t="s">
        <v>559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5">
        <v>0</v>
      </c>
      <c r="O392" s="6">
        <f t="shared" si="12"/>
        <v>0</v>
      </c>
      <c r="P392">
        <f t="shared" si="13"/>
        <v>0</v>
      </c>
    </row>
    <row r="393" spans="1:16" x14ac:dyDescent="0.35">
      <c r="A393" s="19" t="s">
        <v>560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11949.780000000017</v>
      </c>
      <c r="L393" s="4">
        <v>14470.290000000006</v>
      </c>
      <c r="M393" s="4">
        <v>14338.880000000001</v>
      </c>
      <c r="N393" s="5">
        <v>13586.316666666675</v>
      </c>
      <c r="O393" s="6">
        <f t="shared" si="12"/>
        <v>0</v>
      </c>
      <c r="P393">
        <f t="shared" si="13"/>
        <v>0</v>
      </c>
    </row>
    <row r="394" spans="1:16" x14ac:dyDescent="0.35">
      <c r="A394" s="19" t="s">
        <v>48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-793768.82</v>
      </c>
      <c r="L394" s="4">
        <v>-842632.07000000088</v>
      </c>
      <c r="M394" s="4">
        <v>-2756973.1400000015</v>
      </c>
      <c r="N394" s="5">
        <v>-1464458.0100000007</v>
      </c>
      <c r="O394" s="6">
        <f t="shared" si="12"/>
        <v>-2756973.1400000015</v>
      </c>
      <c r="P394">
        <f t="shared" si="13"/>
        <v>1</v>
      </c>
    </row>
    <row r="395" spans="1:16" x14ac:dyDescent="0.35">
      <c r="A395" s="19" t="s">
        <v>49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-324083.11999999924</v>
      </c>
      <c r="L395" s="4">
        <v>-349607.99000000051</v>
      </c>
      <c r="M395" s="4">
        <v>-336486.3499999998</v>
      </c>
      <c r="N395" s="5">
        <v>-336725.81999999983</v>
      </c>
      <c r="O395" s="6">
        <f t="shared" si="12"/>
        <v>-349607.99000000051</v>
      </c>
      <c r="P395">
        <f t="shared" si="13"/>
        <v>1</v>
      </c>
    </row>
    <row r="396" spans="1:16" x14ac:dyDescent="0.35">
      <c r="A396" s="19" t="s">
        <v>228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296067.0799999999</v>
      </c>
      <c r="L396" s="4">
        <v>281738.64000000048</v>
      </c>
      <c r="M396" s="4">
        <v>288192.66000000015</v>
      </c>
      <c r="N396" s="5">
        <v>288666.12666666688</v>
      </c>
      <c r="O396" s="6">
        <f t="shared" si="12"/>
        <v>0</v>
      </c>
      <c r="P396">
        <f t="shared" si="13"/>
        <v>0</v>
      </c>
    </row>
    <row r="397" spans="1:16" x14ac:dyDescent="0.35">
      <c r="A397" s="19" t="s">
        <v>561</v>
      </c>
      <c r="B397" s="4">
        <v>0</v>
      </c>
      <c r="C397" s="4">
        <v>0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80709.729999999894</v>
      </c>
      <c r="L397" s="4">
        <v>107205.12000000021</v>
      </c>
      <c r="M397" s="4">
        <v>94513.879999999976</v>
      </c>
      <c r="N397" s="5">
        <v>94142.910000000033</v>
      </c>
      <c r="O397" s="6">
        <f t="shared" si="12"/>
        <v>0</v>
      </c>
      <c r="P397">
        <f t="shared" si="13"/>
        <v>0</v>
      </c>
    </row>
    <row r="398" spans="1:16" x14ac:dyDescent="0.35">
      <c r="A398" s="19" t="s">
        <v>50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3759359.6499999966</v>
      </c>
      <c r="L398" s="4">
        <v>1858996.1400000004</v>
      </c>
      <c r="M398" s="4">
        <v>1102140.9000000011</v>
      </c>
      <c r="N398" s="5">
        <v>2240165.563333333</v>
      </c>
      <c r="O398" s="6">
        <f t="shared" si="12"/>
        <v>0</v>
      </c>
      <c r="P398">
        <f t="shared" si="13"/>
        <v>0</v>
      </c>
    </row>
    <row r="399" spans="1:16" x14ac:dyDescent="0.35">
      <c r="A399" s="19" t="s">
        <v>562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83386.969999999827</v>
      </c>
      <c r="L399" s="4">
        <v>99460.949999999968</v>
      </c>
      <c r="M399" s="4">
        <v>95997.919999999925</v>
      </c>
      <c r="N399" s="5">
        <v>92948.61333333324</v>
      </c>
      <c r="O399" s="6">
        <f t="shared" si="12"/>
        <v>0</v>
      </c>
      <c r="P399">
        <f t="shared" si="13"/>
        <v>0</v>
      </c>
    </row>
    <row r="400" spans="1:16" x14ac:dyDescent="0.35">
      <c r="A400" s="19" t="s">
        <v>563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5">
        <v>0</v>
      </c>
      <c r="O400" s="6">
        <f t="shared" si="12"/>
        <v>0</v>
      </c>
      <c r="P400">
        <f t="shared" si="13"/>
        <v>0</v>
      </c>
    </row>
    <row r="401" spans="1:16" x14ac:dyDescent="0.35">
      <c r="A401" s="19" t="s">
        <v>229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56643.450000000077</v>
      </c>
      <c r="L401" s="4">
        <v>53083.899999999987</v>
      </c>
      <c r="M401" s="4">
        <v>87327.060000000041</v>
      </c>
      <c r="N401" s="5">
        <v>65684.803333333359</v>
      </c>
      <c r="O401" s="6">
        <f t="shared" si="12"/>
        <v>0</v>
      </c>
      <c r="P401">
        <f t="shared" si="13"/>
        <v>0</v>
      </c>
    </row>
    <row r="402" spans="1:16" x14ac:dyDescent="0.35">
      <c r="A402" s="19" t="s">
        <v>564</v>
      </c>
      <c r="B402" s="4">
        <v>0</v>
      </c>
      <c r="C402" s="4">
        <v>0</v>
      </c>
      <c r="D402" s="4">
        <v>0</v>
      </c>
      <c r="E402" s="4">
        <v>0</v>
      </c>
      <c r="F402" s="4">
        <v>0</v>
      </c>
      <c r="G402" s="4">
        <v>0</v>
      </c>
      <c r="H402" s="4">
        <v>0</v>
      </c>
      <c r="I402" s="4">
        <v>0</v>
      </c>
      <c r="J402" s="4">
        <v>0</v>
      </c>
      <c r="K402" s="4">
        <v>200178.84999999969</v>
      </c>
      <c r="L402" s="4">
        <v>274083.64999999991</v>
      </c>
      <c r="M402" s="4">
        <v>274242.12999999942</v>
      </c>
      <c r="N402" s="5">
        <v>249501.54333333299</v>
      </c>
      <c r="O402" s="6">
        <f t="shared" si="12"/>
        <v>0</v>
      </c>
      <c r="P402">
        <f t="shared" si="13"/>
        <v>0</v>
      </c>
    </row>
    <row r="403" spans="1:16" x14ac:dyDescent="0.35">
      <c r="A403" s="19" t="s">
        <v>565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158393.31999999937</v>
      </c>
      <c r="L403" s="4">
        <v>183900.54999999976</v>
      </c>
      <c r="M403" s="4">
        <v>199228.12000000032</v>
      </c>
      <c r="N403" s="5">
        <v>180507.32999999981</v>
      </c>
      <c r="O403" s="6">
        <f t="shared" si="12"/>
        <v>0</v>
      </c>
      <c r="P403">
        <f t="shared" si="13"/>
        <v>0</v>
      </c>
    </row>
    <row r="404" spans="1:16" x14ac:dyDescent="0.35">
      <c r="A404" s="19" t="s">
        <v>566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64032.630000000012</v>
      </c>
      <c r="L404" s="4">
        <v>69596.969999999768</v>
      </c>
      <c r="M404" s="4">
        <v>69275.019999999859</v>
      </c>
      <c r="N404" s="5">
        <v>67634.87333333322</v>
      </c>
      <c r="O404" s="6">
        <f t="shared" si="12"/>
        <v>0</v>
      </c>
      <c r="P404">
        <f t="shared" si="13"/>
        <v>0</v>
      </c>
    </row>
    <row r="405" spans="1:16" x14ac:dyDescent="0.35">
      <c r="A405" s="19" t="s">
        <v>567</v>
      </c>
      <c r="B405" s="4">
        <v>0</v>
      </c>
      <c r="C405" s="4">
        <v>0</v>
      </c>
      <c r="D405" s="4">
        <v>0</v>
      </c>
      <c r="E405" s="4">
        <v>0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v>1417275.7799999993</v>
      </c>
      <c r="L405" s="4">
        <v>1514620.7100000021</v>
      </c>
      <c r="M405" s="4">
        <v>1447504.760000003</v>
      </c>
      <c r="N405" s="5">
        <v>1459800.4166666679</v>
      </c>
      <c r="O405" s="6">
        <f t="shared" si="12"/>
        <v>0</v>
      </c>
      <c r="P405">
        <f t="shared" si="13"/>
        <v>0</v>
      </c>
    </row>
    <row r="406" spans="1:16" x14ac:dyDescent="0.35">
      <c r="A406" s="19" t="s">
        <v>51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1516009.1299999992</v>
      </c>
      <c r="L406" s="4">
        <v>2017372.91</v>
      </c>
      <c r="M406" s="4">
        <v>1909640.9299999953</v>
      </c>
      <c r="N406" s="5">
        <v>1814340.9899999981</v>
      </c>
      <c r="O406" s="6">
        <f t="shared" si="12"/>
        <v>0</v>
      </c>
      <c r="P406">
        <f t="shared" si="13"/>
        <v>0</v>
      </c>
    </row>
    <row r="407" spans="1:16" x14ac:dyDescent="0.35">
      <c r="A407" s="19" t="s">
        <v>568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2115974.4300000044</v>
      </c>
      <c r="L407" s="4">
        <v>2438193.7900000042</v>
      </c>
      <c r="M407" s="4">
        <v>2339295.8900000071</v>
      </c>
      <c r="N407" s="5">
        <v>2297821.3700000052</v>
      </c>
      <c r="O407" s="6">
        <f t="shared" si="12"/>
        <v>0</v>
      </c>
      <c r="P407">
        <f t="shared" si="13"/>
        <v>0</v>
      </c>
    </row>
    <row r="408" spans="1:16" x14ac:dyDescent="0.35">
      <c r="A408" s="19" t="s">
        <v>52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-89550.63999999981</v>
      </c>
      <c r="L408" s="4">
        <v>-103052.42999999992</v>
      </c>
      <c r="M408" s="4">
        <v>-145712.88000000012</v>
      </c>
      <c r="N408" s="5">
        <v>-112771.98333333328</v>
      </c>
      <c r="O408" s="6">
        <f t="shared" si="12"/>
        <v>-145712.88000000012</v>
      </c>
      <c r="P408">
        <f t="shared" si="13"/>
        <v>1</v>
      </c>
    </row>
    <row r="409" spans="1:16" x14ac:dyDescent="0.35">
      <c r="A409" s="19" t="s">
        <v>230</v>
      </c>
      <c r="B409" s="4">
        <v>0</v>
      </c>
      <c r="C409" s="4">
        <v>0</v>
      </c>
      <c r="D409" s="4">
        <v>0</v>
      </c>
      <c r="E409" s="4">
        <v>0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3216.7300000000059</v>
      </c>
      <c r="L409" s="4">
        <v>-2897.1900000000028</v>
      </c>
      <c r="M409" s="4">
        <v>2068.3199999999947</v>
      </c>
      <c r="N409" s="5">
        <v>795.95333333333258</v>
      </c>
      <c r="O409" s="6">
        <f t="shared" si="12"/>
        <v>-2897.1900000000028</v>
      </c>
      <c r="P409">
        <f t="shared" si="13"/>
        <v>1</v>
      </c>
    </row>
    <row r="410" spans="1:16" x14ac:dyDescent="0.35">
      <c r="A410" s="19" t="s">
        <v>231</v>
      </c>
      <c r="B410" s="4">
        <v>0</v>
      </c>
      <c r="C410" s="4">
        <v>0</v>
      </c>
      <c r="D410" s="4">
        <v>0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v>388021.36000000057</v>
      </c>
      <c r="L410" s="4">
        <v>417916.58000000013</v>
      </c>
      <c r="M410" s="4">
        <v>392066.0899999995</v>
      </c>
      <c r="N410" s="5">
        <v>399334.67666666675</v>
      </c>
      <c r="O410" s="6">
        <f t="shared" si="12"/>
        <v>0</v>
      </c>
      <c r="P410">
        <f t="shared" si="13"/>
        <v>0</v>
      </c>
    </row>
    <row r="411" spans="1:16" x14ac:dyDescent="0.35">
      <c r="A411" s="19" t="s">
        <v>569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241604.58999999988</v>
      </c>
      <c r="L411" s="4">
        <v>243906.21000000002</v>
      </c>
      <c r="M411" s="4">
        <v>273539.37999999995</v>
      </c>
      <c r="N411" s="5">
        <v>253016.72666666665</v>
      </c>
      <c r="O411" s="6">
        <f t="shared" si="12"/>
        <v>0</v>
      </c>
      <c r="P411">
        <f t="shared" si="13"/>
        <v>0</v>
      </c>
    </row>
    <row r="412" spans="1:16" x14ac:dyDescent="0.35">
      <c r="A412" s="19" t="s">
        <v>570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214420.88000000003</v>
      </c>
      <c r="L412" s="4">
        <v>278846.10000000085</v>
      </c>
      <c r="M412" s="4">
        <v>317707.07999999938</v>
      </c>
      <c r="N412" s="5">
        <v>270324.68666666676</v>
      </c>
      <c r="O412" s="6">
        <f t="shared" si="12"/>
        <v>0</v>
      </c>
      <c r="P412">
        <f t="shared" si="13"/>
        <v>0</v>
      </c>
    </row>
    <row r="413" spans="1:16" x14ac:dyDescent="0.35">
      <c r="A413" s="19" t="s">
        <v>232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848995.05999999959</v>
      </c>
      <c r="L413" s="4">
        <v>1030265.3600000007</v>
      </c>
      <c r="M413" s="4">
        <v>1065404.7100000007</v>
      </c>
      <c r="N413" s="5">
        <v>981555.04333333357</v>
      </c>
      <c r="O413" s="6">
        <f t="shared" si="12"/>
        <v>0</v>
      </c>
      <c r="P413">
        <f t="shared" si="13"/>
        <v>0</v>
      </c>
    </row>
    <row r="414" spans="1:16" x14ac:dyDescent="0.35">
      <c r="A414" s="19" t="s">
        <v>233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86892.440000000075</v>
      </c>
      <c r="L414" s="4">
        <v>112732.83</v>
      </c>
      <c r="M414" s="4">
        <v>118200.44000000003</v>
      </c>
      <c r="N414" s="5">
        <v>105941.90333333336</v>
      </c>
      <c r="O414" s="6">
        <f t="shared" si="12"/>
        <v>0</v>
      </c>
      <c r="P414">
        <f t="shared" si="13"/>
        <v>0</v>
      </c>
    </row>
    <row r="415" spans="1:16" x14ac:dyDescent="0.35">
      <c r="A415" s="19" t="s">
        <v>234</v>
      </c>
      <c r="B415" s="4">
        <v>0</v>
      </c>
      <c r="C415" s="4">
        <v>0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58200.290000000066</v>
      </c>
      <c r="L415" s="4">
        <v>94525.659999999916</v>
      </c>
      <c r="M415" s="4">
        <v>95803.42</v>
      </c>
      <c r="N415" s="5">
        <v>82843.123333333337</v>
      </c>
      <c r="O415" s="6">
        <f t="shared" si="12"/>
        <v>0</v>
      </c>
      <c r="P415">
        <f t="shared" si="13"/>
        <v>0</v>
      </c>
    </row>
    <row r="416" spans="1:16" x14ac:dyDescent="0.35">
      <c r="A416" s="19" t="s">
        <v>571</v>
      </c>
      <c r="B416" s="4">
        <v>0</v>
      </c>
      <c r="C416" s="4">
        <v>0</v>
      </c>
      <c r="D416" s="4">
        <v>0</v>
      </c>
      <c r="E416" s="4">
        <v>0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v>73262.640000000145</v>
      </c>
      <c r="L416" s="4">
        <v>91074.710000000079</v>
      </c>
      <c r="M416" s="4">
        <v>98928.539999999848</v>
      </c>
      <c r="N416" s="5">
        <v>87755.296666666691</v>
      </c>
      <c r="O416" s="6">
        <f t="shared" si="12"/>
        <v>0</v>
      </c>
      <c r="P416">
        <f t="shared" si="13"/>
        <v>0</v>
      </c>
    </row>
    <row r="417" spans="1:16" x14ac:dyDescent="0.35">
      <c r="A417" s="19" t="s">
        <v>572</v>
      </c>
      <c r="B417" s="4">
        <v>0</v>
      </c>
      <c r="C417" s="4">
        <v>0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K417" s="4">
        <v>83339.779999999693</v>
      </c>
      <c r="L417" s="4">
        <v>98349.619999999981</v>
      </c>
      <c r="M417" s="4">
        <v>99279.479999999836</v>
      </c>
      <c r="N417" s="5">
        <v>93656.293333333175</v>
      </c>
      <c r="O417" s="6">
        <f t="shared" si="12"/>
        <v>0</v>
      </c>
      <c r="P417">
        <f t="shared" si="13"/>
        <v>0</v>
      </c>
    </row>
    <row r="418" spans="1:16" x14ac:dyDescent="0.35">
      <c r="A418" s="19" t="s">
        <v>573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v>189916.09999999992</v>
      </c>
      <c r="L418" s="4">
        <v>167216.25999999989</v>
      </c>
      <c r="M418" s="4">
        <v>96507.970000000074</v>
      </c>
      <c r="N418" s="5">
        <v>151213.4433333333</v>
      </c>
      <c r="O418" s="6">
        <f t="shared" si="12"/>
        <v>0</v>
      </c>
      <c r="P418">
        <f t="shared" si="13"/>
        <v>0</v>
      </c>
    </row>
    <row r="419" spans="1:16" x14ac:dyDescent="0.35">
      <c r="A419" s="19" t="s">
        <v>236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152627.37000000029</v>
      </c>
      <c r="L419" s="4">
        <v>79329.239999999729</v>
      </c>
      <c r="M419" s="4">
        <v>125717.76000000008</v>
      </c>
      <c r="N419" s="5">
        <v>119224.79000000004</v>
      </c>
      <c r="O419" s="6">
        <f t="shared" si="12"/>
        <v>0</v>
      </c>
      <c r="P419">
        <f t="shared" si="13"/>
        <v>0</v>
      </c>
    </row>
    <row r="420" spans="1:16" x14ac:dyDescent="0.35">
      <c r="A420" s="19" t="s">
        <v>53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393893.26</v>
      </c>
      <c r="L420" s="4">
        <v>522513.86000000004</v>
      </c>
      <c r="M420" s="4">
        <v>532388.27000000037</v>
      </c>
      <c r="N420" s="5">
        <v>482931.79666666687</v>
      </c>
      <c r="O420" s="6">
        <f t="shared" si="12"/>
        <v>0</v>
      </c>
      <c r="P420">
        <f t="shared" si="13"/>
        <v>0</v>
      </c>
    </row>
    <row r="421" spans="1:16" x14ac:dyDescent="0.35">
      <c r="A421" s="19" t="s">
        <v>574</v>
      </c>
      <c r="B421" s="4">
        <v>0</v>
      </c>
      <c r="C421" s="4">
        <v>0</v>
      </c>
      <c r="D421" s="4">
        <v>0</v>
      </c>
      <c r="E421" s="4">
        <v>0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5">
        <v>0</v>
      </c>
      <c r="O421" s="6">
        <f t="shared" si="12"/>
        <v>0</v>
      </c>
      <c r="P421">
        <f t="shared" si="13"/>
        <v>0</v>
      </c>
    </row>
    <row r="422" spans="1:16" x14ac:dyDescent="0.35">
      <c r="A422" s="19" t="s">
        <v>575</v>
      </c>
      <c r="B422" s="4">
        <v>0</v>
      </c>
      <c r="C422" s="4">
        <v>0</v>
      </c>
      <c r="D422" s="4">
        <v>0</v>
      </c>
      <c r="E422" s="4">
        <v>0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5">
        <v>0</v>
      </c>
      <c r="O422" s="6">
        <f t="shared" si="12"/>
        <v>0</v>
      </c>
      <c r="P422">
        <f t="shared" si="13"/>
        <v>0</v>
      </c>
    </row>
    <row r="423" spans="1:16" x14ac:dyDescent="0.35">
      <c r="A423" s="19" t="s">
        <v>576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124324.42000000009</v>
      </c>
      <c r="L423" s="4">
        <v>130858.15999999995</v>
      </c>
      <c r="M423" s="4">
        <v>156252.42000000022</v>
      </c>
      <c r="N423" s="5">
        <v>137145.00000000009</v>
      </c>
      <c r="O423" s="6">
        <f t="shared" si="12"/>
        <v>0</v>
      </c>
      <c r="P423">
        <f t="shared" si="13"/>
        <v>0</v>
      </c>
    </row>
    <row r="424" spans="1:16" x14ac:dyDescent="0.35">
      <c r="A424" s="19" t="s">
        <v>65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">
        <v>0</v>
      </c>
      <c r="K424" s="4">
        <v>-38001.710000000123</v>
      </c>
      <c r="L424" s="4">
        <v>-40289.690000000155</v>
      </c>
      <c r="M424" s="4">
        <v>-38790.079999999944</v>
      </c>
      <c r="N424" s="5">
        <v>-39027.160000000076</v>
      </c>
      <c r="O424" s="6">
        <f t="shared" si="12"/>
        <v>-40289.690000000155</v>
      </c>
      <c r="P424">
        <f t="shared" si="13"/>
        <v>1</v>
      </c>
    </row>
    <row r="425" spans="1:16" x14ac:dyDescent="0.35">
      <c r="A425" s="19" t="s">
        <v>238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4">
        <v>3123337.7300000037</v>
      </c>
      <c r="L425" s="4">
        <v>3277580.5400000005</v>
      </c>
      <c r="M425" s="4">
        <v>2870770.4900000007</v>
      </c>
      <c r="N425" s="5">
        <v>3090562.9200000018</v>
      </c>
      <c r="O425" s="6">
        <f t="shared" si="12"/>
        <v>0</v>
      </c>
      <c r="P425">
        <f t="shared" si="13"/>
        <v>0</v>
      </c>
    </row>
    <row r="426" spans="1:16" x14ac:dyDescent="0.35">
      <c r="A426" s="19" t="s">
        <v>577</v>
      </c>
      <c r="B426" s="4">
        <v>0</v>
      </c>
      <c r="C426" s="4">
        <v>0</v>
      </c>
      <c r="D426" s="4">
        <v>0</v>
      </c>
      <c r="E426" s="4">
        <v>0</v>
      </c>
      <c r="F426" s="4">
        <v>0</v>
      </c>
      <c r="G426" s="4">
        <v>0</v>
      </c>
      <c r="H426" s="4">
        <v>0</v>
      </c>
      <c r="I426" s="4">
        <v>0</v>
      </c>
      <c r="J426" s="4">
        <v>0</v>
      </c>
      <c r="K426" s="4">
        <v>225076.67000000042</v>
      </c>
      <c r="L426" s="4">
        <v>303224.45999999985</v>
      </c>
      <c r="M426" s="4">
        <v>294860.89000000019</v>
      </c>
      <c r="N426" s="5">
        <v>274387.34000000014</v>
      </c>
      <c r="O426" s="6">
        <f t="shared" si="12"/>
        <v>0</v>
      </c>
      <c r="P426">
        <f t="shared" si="13"/>
        <v>0</v>
      </c>
    </row>
    <row r="427" spans="1:16" x14ac:dyDescent="0.35">
      <c r="A427" s="19" t="s">
        <v>86</v>
      </c>
      <c r="B427" s="4">
        <v>0</v>
      </c>
      <c r="C427" s="4">
        <v>0</v>
      </c>
      <c r="D427" s="4">
        <v>0</v>
      </c>
      <c r="E427" s="4">
        <v>0</v>
      </c>
      <c r="F427" s="4">
        <v>0</v>
      </c>
      <c r="G427" s="4">
        <v>0</v>
      </c>
      <c r="H427" s="4">
        <v>0</v>
      </c>
      <c r="I427" s="4">
        <v>0</v>
      </c>
      <c r="J427" s="4">
        <v>0</v>
      </c>
      <c r="K427" s="4">
        <v>-20259013.900000006</v>
      </c>
      <c r="L427" s="4">
        <v>-15937884.400000015</v>
      </c>
      <c r="M427" s="4">
        <v>-6619056.9799999958</v>
      </c>
      <c r="N427" s="5">
        <v>-14271985.093333339</v>
      </c>
      <c r="O427" s="6">
        <f t="shared" si="12"/>
        <v>-20259013.900000006</v>
      </c>
      <c r="P427">
        <f t="shared" si="13"/>
        <v>1</v>
      </c>
    </row>
    <row r="428" spans="1:16" x14ac:dyDescent="0.35">
      <c r="A428" s="19" t="s">
        <v>578</v>
      </c>
      <c r="B428" s="4">
        <v>0</v>
      </c>
      <c r="C428" s="4">
        <v>0</v>
      </c>
      <c r="D428" s="4">
        <v>0</v>
      </c>
      <c r="E428" s="4">
        <v>0</v>
      </c>
      <c r="F428" s="4">
        <v>0</v>
      </c>
      <c r="G428" s="4">
        <v>0</v>
      </c>
      <c r="H428" s="4">
        <v>0</v>
      </c>
      <c r="I428" s="4">
        <v>0</v>
      </c>
      <c r="J428" s="4">
        <v>0</v>
      </c>
      <c r="K428" s="4">
        <v>90472.989999999947</v>
      </c>
      <c r="L428" s="4">
        <v>83200.629999999917</v>
      </c>
      <c r="M428" s="4">
        <v>91639.800000000047</v>
      </c>
      <c r="N428" s="5">
        <v>88437.806666666642</v>
      </c>
      <c r="O428" s="6">
        <f t="shared" si="12"/>
        <v>0</v>
      </c>
      <c r="P428">
        <f t="shared" si="13"/>
        <v>0</v>
      </c>
    </row>
    <row r="429" spans="1:16" x14ac:dyDescent="0.35">
      <c r="A429" s="19" t="s">
        <v>579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  <c r="N429" s="5">
        <v>0</v>
      </c>
      <c r="O429" s="6">
        <f t="shared" si="12"/>
        <v>0</v>
      </c>
      <c r="P429">
        <f t="shared" si="13"/>
        <v>0</v>
      </c>
    </row>
    <row r="430" spans="1:16" x14ac:dyDescent="0.35">
      <c r="A430" s="19" t="s">
        <v>580</v>
      </c>
      <c r="B430" s="4">
        <v>0</v>
      </c>
      <c r="C430" s="4">
        <v>0</v>
      </c>
      <c r="D430" s="4">
        <v>0</v>
      </c>
      <c r="E430" s="4">
        <v>0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13261.240000000002</v>
      </c>
      <c r="L430" s="4">
        <v>15493.410000000016</v>
      </c>
      <c r="M430" s="4">
        <v>37774.49999999992</v>
      </c>
      <c r="N430" s="5">
        <v>22176.383333333313</v>
      </c>
      <c r="O430" s="6">
        <f t="shared" si="12"/>
        <v>0</v>
      </c>
      <c r="P430">
        <f t="shared" si="13"/>
        <v>0</v>
      </c>
    </row>
    <row r="431" spans="1:16" x14ac:dyDescent="0.35">
      <c r="A431" s="19" t="s">
        <v>54</v>
      </c>
      <c r="B431" s="4">
        <v>0</v>
      </c>
      <c r="C431" s="4">
        <v>0</v>
      </c>
      <c r="D431" s="4">
        <v>0</v>
      </c>
      <c r="E431" s="4">
        <v>0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-809630.19999999925</v>
      </c>
      <c r="L431" s="4">
        <v>-874176.4599999995</v>
      </c>
      <c r="M431" s="4">
        <v>-837091.41999999806</v>
      </c>
      <c r="N431" s="5">
        <v>-840299.35999999894</v>
      </c>
      <c r="O431" s="6">
        <f t="shared" si="12"/>
        <v>-874176.4599999995</v>
      </c>
      <c r="P431">
        <f t="shared" si="13"/>
        <v>1</v>
      </c>
    </row>
    <row r="432" spans="1:16" x14ac:dyDescent="0.35">
      <c r="A432" s="19" t="s">
        <v>581</v>
      </c>
      <c r="B432" s="4">
        <v>0</v>
      </c>
      <c r="C432" s="4">
        <v>0</v>
      </c>
      <c r="D432" s="4">
        <v>0</v>
      </c>
      <c r="E432" s="4">
        <v>0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4">
        <v>59742.540000000139</v>
      </c>
      <c r="L432" s="4">
        <v>76877.380000000048</v>
      </c>
      <c r="M432" s="4">
        <v>69110.929999999935</v>
      </c>
      <c r="N432" s="5">
        <v>68576.950000000041</v>
      </c>
      <c r="O432" s="6">
        <f t="shared" si="12"/>
        <v>0</v>
      </c>
      <c r="P432">
        <f t="shared" si="13"/>
        <v>0</v>
      </c>
    </row>
    <row r="433" spans="1:16" x14ac:dyDescent="0.35">
      <c r="A433" s="19" t="s">
        <v>240</v>
      </c>
      <c r="B433" s="4">
        <v>0</v>
      </c>
      <c r="C433" s="4">
        <v>0</v>
      </c>
      <c r="D433" s="4">
        <v>0</v>
      </c>
      <c r="E433" s="4">
        <v>0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4">
        <v>136865.16000000003</v>
      </c>
      <c r="L433" s="4">
        <v>93046.699999999852</v>
      </c>
      <c r="M433" s="4">
        <v>93032.140000000218</v>
      </c>
      <c r="N433" s="5">
        <v>107648.00000000004</v>
      </c>
      <c r="O433" s="6">
        <f t="shared" si="12"/>
        <v>0</v>
      </c>
      <c r="P433">
        <f t="shared" si="13"/>
        <v>0</v>
      </c>
    </row>
    <row r="434" spans="1:16" x14ac:dyDescent="0.35">
      <c r="A434" s="19" t="s">
        <v>241</v>
      </c>
      <c r="B434" s="4">
        <v>0</v>
      </c>
      <c r="C434" s="4">
        <v>0</v>
      </c>
      <c r="D434" s="4">
        <v>0</v>
      </c>
      <c r="E434" s="4">
        <v>0</v>
      </c>
      <c r="F434" s="4">
        <v>0</v>
      </c>
      <c r="G434" s="4">
        <v>0</v>
      </c>
      <c r="H434" s="4">
        <v>0</v>
      </c>
      <c r="I434" s="4">
        <v>0</v>
      </c>
      <c r="J434" s="4">
        <v>0</v>
      </c>
      <c r="K434" s="4">
        <v>262854.66999999981</v>
      </c>
      <c r="L434" s="4">
        <v>340752.68999999983</v>
      </c>
      <c r="M434" s="4">
        <v>350494.18000000017</v>
      </c>
      <c r="N434" s="5">
        <v>318033.84666666662</v>
      </c>
      <c r="O434" s="6">
        <f t="shared" si="12"/>
        <v>0</v>
      </c>
      <c r="P434">
        <f t="shared" si="13"/>
        <v>0</v>
      </c>
    </row>
    <row r="435" spans="1:16" x14ac:dyDescent="0.35">
      <c r="A435" s="19" t="s">
        <v>582</v>
      </c>
      <c r="B435" s="4">
        <v>0</v>
      </c>
      <c r="C435" s="4">
        <v>0</v>
      </c>
      <c r="D435" s="4">
        <v>0</v>
      </c>
      <c r="E435" s="4">
        <v>0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64359.019999999924</v>
      </c>
      <c r="L435" s="4">
        <v>51129.220000000088</v>
      </c>
      <c r="M435" s="4">
        <v>81957.95000000007</v>
      </c>
      <c r="N435" s="5">
        <v>65815.396666666697</v>
      </c>
      <c r="O435" s="6">
        <f t="shared" si="12"/>
        <v>0</v>
      </c>
      <c r="P435">
        <f t="shared" si="13"/>
        <v>0</v>
      </c>
    </row>
    <row r="436" spans="1:16" x14ac:dyDescent="0.35">
      <c r="A436" s="19" t="s">
        <v>583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0</v>
      </c>
      <c r="H436" s="4">
        <v>0</v>
      </c>
      <c r="I436" s="4">
        <v>0</v>
      </c>
      <c r="J436" s="4">
        <v>0</v>
      </c>
      <c r="K436" s="4">
        <v>1596152.7999999993</v>
      </c>
      <c r="L436" s="4">
        <v>1467614.8800000011</v>
      </c>
      <c r="M436" s="4">
        <v>1616719.2499999974</v>
      </c>
      <c r="N436" s="5">
        <v>1560162.3099999994</v>
      </c>
      <c r="O436" s="6">
        <f t="shared" si="12"/>
        <v>0</v>
      </c>
      <c r="P436">
        <f t="shared" si="13"/>
        <v>0</v>
      </c>
    </row>
    <row r="437" spans="1:16" x14ac:dyDescent="0.35">
      <c r="A437" s="19" t="s">
        <v>584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87812.929999999891</v>
      </c>
      <c r="L437" s="4">
        <v>113631.38999999987</v>
      </c>
      <c r="M437" s="4">
        <v>113281.4699999997</v>
      </c>
      <c r="N437" s="5">
        <v>104908.59666666649</v>
      </c>
      <c r="O437" s="6">
        <f t="shared" si="12"/>
        <v>0</v>
      </c>
      <c r="P437">
        <f t="shared" si="13"/>
        <v>0</v>
      </c>
    </row>
    <row r="438" spans="1:16" x14ac:dyDescent="0.35">
      <c r="A438" s="19" t="s">
        <v>242</v>
      </c>
      <c r="B438" s="4">
        <v>0</v>
      </c>
      <c r="C438" s="4">
        <v>0</v>
      </c>
      <c r="D438" s="4">
        <v>0</v>
      </c>
      <c r="E438" s="4">
        <v>0</v>
      </c>
      <c r="F438" s="4">
        <v>0</v>
      </c>
      <c r="G438" s="4">
        <v>0</v>
      </c>
      <c r="H438" s="4">
        <v>0</v>
      </c>
      <c r="I438" s="4">
        <v>0</v>
      </c>
      <c r="J438" s="4">
        <v>0</v>
      </c>
      <c r="K438" s="4">
        <v>205892.33999999965</v>
      </c>
      <c r="L438" s="4">
        <v>218353.09999999948</v>
      </c>
      <c r="M438" s="4">
        <v>174929.2800000002</v>
      </c>
      <c r="N438" s="5">
        <v>199724.90666666641</v>
      </c>
      <c r="O438" s="6">
        <f t="shared" si="12"/>
        <v>0</v>
      </c>
      <c r="P438">
        <f t="shared" si="13"/>
        <v>0</v>
      </c>
    </row>
    <row r="439" spans="1:16" x14ac:dyDescent="0.35">
      <c r="A439" s="19" t="s">
        <v>67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211100.22</v>
      </c>
      <c r="L439" s="4">
        <v>218947.5000000002</v>
      </c>
      <c r="M439" s="4">
        <v>204096.15000000026</v>
      </c>
      <c r="N439" s="5">
        <v>211381.29000000015</v>
      </c>
      <c r="O439" s="6">
        <f t="shared" si="12"/>
        <v>0</v>
      </c>
      <c r="P439">
        <f t="shared" si="13"/>
        <v>0</v>
      </c>
    </row>
    <row r="440" spans="1:16" x14ac:dyDescent="0.35">
      <c r="A440" s="19" t="s">
        <v>585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72224.530000000072</v>
      </c>
      <c r="L440" s="4">
        <v>100252.44000000002</v>
      </c>
      <c r="M440" s="4">
        <v>100277.80000000013</v>
      </c>
      <c r="N440" s="5">
        <v>90918.256666666755</v>
      </c>
      <c r="O440" s="6">
        <f t="shared" si="12"/>
        <v>0</v>
      </c>
      <c r="P440">
        <f t="shared" si="13"/>
        <v>0</v>
      </c>
    </row>
    <row r="441" spans="1:16" x14ac:dyDescent="0.35">
      <c r="A441" s="19" t="s">
        <v>244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6851.4899999999898</v>
      </c>
      <c r="L441" s="4">
        <v>6223.6999999999853</v>
      </c>
      <c r="M441" s="4">
        <v>3868.1500000000033</v>
      </c>
      <c r="N441" s="5">
        <v>5647.7799999999925</v>
      </c>
      <c r="O441" s="6">
        <f t="shared" si="12"/>
        <v>0</v>
      </c>
      <c r="P441">
        <f t="shared" si="13"/>
        <v>0</v>
      </c>
    </row>
    <row r="442" spans="1:16" x14ac:dyDescent="0.35">
      <c r="A442" s="19" t="s">
        <v>586</v>
      </c>
      <c r="B442" s="4">
        <v>0</v>
      </c>
      <c r="C442" s="4">
        <v>0</v>
      </c>
      <c r="D442" s="4">
        <v>0</v>
      </c>
      <c r="E442" s="4">
        <v>0</v>
      </c>
      <c r="F442" s="4">
        <v>0</v>
      </c>
      <c r="G442" s="4">
        <v>0</v>
      </c>
      <c r="H442" s="4">
        <v>0</v>
      </c>
      <c r="I442" s="4">
        <v>0</v>
      </c>
      <c r="J442" s="4">
        <v>0</v>
      </c>
      <c r="K442" s="4">
        <v>247226.94999999958</v>
      </c>
      <c r="L442" s="4">
        <v>323564.09000000043</v>
      </c>
      <c r="M442" s="4">
        <v>326611.9600000002</v>
      </c>
      <c r="N442" s="5">
        <v>299134.33333333343</v>
      </c>
      <c r="O442" s="6">
        <f t="shared" si="12"/>
        <v>0</v>
      </c>
      <c r="P442">
        <f t="shared" si="13"/>
        <v>0</v>
      </c>
    </row>
    <row r="443" spans="1:16" x14ac:dyDescent="0.35">
      <c r="A443" s="19" t="s">
        <v>587</v>
      </c>
      <c r="B443" s="4">
        <v>0</v>
      </c>
      <c r="C443" s="4">
        <v>0</v>
      </c>
      <c r="D443" s="4">
        <v>0</v>
      </c>
      <c r="E443" s="4">
        <v>0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106806.17000000003</v>
      </c>
      <c r="L443" s="4">
        <v>108091.06000000004</v>
      </c>
      <c r="M443" s="4">
        <v>109223.14000000029</v>
      </c>
      <c r="N443" s="5">
        <v>108040.12333333345</v>
      </c>
      <c r="O443" s="6">
        <f t="shared" si="12"/>
        <v>0</v>
      </c>
      <c r="P443">
        <f t="shared" si="13"/>
        <v>0</v>
      </c>
    </row>
    <row r="444" spans="1:16" x14ac:dyDescent="0.35">
      <c r="A444" s="19" t="s">
        <v>245</v>
      </c>
      <c r="B444" s="4">
        <v>0</v>
      </c>
      <c r="C444" s="4">
        <v>0</v>
      </c>
      <c r="D444" s="4">
        <v>0</v>
      </c>
      <c r="E444" s="4">
        <v>0</v>
      </c>
      <c r="F444" s="4">
        <v>0</v>
      </c>
      <c r="G444" s="4">
        <v>0</v>
      </c>
      <c r="H444" s="4">
        <v>0</v>
      </c>
      <c r="I444" s="4">
        <v>0</v>
      </c>
      <c r="J444" s="4">
        <v>0</v>
      </c>
      <c r="K444" s="4">
        <v>998590.67999999772</v>
      </c>
      <c r="L444" s="4">
        <v>1266298.860000001</v>
      </c>
      <c r="M444" s="4">
        <v>704926.59999999986</v>
      </c>
      <c r="N444" s="5">
        <v>989938.71333333291</v>
      </c>
      <c r="O444" s="6">
        <f t="shared" si="12"/>
        <v>0</v>
      </c>
      <c r="P444">
        <f t="shared" si="13"/>
        <v>0</v>
      </c>
    </row>
    <row r="445" spans="1:16" x14ac:dyDescent="0.35">
      <c r="A445" s="19" t="s">
        <v>588</v>
      </c>
      <c r="B445" s="4">
        <v>0</v>
      </c>
      <c r="C445" s="4">
        <v>0</v>
      </c>
      <c r="D445" s="4">
        <v>0</v>
      </c>
      <c r="E445" s="4">
        <v>0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79663.8299999999</v>
      </c>
      <c r="L445" s="4">
        <v>96274.430000000066</v>
      </c>
      <c r="M445" s="4">
        <v>77817.390000000043</v>
      </c>
      <c r="N445" s="5">
        <v>84585.21666666666</v>
      </c>
      <c r="O445" s="6">
        <f t="shared" si="12"/>
        <v>0</v>
      </c>
      <c r="P445">
        <f t="shared" si="13"/>
        <v>0</v>
      </c>
    </row>
    <row r="446" spans="1:16" x14ac:dyDescent="0.35">
      <c r="A446" s="19" t="s">
        <v>589</v>
      </c>
      <c r="B446" s="4">
        <v>0</v>
      </c>
      <c r="C446" s="4">
        <v>0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  <c r="N446" s="5">
        <v>0</v>
      </c>
      <c r="O446" s="6">
        <f t="shared" si="12"/>
        <v>0</v>
      </c>
      <c r="P446">
        <f t="shared" si="13"/>
        <v>0</v>
      </c>
    </row>
    <row r="447" spans="1:16" x14ac:dyDescent="0.35">
      <c r="A447" s="19" t="s">
        <v>247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61928.830000000111</v>
      </c>
      <c r="L447" s="4">
        <v>101667.54999999983</v>
      </c>
      <c r="M447" s="4">
        <v>98901.980000000185</v>
      </c>
      <c r="N447" s="5">
        <v>87499.453333333367</v>
      </c>
      <c r="O447" s="6">
        <f t="shared" si="12"/>
        <v>0</v>
      </c>
      <c r="P447">
        <f t="shared" si="13"/>
        <v>0</v>
      </c>
    </row>
    <row r="448" spans="1:16" x14ac:dyDescent="0.35">
      <c r="A448" s="19" t="s">
        <v>590</v>
      </c>
      <c r="B448" s="4">
        <v>0</v>
      </c>
      <c r="C448" s="4">
        <v>0</v>
      </c>
      <c r="D448" s="4">
        <v>0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v>5373.1100000000069</v>
      </c>
      <c r="L448" s="4">
        <v>5771.8399999999865</v>
      </c>
      <c r="M448" s="4">
        <v>5465.0199999999904</v>
      </c>
      <c r="N448" s="5">
        <v>5536.6566666666613</v>
      </c>
      <c r="O448" s="6">
        <f t="shared" si="12"/>
        <v>0</v>
      </c>
      <c r="P448">
        <f t="shared" si="13"/>
        <v>0</v>
      </c>
    </row>
    <row r="449" spans="1:16" x14ac:dyDescent="0.35">
      <c r="A449" s="19" t="s">
        <v>591</v>
      </c>
      <c r="B449" s="4">
        <v>0</v>
      </c>
      <c r="C449" s="4">
        <v>0</v>
      </c>
      <c r="D449" s="4">
        <v>0</v>
      </c>
      <c r="E449" s="4">
        <v>0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-3742006.1099999994</v>
      </c>
      <c r="L449" s="4">
        <v>-3992736.4600000014</v>
      </c>
      <c r="M449" s="4">
        <v>-4198579.1599999983</v>
      </c>
      <c r="N449" s="5">
        <v>-3977773.9099999997</v>
      </c>
      <c r="O449" s="6">
        <f t="shared" si="12"/>
        <v>-4198579.1599999983</v>
      </c>
      <c r="P449">
        <f t="shared" si="13"/>
        <v>1</v>
      </c>
    </row>
    <row r="450" spans="1:16" x14ac:dyDescent="0.35">
      <c r="A450" s="19" t="s">
        <v>592</v>
      </c>
      <c r="B450" s="4">
        <v>0</v>
      </c>
      <c r="C450" s="4">
        <v>0</v>
      </c>
      <c r="D450" s="4">
        <v>0</v>
      </c>
      <c r="E450" s="4">
        <v>0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243520.14000000019</v>
      </c>
      <c r="L450" s="4">
        <v>485319.29</v>
      </c>
      <c r="M450" s="4">
        <v>358542.46999999956</v>
      </c>
      <c r="N450" s="5">
        <v>362460.63333333324</v>
      </c>
      <c r="O450" s="6">
        <f t="shared" si="12"/>
        <v>0</v>
      </c>
      <c r="P450">
        <f t="shared" si="13"/>
        <v>0</v>
      </c>
    </row>
    <row r="451" spans="1:16" x14ac:dyDescent="0.35">
      <c r="A451" s="19" t="s">
        <v>593</v>
      </c>
      <c r="B451" s="4">
        <v>0</v>
      </c>
      <c r="C451" s="4">
        <v>0</v>
      </c>
      <c r="D451" s="4">
        <v>0</v>
      </c>
      <c r="E451" s="4">
        <v>0</v>
      </c>
      <c r="F451" s="4">
        <v>0</v>
      </c>
      <c r="G451" s="4">
        <v>0</v>
      </c>
      <c r="H451" s="4">
        <v>0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  <c r="N451" s="5">
        <v>0</v>
      </c>
      <c r="O451" s="6">
        <f t="shared" ref="O451:O501" si="14">+MIN(B451:M451)</f>
        <v>0</v>
      </c>
      <c r="P451">
        <f t="shared" ref="P451:P501" si="15">+IF(O451&lt;0,1,0)</f>
        <v>0</v>
      </c>
    </row>
    <row r="452" spans="1:16" x14ac:dyDescent="0.35">
      <c r="A452" s="19" t="s">
        <v>594</v>
      </c>
      <c r="B452" s="4">
        <v>0</v>
      </c>
      <c r="C452" s="4">
        <v>0</v>
      </c>
      <c r="D452" s="4">
        <v>0</v>
      </c>
      <c r="E452" s="4">
        <v>0</v>
      </c>
      <c r="F452" s="4">
        <v>0</v>
      </c>
      <c r="G452" s="4">
        <v>0</v>
      </c>
      <c r="H452" s="4">
        <v>0</v>
      </c>
      <c r="I452" s="4">
        <v>0</v>
      </c>
      <c r="J452" s="4">
        <v>0</v>
      </c>
      <c r="K452" s="4">
        <v>217991.9000000004</v>
      </c>
      <c r="L452" s="4">
        <v>240879.42999999976</v>
      </c>
      <c r="M452" s="4">
        <v>236862.91000000032</v>
      </c>
      <c r="N452" s="5">
        <v>231911.41333333348</v>
      </c>
      <c r="O452" s="6">
        <f t="shared" si="14"/>
        <v>0</v>
      </c>
      <c r="P452">
        <f t="shared" si="15"/>
        <v>0</v>
      </c>
    </row>
    <row r="453" spans="1:16" x14ac:dyDescent="0.35">
      <c r="A453" s="19" t="s">
        <v>595</v>
      </c>
      <c r="B453" s="4">
        <v>0</v>
      </c>
      <c r="C453" s="4">
        <v>0</v>
      </c>
      <c r="D453" s="4">
        <v>0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5986.1299999999856</v>
      </c>
      <c r="L453" s="4">
        <v>5386.9699999999966</v>
      </c>
      <c r="M453" s="4">
        <v>5901.389999999994</v>
      </c>
      <c r="N453" s="5">
        <v>5758.1633333333257</v>
      </c>
      <c r="O453" s="6">
        <f t="shared" si="14"/>
        <v>0</v>
      </c>
      <c r="P453">
        <f t="shared" si="15"/>
        <v>0</v>
      </c>
    </row>
    <row r="454" spans="1:16" x14ac:dyDescent="0.35">
      <c r="A454" s="19" t="s">
        <v>596</v>
      </c>
      <c r="B454" s="4">
        <v>0</v>
      </c>
      <c r="C454" s="4">
        <v>0</v>
      </c>
      <c r="D454" s="4">
        <v>0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917394.68000000319</v>
      </c>
      <c r="L454" s="4">
        <v>921716.12999999942</v>
      </c>
      <c r="M454" s="4">
        <v>947437.29000000062</v>
      </c>
      <c r="N454" s="5">
        <v>928849.36666666775</v>
      </c>
      <c r="O454" s="6">
        <f t="shared" si="14"/>
        <v>0</v>
      </c>
      <c r="P454">
        <f t="shared" si="15"/>
        <v>0</v>
      </c>
    </row>
    <row r="455" spans="1:16" x14ac:dyDescent="0.35">
      <c r="A455" s="19" t="s">
        <v>597</v>
      </c>
      <c r="B455" s="4">
        <v>0</v>
      </c>
      <c r="C455" s="4">
        <v>0</v>
      </c>
      <c r="D455" s="4">
        <v>0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138065.36000000002</v>
      </c>
      <c r="L455" s="4">
        <v>165294.68000000028</v>
      </c>
      <c r="M455" s="4">
        <v>162375.83999999988</v>
      </c>
      <c r="N455" s="5">
        <v>155245.29333333336</v>
      </c>
      <c r="O455" s="6">
        <f t="shared" si="14"/>
        <v>0</v>
      </c>
      <c r="P455">
        <f t="shared" si="15"/>
        <v>0</v>
      </c>
    </row>
    <row r="456" spans="1:16" x14ac:dyDescent="0.35">
      <c r="A456" s="19" t="s">
        <v>598</v>
      </c>
      <c r="B456" s="4">
        <v>0</v>
      </c>
      <c r="C456" s="4">
        <v>0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K456" s="4">
        <v>76903.680000000109</v>
      </c>
      <c r="L456" s="4">
        <v>100680.7299999997</v>
      </c>
      <c r="M456" s="4">
        <v>101625.67999999988</v>
      </c>
      <c r="N456" s="5">
        <v>93070.029999999897</v>
      </c>
      <c r="O456" s="6">
        <f t="shared" si="14"/>
        <v>0</v>
      </c>
      <c r="P456">
        <f t="shared" si="15"/>
        <v>0</v>
      </c>
    </row>
    <row r="457" spans="1:16" x14ac:dyDescent="0.35">
      <c r="A457" s="19" t="s">
        <v>599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5">
        <v>0</v>
      </c>
      <c r="O457" s="6">
        <f t="shared" si="14"/>
        <v>0</v>
      </c>
      <c r="P457">
        <f t="shared" si="15"/>
        <v>0</v>
      </c>
    </row>
    <row r="458" spans="1:16" x14ac:dyDescent="0.35">
      <c r="A458" s="19" t="s">
        <v>600</v>
      </c>
      <c r="B458" s="4">
        <v>0</v>
      </c>
      <c r="C458" s="4">
        <v>0</v>
      </c>
      <c r="D458" s="4">
        <v>0</v>
      </c>
      <c r="E458" s="4">
        <v>0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4">
        <v>82496.629999999903</v>
      </c>
      <c r="L458" s="4">
        <v>107882.35999999978</v>
      </c>
      <c r="M458" s="4">
        <v>108868.27000000014</v>
      </c>
      <c r="N458" s="5">
        <v>99749.086666666612</v>
      </c>
      <c r="O458" s="6">
        <f t="shared" si="14"/>
        <v>0</v>
      </c>
      <c r="P458">
        <f t="shared" si="15"/>
        <v>0</v>
      </c>
    </row>
    <row r="459" spans="1:16" x14ac:dyDescent="0.35">
      <c r="A459" s="19" t="s">
        <v>601</v>
      </c>
      <c r="B459" s="4">
        <v>0</v>
      </c>
      <c r="C459" s="4">
        <v>0</v>
      </c>
      <c r="D459" s="4">
        <v>0</v>
      </c>
      <c r="E459" s="4">
        <v>0</v>
      </c>
      <c r="F459" s="4">
        <v>0</v>
      </c>
      <c r="G459" s="4">
        <v>0</v>
      </c>
      <c r="H459" s="4">
        <v>0</v>
      </c>
      <c r="I459" s="4">
        <v>0</v>
      </c>
      <c r="J459" s="4">
        <v>0</v>
      </c>
      <c r="K459" s="4">
        <v>68850.869999999981</v>
      </c>
      <c r="L459" s="4">
        <v>84408.100000000035</v>
      </c>
      <c r="M459" s="4">
        <v>91136.379999999932</v>
      </c>
      <c r="N459" s="5">
        <v>81465.116666666654</v>
      </c>
      <c r="O459" s="6">
        <f t="shared" si="14"/>
        <v>0</v>
      </c>
      <c r="P459">
        <f t="shared" si="15"/>
        <v>0</v>
      </c>
    </row>
    <row r="460" spans="1:16" x14ac:dyDescent="0.35">
      <c r="A460" s="19" t="s">
        <v>602</v>
      </c>
      <c r="B460" s="4">
        <v>0</v>
      </c>
      <c r="C460" s="4">
        <v>0</v>
      </c>
      <c r="D460" s="4">
        <v>0</v>
      </c>
      <c r="E460" s="4">
        <v>0</v>
      </c>
      <c r="F460" s="4">
        <v>0</v>
      </c>
      <c r="G460" s="4">
        <v>0</v>
      </c>
      <c r="H460" s="4">
        <v>0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  <c r="N460" s="5">
        <v>0</v>
      </c>
      <c r="O460" s="6">
        <f t="shared" si="14"/>
        <v>0</v>
      </c>
      <c r="P460">
        <f t="shared" si="15"/>
        <v>0</v>
      </c>
    </row>
    <row r="461" spans="1:16" x14ac:dyDescent="0.35">
      <c r="A461" s="19" t="s">
        <v>603</v>
      </c>
      <c r="B461" s="4">
        <v>0</v>
      </c>
      <c r="C461" s="4">
        <v>0</v>
      </c>
      <c r="D461" s="4">
        <v>0</v>
      </c>
      <c r="E461" s="4">
        <v>0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  <c r="N461" s="5">
        <v>0</v>
      </c>
      <c r="O461" s="6">
        <f t="shared" si="14"/>
        <v>0</v>
      </c>
      <c r="P461">
        <f t="shared" si="15"/>
        <v>0</v>
      </c>
    </row>
    <row r="462" spans="1:16" x14ac:dyDescent="0.35">
      <c r="A462" s="19" t="s">
        <v>604</v>
      </c>
      <c r="B462" s="4">
        <v>0</v>
      </c>
      <c r="C462" s="4">
        <v>0</v>
      </c>
      <c r="D462" s="4">
        <v>0</v>
      </c>
      <c r="E462" s="4">
        <v>0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  <c r="N462" s="5">
        <v>0</v>
      </c>
      <c r="O462" s="6">
        <f t="shared" si="14"/>
        <v>0</v>
      </c>
      <c r="P462">
        <f t="shared" si="15"/>
        <v>0</v>
      </c>
    </row>
    <row r="463" spans="1:16" x14ac:dyDescent="0.35">
      <c r="A463" s="19" t="s">
        <v>605</v>
      </c>
      <c r="B463" s="4">
        <v>0</v>
      </c>
      <c r="C463" s="4">
        <v>0</v>
      </c>
      <c r="D463" s="4">
        <v>0</v>
      </c>
      <c r="E463" s="4">
        <v>0</v>
      </c>
      <c r="F463" s="4">
        <v>0</v>
      </c>
      <c r="G463" s="4">
        <v>0</v>
      </c>
      <c r="H463" s="4">
        <v>0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  <c r="N463" s="5">
        <v>0</v>
      </c>
      <c r="O463" s="6">
        <f t="shared" si="14"/>
        <v>0</v>
      </c>
      <c r="P463">
        <f t="shared" si="15"/>
        <v>0</v>
      </c>
    </row>
    <row r="464" spans="1:16" x14ac:dyDescent="0.35">
      <c r="A464" s="19" t="s">
        <v>606</v>
      </c>
      <c r="B464" s="4">
        <v>0</v>
      </c>
      <c r="C464" s="4">
        <v>0</v>
      </c>
      <c r="D464" s="4">
        <v>0</v>
      </c>
      <c r="E464" s="4">
        <v>0</v>
      </c>
      <c r="F464" s="4">
        <v>0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  <c r="N464" s="5">
        <v>0</v>
      </c>
      <c r="O464" s="6">
        <f t="shared" si="14"/>
        <v>0</v>
      </c>
      <c r="P464">
        <f t="shared" si="15"/>
        <v>0</v>
      </c>
    </row>
    <row r="465" spans="1:16" x14ac:dyDescent="0.35">
      <c r="A465" s="19" t="s">
        <v>607</v>
      </c>
      <c r="B465" s="4">
        <v>0</v>
      </c>
      <c r="C465" s="4">
        <v>0</v>
      </c>
      <c r="D465" s="4">
        <v>0</v>
      </c>
      <c r="E465" s="4">
        <v>0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5">
        <v>0</v>
      </c>
      <c r="O465" s="6">
        <f t="shared" si="14"/>
        <v>0</v>
      </c>
      <c r="P465">
        <f t="shared" si="15"/>
        <v>0</v>
      </c>
    </row>
    <row r="466" spans="1:16" x14ac:dyDescent="0.35">
      <c r="A466" s="19" t="s">
        <v>608</v>
      </c>
      <c r="B466" s="4">
        <v>0</v>
      </c>
      <c r="C466" s="4">
        <v>0</v>
      </c>
      <c r="D466" s="4">
        <v>0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  <c r="N466" s="5">
        <v>0</v>
      </c>
      <c r="O466" s="6">
        <f t="shared" si="14"/>
        <v>0</v>
      </c>
      <c r="P466">
        <f t="shared" si="15"/>
        <v>0</v>
      </c>
    </row>
    <row r="467" spans="1:16" x14ac:dyDescent="0.35">
      <c r="A467" s="19" t="s">
        <v>609</v>
      </c>
      <c r="B467" s="4">
        <v>0</v>
      </c>
      <c r="C467" s="4">
        <v>0</v>
      </c>
      <c r="D467" s="4">
        <v>0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  <c r="N467" s="5">
        <v>0</v>
      </c>
      <c r="O467" s="6">
        <f t="shared" si="14"/>
        <v>0</v>
      </c>
      <c r="P467">
        <f t="shared" si="15"/>
        <v>0</v>
      </c>
    </row>
    <row r="468" spans="1:16" x14ac:dyDescent="0.35">
      <c r="A468" s="19" t="s">
        <v>610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  <c r="N468" s="5">
        <v>0</v>
      </c>
      <c r="O468" s="6">
        <f t="shared" si="14"/>
        <v>0</v>
      </c>
      <c r="P468">
        <f t="shared" si="15"/>
        <v>0</v>
      </c>
    </row>
    <row r="469" spans="1:16" x14ac:dyDescent="0.35">
      <c r="A469" s="19" t="s">
        <v>611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  <c r="N469" s="5">
        <v>0</v>
      </c>
      <c r="O469" s="6">
        <f t="shared" si="14"/>
        <v>0</v>
      </c>
      <c r="P469">
        <f t="shared" si="15"/>
        <v>0</v>
      </c>
    </row>
    <row r="470" spans="1:16" x14ac:dyDescent="0.35">
      <c r="A470" s="19" t="s">
        <v>612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  <c r="N470" s="5">
        <v>0</v>
      </c>
      <c r="O470" s="6">
        <f t="shared" si="14"/>
        <v>0</v>
      </c>
      <c r="P470">
        <f t="shared" si="15"/>
        <v>0</v>
      </c>
    </row>
    <row r="471" spans="1:16" x14ac:dyDescent="0.35">
      <c r="A471" s="19" t="s">
        <v>613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  <c r="N471" s="5">
        <v>0</v>
      </c>
      <c r="O471" s="6">
        <f t="shared" si="14"/>
        <v>0</v>
      </c>
      <c r="P471">
        <f t="shared" si="15"/>
        <v>0</v>
      </c>
    </row>
    <row r="472" spans="1:16" x14ac:dyDescent="0.35">
      <c r="A472" s="19" t="s">
        <v>614</v>
      </c>
      <c r="B472" s="4">
        <v>0</v>
      </c>
      <c r="C472" s="4">
        <v>0</v>
      </c>
      <c r="D472" s="4">
        <v>0</v>
      </c>
      <c r="E472" s="4">
        <v>0</v>
      </c>
      <c r="F472" s="4">
        <v>0</v>
      </c>
      <c r="G472" s="4">
        <v>0</v>
      </c>
      <c r="H472" s="4">
        <v>0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  <c r="N472" s="5">
        <v>0</v>
      </c>
      <c r="O472" s="6">
        <f t="shared" si="14"/>
        <v>0</v>
      </c>
      <c r="P472">
        <f t="shared" si="15"/>
        <v>0</v>
      </c>
    </row>
    <row r="473" spans="1:16" x14ac:dyDescent="0.35">
      <c r="A473" s="19" t="s">
        <v>615</v>
      </c>
      <c r="B473" s="4">
        <v>0</v>
      </c>
      <c r="C473" s="4">
        <v>0</v>
      </c>
      <c r="D473" s="4">
        <v>0</v>
      </c>
      <c r="E473" s="4">
        <v>0</v>
      </c>
      <c r="F473" s="4">
        <v>0</v>
      </c>
      <c r="G473" s="4">
        <v>0</v>
      </c>
      <c r="H473" s="4">
        <v>0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5">
        <v>0</v>
      </c>
      <c r="O473" s="6">
        <f t="shared" si="14"/>
        <v>0</v>
      </c>
      <c r="P473">
        <f t="shared" si="15"/>
        <v>0</v>
      </c>
    </row>
    <row r="474" spans="1:16" x14ac:dyDescent="0.35">
      <c r="A474" s="19" t="s">
        <v>616</v>
      </c>
      <c r="B474" s="4">
        <v>0</v>
      </c>
      <c r="C474" s="4">
        <v>0</v>
      </c>
      <c r="D474" s="4">
        <v>0</v>
      </c>
      <c r="E474" s="4">
        <v>0</v>
      </c>
      <c r="F474" s="4">
        <v>0</v>
      </c>
      <c r="G474" s="4">
        <v>0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  <c r="N474" s="5">
        <v>0</v>
      </c>
      <c r="O474" s="6">
        <f t="shared" si="14"/>
        <v>0</v>
      </c>
      <c r="P474">
        <f t="shared" si="15"/>
        <v>0</v>
      </c>
    </row>
    <row r="475" spans="1:16" x14ac:dyDescent="0.35">
      <c r="A475" s="19" t="s">
        <v>617</v>
      </c>
      <c r="B475" s="4">
        <v>0</v>
      </c>
      <c r="C475" s="4">
        <v>0</v>
      </c>
      <c r="D475" s="4">
        <v>0</v>
      </c>
      <c r="E475" s="4">
        <v>0</v>
      </c>
      <c r="F475" s="4">
        <v>0</v>
      </c>
      <c r="G475" s="4">
        <v>0</v>
      </c>
      <c r="H475" s="4">
        <v>0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  <c r="N475" s="5">
        <v>0</v>
      </c>
      <c r="O475" s="6">
        <f t="shared" si="14"/>
        <v>0</v>
      </c>
      <c r="P475">
        <f t="shared" si="15"/>
        <v>0</v>
      </c>
    </row>
    <row r="476" spans="1:16" x14ac:dyDescent="0.35">
      <c r="A476" s="19" t="s">
        <v>618</v>
      </c>
      <c r="B476" s="4">
        <v>0</v>
      </c>
      <c r="C476" s="4">
        <v>0</v>
      </c>
      <c r="D476" s="4">
        <v>0</v>
      </c>
      <c r="E476" s="4">
        <v>0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5">
        <v>0</v>
      </c>
      <c r="O476" s="6">
        <f t="shared" si="14"/>
        <v>0</v>
      </c>
      <c r="P476">
        <f t="shared" si="15"/>
        <v>0</v>
      </c>
    </row>
    <row r="477" spans="1:16" x14ac:dyDescent="0.35">
      <c r="A477" s="19" t="s">
        <v>619</v>
      </c>
      <c r="B477" s="4">
        <v>0</v>
      </c>
      <c r="C477" s="4">
        <v>0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  <c r="N477" s="5">
        <v>0</v>
      </c>
      <c r="O477" s="6">
        <f t="shared" si="14"/>
        <v>0</v>
      </c>
      <c r="P477">
        <f t="shared" si="15"/>
        <v>0</v>
      </c>
    </row>
    <row r="478" spans="1:16" x14ac:dyDescent="0.35">
      <c r="A478" s="19" t="s">
        <v>620</v>
      </c>
      <c r="B478" s="4">
        <v>0</v>
      </c>
      <c r="C478" s="4">
        <v>0</v>
      </c>
      <c r="D478" s="4">
        <v>0</v>
      </c>
      <c r="E478" s="4">
        <v>0</v>
      </c>
      <c r="F478" s="4">
        <v>0</v>
      </c>
      <c r="G478" s="4">
        <v>0</v>
      </c>
      <c r="H478" s="4">
        <v>0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  <c r="N478" s="5">
        <v>0</v>
      </c>
      <c r="O478" s="6">
        <f t="shared" si="14"/>
        <v>0</v>
      </c>
      <c r="P478">
        <f t="shared" si="15"/>
        <v>0</v>
      </c>
    </row>
    <row r="479" spans="1:16" x14ac:dyDescent="0.35">
      <c r="A479" s="19" t="s">
        <v>621</v>
      </c>
      <c r="B479" s="4">
        <v>0</v>
      </c>
      <c r="C479" s="4">
        <v>0</v>
      </c>
      <c r="D479" s="4">
        <v>0</v>
      </c>
      <c r="E479" s="4">
        <v>0</v>
      </c>
      <c r="F479" s="4">
        <v>0</v>
      </c>
      <c r="G479" s="4">
        <v>0</v>
      </c>
      <c r="H479" s="4">
        <v>0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  <c r="N479" s="5">
        <v>0</v>
      </c>
      <c r="O479" s="6">
        <f t="shared" si="14"/>
        <v>0</v>
      </c>
      <c r="P479">
        <f t="shared" si="15"/>
        <v>0</v>
      </c>
    </row>
    <row r="480" spans="1:16" x14ac:dyDescent="0.35">
      <c r="A480" s="19" t="s">
        <v>622</v>
      </c>
      <c r="B480" s="4">
        <v>0</v>
      </c>
      <c r="C480" s="4">
        <v>0</v>
      </c>
      <c r="D480" s="4">
        <v>0</v>
      </c>
      <c r="E480" s="4">
        <v>0</v>
      </c>
      <c r="F480" s="4">
        <v>0</v>
      </c>
      <c r="G480" s="4">
        <v>0</v>
      </c>
      <c r="H480" s="4">
        <v>0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  <c r="N480" s="5">
        <v>0</v>
      </c>
      <c r="O480" s="6">
        <f t="shared" si="14"/>
        <v>0</v>
      </c>
      <c r="P480">
        <f t="shared" si="15"/>
        <v>0</v>
      </c>
    </row>
    <row r="481" spans="1:16" x14ac:dyDescent="0.35">
      <c r="A481" s="19" t="s">
        <v>623</v>
      </c>
      <c r="B481" s="4">
        <v>0</v>
      </c>
      <c r="C481" s="4">
        <v>0</v>
      </c>
      <c r="D481" s="4">
        <v>0</v>
      </c>
      <c r="E481" s="4">
        <v>0</v>
      </c>
      <c r="F481" s="4">
        <v>0</v>
      </c>
      <c r="G481" s="4">
        <v>0</v>
      </c>
      <c r="H481" s="4">
        <v>0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  <c r="N481" s="5">
        <v>0</v>
      </c>
      <c r="O481" s="6">
        <f t="shared" si="14"/>
        <v>0</v>
      </c>
      <c r="P481">
        <f t="shared" si="15"/>
        <v>0</v>
      </c>
    </row>
    <row r="482" spans="1:16" x14ac:dyDescent="0.35">
      <c r="A482" s="19" t="s">
        <v>624</v>
      </c>
      <c r="B482" s="4">
        <v>0</v>
      </c>
      <c r="C482" s="4">
        <v>0</v>
      </c>
      <c r="D482" s="4">
        <v>0</v>
      </c>
      <c r="E482" s="4">
        <v>0</v>
      </c>
      <c r="F482" s="4">
        <v>0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5">
        <v>0</v>
      </c>
      <c r="O482" s="6">
        <f t="shared" si="14"/>
        <v>0</v>
      </c>
      <c r="P482">
        <f t="shared" si="15"/>
        <v>0</v>
      </c>
    </row>
    <row r="483" spans="1:16" x14ac:dyDescent="0.35">
      <c r="A483" s="19" t="s">
        <v>625</v>
      </c>
      <c r="B483" s="4">
        <v>0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  <c r="N483" s="5">
        <v>0</v>
      </c>
      <c r="O483" s="6">
        <f t="shared" si="14"/>
        <v>0</v>
      </c>
      <c r="P483">
        <f t="shared" si="15"/>
        <v>0</v>
      </c>
    </row>
    <row r="484" spans="1:16" x14ac:dyDescent="0.35">
      <c r="A484" s="19" t="s">
        <v>626</v>
      </c>
      <c r="B484" s="4">
        <v>0</v>
      </c>
      <c r="C484" s="4">
        <v>0</v>
      </c>
      <c r="D484" s="4">
        <v>0</v>
      </c>
      <c r="E484" s="4">
        <v>0</v>
      </c>
      <c r="F484" s="4">
        <v>0</v>
      </c>
      <c r="G484" s="4">
        <v>0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  <c r="N484" s="5">
        <v>0</v>
      </c>
      <c r="O484" s="6">
        <f t="shared" si="14"/>
        <v>0</v>
      </c>
      <c r="P484">
        <f t="shared" si="15"/>
        <v>0</v>
      </c>
    </row>
    <row r="485" spans="1:16" x14ac:dyDescent="0.35">
      <c r="A485" s="19" t="s">
        <v>627</v>
      </c>
      <c r="B485" s="4">
        <v>0</v>
      </c>
      <c r="C485" s="4">
        <v>0</v>
      </c>
      <c r="D485" s="4">
        <v>0</v>
      </c>
      <c r="E485" s="4">
        <v>0</v>
      </c>
      <c r="F485" s="4">
        <v>0</v>
      </c>
      <c r="G485" s="4">
        <v>0</v>
      </c>
      <c r="H485" s="4">
        <v>0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  <c r="N485" s="5">
        <v>0</v>
      </c>
      <c r="O485" s="6">
        <f t="shared" si="14"/>
        <v>0</v>
      </c>
      <c r="P485">
        <f t="shared" si="15"/>
        <v>0</v>
      </c>
    </row>
    <row r="486" spans="1:16" x14ac:dyDescent="0.35">
      <c r="A486" s="19" t="s">
        <v>628</v>
      </c>
      <c r="B486" s="4">
        <v>0</v>
      </c>
      <c r="C486" s="4">
        <v>0</v>
      </c>
      <c r="D486" s="4">
        <v>0</v>
      </c>
      <c r="E486" s="4">
        <v>0</v>
      </c>
      <c r="F486" s="4">
        <v>0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  <c r="N486" s="5">
        <v>0</v>
      </c>
      <c r="O486" s="6">
        <f t="shared" si="14"/>
        <v>0</v>
      </c>
      <c r="P486">
        <f t="shared" si="15"/>
        <v>0</v>
      </c>
    </row>
    <row r="487" spans="1:16" x14ac:dyDescent="0.35">
      <c r="A487" s="19" t="s">
        <v>629</v>
      </c>
      <c r="B487" s="4">
        <v>0</v>
      </c>
      <c r="C487" s="4">
        <v>0</v>
      </c>
      <c r="D487" s="4">
        <v>0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  <c r="N487" s="5">
        <v>0</v>
      </c>
      <c r="O487" s="6">
        <f t="shared" si="14"/>
        <v>0</v>
      </c>
      <c r="P487">
        <f t="shared" si="15"/>
        <v>0</v>
      </c>
    </row>
    <row r="488" spans="1:16" x14ac:dyDescent="0.35">
      <c r="A488" s="19" t="s">
        <v>630</v>
      </c>
      <c r="B488" s="4">
        <v>0</v>
      </c>
      <c r="C488" s="4">
        <v>0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  <c r="N488" s="5">
        <v>0</v>
      </c>
      <c r="O488" s="6">
        <f t="shared" si="14"/>
        <v>0</v>
      </c>
      <c r="P488">
        <f t="shared" si="15"/>
        <v>0</v>
      </c>
    </row>
    <row r="489" spans="1:16" x14ac:dyDescent="0.35">
      <c r="A489" s="19" t="s">
        <v>631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  <c r="N489" s="5">
        <v>0</v>
      </c>
      <c r="O489" s="6">
        <f t="shared" si="14"/>
        <v>0</v>
      </c>
      <c r="P489">
        <f t="shared" si="15"/>
        <v>0</v>
      </c>
    </row>
    <row r="490" spans="1:16" x14ac:dyDescent="0.35">
      <c r="A490" s="19" t="s">
        <v>632</v>
      </c>
      <c r="B490" s="4">
        <v>0</v>
      </c>
      <c r="C490" s="4">
        <v>0</v>
      </c>
      <c r="D490" s="4">
        <v>0</v>
      </c>
      <c r="E490" s="4">
        <v>0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5">
        <v>0</v>
      </c>
      <c r="O490" s="6">
        <f t="shared" si="14"/>
        <v>0</v>
      </c>
      <c r="P490">
        <f t="shared" si="15"/>
        <v>0</v>
      </c>
    </row>
    <row r="491" spans="1:16" x14ac:dyDescent="0.35">
      <c r="A491" s="19" t="s">
        <v>633</v>
      </c>
      <c r="B491" s="4">
        <v>0</v>
      </c>
      <c r="C491" s="4">
        <v>0</v>
      </c>
      <c r="D491" s="4">
        <v>0</v>
      </c>
      <c r="E491" s="4">
        <v>0</v>
      </c>
      <c r="F491" s="4">
        <v>0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  <c r="N491" s="5">
        <v>0</v>
      </c>
      <c r="O491" s="6">
        <f t="shared" si="14"/>
        <v>0</v>
      </c>
      <c r="P491">
        <f t="shared" si="15"/>
        <v>0</v>
      </c>
    </row>
    <row r="492" spans="1:16" x14ac:dyDescent="0.35">
      <c r="A492" s="19" t="s">
        <v>634</v>
      </c>
      <c r="B492" s="4">
        <v>0</v>
      </c>
      <c r="C492" s="4">
        <v>0</v>
      </c>
      <c r="D492" s="4">
        <v>0</v>
      </c>
      <c r="E492" s="4">
        <v>0</v>
      </c>
      <c r="F492" s="4">
        <v>0</v>
      </c>
      <c r="G492" s="4">
        <v>0</v>
      </c>
      <c r="H492" s="4">
        <v>0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  <c r="N492" s="5">
        <v>0</v>
      </c>
      <c r="O492" s="6">
        <f t="shared" si="14"/>
        <v>0</v>
      </c>
      <c r="P492">
        <f t="shared" si="15"/>
        <v>0</v>
      </c>
    </row>
    <row r="493" spans="1:16" x14ac:dyDescent="0.35">
      <c r="A493" s="19" t="s">
        <v>635</v>
      </c>
      <c r="B493" s="4">
        <v>0</v>
      </c>
      <c r="C493" s="4">
        <v>0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  <c r="N493" s="5">
        <v>0</v>
      </c>
      <c r="O493" s="6">
        <f t="shared" si="14"/>
        <v>0</v>
      </c>
      <c r="P493">
        <f t="shared" si="15"/>
        <v>0</v>
      </c>
    </row>
    <row r="494" spans="1:16" x14ac:dyDescent="0.35">
      <c r="A494" s="19" t="s">
        <v>636</v>
      </c>
      <c r="B494" s="4">
        <v>0</v>
      </c>
      <c r="C494" s="4">
        <v>0</v>
      </c>
      <c r="D494" s="4">
        <v>0</v>
      </c>
      <c r="E494" s="4">
        <v>0</v>
      </c>
      <c r="F494" s="4">
        <v>0</v>
      </c>
      <c r="G494" s="4">
        <v>0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  <c r="N494" s="5">
        <v>0</v>
      </c>
      <c r="O494" s="6">
        <f t="shared" si="14"/>
        <v>0</v>
      </c>
      <c r="P494">
        <f t="shared" si="15"/>
        <v>0</v>
      </c>
    </row>
    <row r="495" spans="1:16" x14ac:dyDescent="0.35">
      <c r="A495" s="19" t="s">
        <v>637</v>
      </c>
      <c r="B495" s="4">
        <v>0</v>
      </c>
      <c r="C495" s="4">
        <v>0</v>
      </c>
      <c r="D495" s="4">
        <v>0</v>
      </c>
      <c r="E495" s="4">
        <v>0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5">
        <v>0</v>
      </c>
      <c r="O495" s="6">
        <f t="shared" si="14"/>
        <v>0</v>
      </c>
      <c r="P495">
        <f t="shared" si="15"/>
        <v>0</v>
      </c>
    </row>
    <row r="496" spans="1:16" x14ac:dyDescent="0.35">
      <c r="A496" s="19" t="s">
        <v>638</v>
      </c>
      <c r="B496" s="4">
        <v>0</v>
      </c>
      <c r="C496" s="4">
        <v>0</v>
      </c>
      <c r="D496" s="4">
        <v>0</v>
      </c>
      <c r="E496" s="4">
        <v>0</v>
      </c>
      <c r="F496" s="4">
        <v>0</v>
      </c>
      <c r="G496" s="4">
        <v>0</v>
      </c>
      <c r="H496" s="4">
        <v>0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  <c r="N496" s="5">
        <v>0</v>
      </c>
      <c r="O496" s="6">
        <f t="shared" si="14"/>
        <v>0</v>
      </c>
      <c r="P496">
        <f t="shared" si="15"/>
        <v>0</v>
      </c>
    </row>
    <row r="497" spans="1:16" x14ac:dyDescent="0.35">
      <c r="A497" s="19" t="s">
        <v>639</v>
      </c>
      <c r="B497" s="4">
        <v>0</v>
      </c>
      <c r="C497" s="4">
        <v>0</v>
      </c>
      <c r="D497" s="4">
        <v>0</v>
      </c>
      <c r="E497" s="4">
        <v>0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5">
        <v>0</v>
      </c>
      <c r="O497" s="6">
        <f t="shared" si="14"/>
        <v>0</v>
      </c>
      <c r="P497">
        <f t="shared" si="15"/>
        <v>0</v>
      </c>
    </row>
    <row r="498" spans="1:16" x14ac:dyDescent="0.35">
      <c r="A498" s="19" t="s">
        <v>640</v>
      </c>
      <c r="B498" s="4">
        <v>0</v>
      </c>
      <c r="C498" s="4">
        <v>0</v>
      </c>
      <c r="D498" s="4">
        <v>0</v>
      </c>
      <c r="E498" s="4">
        <v>0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  <c r="N498" s="5">
        <v>0</v>
      </c>
      <c r="O498" s="6">
        <f t="shared" si="14"/>
        <v>0</v>
      </c>
      <c r="P498">
        <f t="shared" si="15"/>
        <v>0</v>
      </c>
    </row>
    <row r="499" spans="1:16" x14ac:dyDescent="0.35">
      <c r="A499" s="19" t="s">
        <v>641</v>
      </c>
      <c r="B499" s="4">
        <v>0</v>
      </c>
      <c r="C499" s="4">
        <v>0</v>
      </c>
      <c r="D499" s="4">
        <v>0</v>
      </c>
      <c r="E499" s="4">
        <v>0</v>
      </c>
      <c r="F499" s="4">
        <v>0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5">
        <v>0</v>
      </c>
      <c r="O499" s="6">
        <f t="shared" si="14"/>
        <v>0</v>
      </c>
      <c r="P499">
        <f t="shared" si="15"/>
        <v>0</v>
      </c>
    </row>
    <row r="500" spans="1:16" x14ac:dyDescent="0.35">
      <c r="A500" s="19" t="s">
        <v>642</v>
      </c>
      <c r="B500" s="4">
        <v>0</v>
      </c>
      <c r="C500" s="4">
        <v>0</v>
      </c>
      <c r="D500" s="4">
        <v>0</v>
      </c>
      <c r="E500" s="4">
        <v>0</v>
      </c>
      <c r="F500" s="4">
        <v>0</v>
      </c>
      <c r="G500" s="4">
        <v>0</v>
      </c>
      <c r="H500" s="4">
        <v>0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  <c r="N500" s="5">
        <v>0</v>
      </c>
      <c r="O500" s="6">
        <f t="shared" si="14"/>
        <v>0</v>
      </c>
      <c r="P500">
        <f t="shared" si="15"/>
        <v>0</v>
      </c>
    </row>
    <row r="501" spans="1:16" x14ac:dyDescent="0.35">
      <c r="A501" s="19" t="s">
        <v>643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15551167.649999997</v>
      </c>
      <c r="L501" s="4">
        <v>16504438.76000003</v>
      </c>
      <c r="M501" s="4">
        <v>15321962.460000023</v>
      </c>
      <c r="N501" s="5">
        <v>15792522.956666684</v>
      </c>
      <c r="O501" s="6">
        <f t="shared" si="14"/>
        <v>0</v>
      </c>
      <c r="P501">
        <f t="shared" si="15"/>
        <v>0</v>
      </c>
    </row>
  </sheetData>
  <conditionalFormatting sqref="B2:M501">
    <cfRule type="cellIs" dxfId="11" priority="2" operator="lessThan">
      <formula>0</formula>
    </cfRule>
  </conditionalFormatting>
  <conditionalFormatting sqref="N2:N501">
    <cfRule type="cellIs" dxfId="10" priority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034AF-B1DD-4B24-A3C9-78D91E0F44CA}">
  <sheetPr codeName="Hoja5"/>
  <dimension ref="A1:BK549"/>
  <sheetViews>
    <sheetView showGridLines="0" zoomScale="70" zoomScaleNormal="70" workbookViewId="0">
      <pane xSplit="1" ySplit="2" topLeftCell="Z6" activePane="bottomRight" state="frozen"/>
      <selection pane="topRight" activeCell="B1" sqref="B1"/>
      <selection pane="bottomLeft" activeCell="A3" sqref="A3"/>
      <selection pane="bottomRight" activeCell="AP8" sqref="AP8"/>
    </sheetView>
  </sheetViews>
  <sheetFormatPr baseColWidth="10" defaultRowHeight="14.5" x14ac:dyDescent="0.35"/>
  <cols>
    <col min="1" max="1" width="39.453125" customWidth="1"/>
    <col min="12" max="13" width="13.453125" bestFit="1" customWidth="1"/>
    <col min="24" max="25" width="13.453125" bestFit="1" customWidth="1"/>
    <col min="35" max="37" width="13.453125" bestFit="1" customWidth="1"/>
    <col min="39" max="40" width="14.26953125" style="71" bestFit="1" customWidth="1"/>
    <col min="41" max="41" width="14.54296875" style="71" bestFit="1" customWidth="1"/>
    <col min="42" max="43" width="14.54296875" style="71" customWidth="1"/>
    <col min="45" max="45" width="16.54296875" style="30" bestFit="1" customWidth="1"/>
    <col min="46" max="46" width="17.1796875" style="30" bestFit="1" customWidth="1"/>
    <col min="47" max="48" width="16" style="30" bestFit="1" customWidth="1"/>
    <col min="49" max="49" width="16" bestFit="1" customWidth="1"/>
    <col min="50" max="52" width="11.453125" style="30"/>
    <col min="54" max="54" width="12.54296875" style="30" bestFit="1" customWidth="1"/>
    <col min="55" max="56" width="13" style="30" bestFit="1" customWidth="1"/>
    <col min="57" max="57" width="11.453125" style="30"/>
    <col min="58" max="58" width="12.54296875" style="30" bestFit="1" customWidth="1"/>
    <col min="59" max="60" width="13" style="30" bestFit="1" customWidth="1"/>
    <col min="62" max="62" width="20.54296875" style="30" bestFit="1" customWidth="1"/>
    <col min="63" max="63" width="13.453125" bestFit="1" customWidth="1"/>
  </cols>
  <sheetData>
    <row r="1" spans="1:63" x14ac:dyDescent="0.35">
      <c r="B1">
        <v>1</v>
      </c>
      <c r="C1">
        <f>B1+1</f>
        <v>2</v>
      </c>
      <c r="D1">
        <f t="shared" ref="D1:AK1" si="0">C1+1</f>
        <v>3</v>
      </c>
      <c r="E1">
        <f t="shared" si="0"/>
        <v>4</v>
      </c>
      <c r="F1">
        <f t="shared" si="0"/>
        <v>5</v>
      </c>
      <c r="G1">
        <f t="shared" si="0"/>
        <v>6</v>
      </c>
      <c r="H1">
        <f t="shared" si="0"/>
        <v>7</v>
      </c>
      <c r="I1">
        <f t="shared" si="0"/>
        <v>8</v>
      </c>
      <c r="J1">
        <f t="shared" si="0"/>
        <v>9</v>
      </c>
      <c r="K1">
        <f t="shared" si="0"/>
        <v>10</v>
      </c>
      <c r="L1">
        <f t="shared" si="0"/>
        <v>11</v>
      </c>
      <c r="M1">
        <f t="shared" si="0"/>
        <v>12</v>
      </c>
      <c r="N1">
        <f t="shared" si="0"/>
        <v>13</v>
      </c>
      <c r="O1">
        <f t="shared" si="0"/>
        <v>14</v>
      </c>
      <c r="P1">
        <f t="shared" si="0"/>
        <v>15</v>
      </c>
      <c r="Q1">
        <f t="shared" si="0"/>
        <v>16</v>
      </c>
      <c r="R1">
        <f t="shared" si="0"/>
        <v>17</v>
      </c>
      <c r="S1">
        <f t="shared" si="0"/>
        <v>18</v>
      </c>
      <c r="T1">
        <f t="shared" si="0"/>
        <v>19</v>
      </c>
      <c r="U1">
        <f t="shared" si="0"/>
        <v>20</v>
      </c>
      <c r="V1">
        <f t="shared" si="0"/>
        <v>21</v>
      </c>
      <c r="W1">
        <f t="shared" si="0"/>
        <v>22</v>
      </c>
      <c r="X1">
        <f t="shared" si="0"/>
        <v>23</v>
      </c>
      <c r="Y1">
        <f t="shared" si="0"/>
        <v>24</v>
      </c>
      <c r="Z1">
        <f t="shared" si="0"/>
        <v>25</v>
      </c>
      <c r="AA1">
        <f t="shared" si="0"/>
        <v>26</v>
      </c>
      <c r="AB1">
        <f t="shared" si="0"/>
        <v>27</v>
      </c>
      <c r="AC1">
        <f t="shared" si="0"/>
        <v>28</v>
      </c>
      <c r="AD1">
        <f t="shared" si="0"/>
        <v>29</v>
      </c>
      <c r="AE1">
        <f t="shared" si="0"/>
        <v>30</v>
      </c>
      <c r="AF1">
        <f t="shared" si="0"/>
        <v>31</v>
      </c>
      <c r="AG1">
        <f t="shared" si="0"/>
        <v>32</v>
      </c>
      <c r="AH1">
        <f t="shared" si="0"/>
        <v>33</v>
      </c>
      <c r="AI1">
        <f t="shared" si="0"/>
        <v>34</v>
      </c>
      <c r="AJ1">
        <f t="shared" si="0"/>
        <v>35</v>
      </c>
      <c r="AK1">
        <f t="shared" si="0"/>
        <v>36</v>
      </c>
      <c r="AS1" s="30">
        <v>10</v>
      </c>
      <c r="AT1" s="30">
        <v>11</v>
      </c>
      <c r="AU1" s="30">
        <v>12</v>
      </c>
    </row>
    <row r="2" spans="1:63" ht="23.5" x14ac:dyDescent="0.35">
      <c r="A2" s="1"/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</v>
      </c>
      <c r="O2" s="1">
        <v>2</v>
      </c>
      <c r="P2" s="1">
        <v>3</v>
      </c>
      <c r="Q2" s="1">
        <v>4</v>
      </c>
      <c r="R2" s="1">
        <v>5</v>
      </c>
      <c r="S2" s="1">
        <v>6</v>
      </c>
      <c r="T2" s="1">
        <v>7</v>
      </c>
      <c r="U2" s="1">
        <v>8</v>
      </c>
      <c r="V2" s="1">
        <v>9</v>
      </c>
      <c r="W2" s="1">
        <v>10</v>
      </c>
      <c r="X2" s="1">
        <v>11</v>
      </c>
      <c r="Y2" s="1">
        <v>12</v>
      </c>
      <c r="Z2" s="1">
        <v>1</v>
      </c>
      <c r="AA2" s="1">
        <v>2</v>
      </c>
      <c r="AB2" s="1">
        <v>3</v>
      </c>
      <c r="AC2" s="1">
        <v>4</v>
      </c>
      <c r="AD2" s="1">
        <v>5</v>
      </c>
      <c r="AE2" s="1">
        <v>6</v>
      </c>
      <c r="AF2" s="1">
        <v>7</v>
      </c>
      <c r="AG2" s="1">
        <v>8</v>
      </c>
      <c r="AH2" s="1">
        <v>9</v>
      </c>
      <c r="AI2" s="1">
        <v>10</v>
      </c>
      <c r="AJ2" s="1">
        <v>11</v>
      </c>
      <c r="AK2" s="1">
        <v>12</v>
      </c>
      <c r="AL2" s="6"/>
      <c r="AM2" s="34"/>
      <c r="AN2" s="34"/>
      <c r="AO2" s="34"/>
      <c r="AP2" s="34"/>
      <c r="AQ2" s="34"/>
      <c r="AR2" s="6"/>
      <c r="AS2" s="33">
        <v>1</v>
      </c>
      <c r="AT2" s="33">
        <v>2</v>
      </c>
      <c r="AU2" s="33">
        <v>3</v>
      </c>
      <c r="AV2" s="30" t="s">
        <v>648</v>
      </c>
      <c r="AX2" s="19" t="s">
        <v>647</v>
      </c>
      <c r="BB2" s="33">
        <v>1</v>
      </c>
      <c r="BC2" s="33">
        <v>2</v>
      </c>
      <c r="BD2" s="33">
        <v>3</v>
      </c>
      <c r="BF2" s="33">
        <v>1</v>
      </c>
      <c r="BG2" s="33">
        <v>2</v>
      </c>
      <c r="BH2" s="33">
        <v>3</v>
      </c>
      <c r="BJ2" s="33" t="s">
        <v>649</v>
      </c>
    </row>
    <row r="3" spans="1:63" x14ac:dyDescent="0.35">
      <c r="A3" s="3" t="str">
        <f>+Seco!A2</f>
        <v>AASA_ENERGIA</v>
      </c>
      <c r="B3" s="6">
        <f>+Seco!B2</f>
        <v>0</v>
      </c>
      <c r="C3" s="6">
        <f>+Seco!C2</f>
        <v>0</v>
      </c>
      <c r="D3" s="6">
        <f>+Seco!D2</f>
        <v>0</v>
      </c>
      <c r="E3" s="6">
        <f>+Seco!E2</f>
        <v>0</v>
      </c>
      <c r="F3" s="6">
        <f>+Seco!F2</f>
        <v>0</v>
      </c>
      <c r="G3" s="6">
        <f>+Seco!G2</f>
        <v>0</v>
      </c>
      <c r="H3" s="6">
        <f>+Seco!H2</f>
        <v>0</v>
      </c>
      <c r="I3" s="6">
        <f>+Seco!I2</f>
        <v>0</v>
      </c>
      <c r="J3" s="6">
        <f>+Seco!J2</f>
        <v>0</v>
      </c>
      <c r="K3" s="6">
        <f>+Seco!K2</f>
        <v>-19135.740000000049</v>
      </c>
      <c r="L3" s="6">
        <f>+Seco!L2</f>
        <v>-20473.029999999952</v>
      </c>
      <c r="M3" s="6">
        <f>+Seco!M2</f>
        <v>-19676.720000000034</v>
      </c>
      <c r="N3" s="6">
        <f>+Medio!B2</f>
        <v>0</v>
      </c>
      <c r="O3" s="6">
        <f>+Medio!C2</f>
        <v>0</v>
      </c>
      <c r="P3" s="6">
        <f>+Medio!D2</f>
        <v>0</v>
      </c>
      <c r="Q3" s="6">
        <f>+Medio!E2</f>
        <v>0</v>
      </c>
      <c r="R3" s="6">
        <f>+Medio!F2</f>
        <v>0</v>
      </c>
      <c r="S3" s="6">
        <f>+Medio!G2</f>
        <v>0</v>
      </c>
      <c r="T3" s="6">
        <f>+Medio!H2</f>
        <v>0</v>
      </c>
      <c r="U3" s="6">
        <f>+Medio!I2</f>
        <v>0</v>
      </c>
      <c r="V3" s="6">
        <f>+Medio!J2</f>
        <v>0</v>
      </c>
      <c r="W3" s="6">
        <f>+Medio!K2</f>
        <v>-19089.069999999952</v>
      </c>
      <c r="X3" s="6">
        <f>+Medio!L2</f>
        <v>-20954.630000000005</v>
      </c>
      <c r="Y3" s="6">
        <f>+Medio!M2</f>
        <v>-19540.899999999972</v>
      </c>
      <c r="Z3" s="6">
        <f>+Húmedo!B2</f>
        <v>0</v>
      </c>
      <c r="AA3" s="6">
        <f>+Húmedo!C2</f>
        <v>0</v>
      </c>
      <c r="AB3" s="6">
        <f>+Húmedo!D2</f>
        <v>0</v>
      </c>
      <c r="AC3" s="6">
        <f>+Húmedo!E2</f>
        <v>0</v>
      </c>
      <c r="AD3" s="6">
        <f>+Húmedo!F2</f>
        <v>0</v>
      </c>
      <c r="AE3" s="6">
        <f>+Húmedo!G2</f>
        <v>0</v>
      </c>
      <c r="AF3" s="6">
        <f>+Húmedo!H2</f>
        <v>0</v>
      </c>
      <c r="AG3" s="6">
        <f>+Húmedo!I2</f>
        <v>0</v>
      </c>
      <c r="AH3" s="6">
        <f>+Húmedo!J2</f>
        <v>0</v>
      </c>
      <c r="AI3" s="6">
        <f>+Húmedo!K2</f>
        <v>-18582.270000000033</v>
      </c>
      <c r="AJ3" s="6">
        <f>+Húmedo!L2</f>
        <v>-20201.679999999928</v>
      </c>
      <c r="AK3" s="6">
        <f>+Húmedo!M2</f>
        <v>-19012.850000000009</v>
      </c>
      <c r="AL3" s="6"/>
      <c r="AM3" s="34">
        <f>SUM(K3:M3)</f>
        <v>-59285.490000000034</v>
      </c>
      <c r="AN3" s="34">
        <f>SUM(W3:Y3)</f>
        <v>-59584.599999999926</v>
      </c>
      <c r="AO3" s="34">
        <f>SUM(AI3:AK3)</f>
        <v>-57796.799999999974</v>
      </c>
      <c r="AP3" s="34">
        <f>SMALL(AM3:AO3,1)</f>
        <v>-59584.599999999926</v>
      </c>
      <c r="AQ3" s="34">
        <f>MATCH(AP3,AM3:AO3,0)</f>
        <v>2</v>
      </c>
      <c r="AR3" s="6">
        <v>1</v>
      </c>
      <c r="AS3" s="35">
        <f>HLOOKUP(12*($AQ3-1)+(AS$1),$B$1:$AK$502,2+$AR3,FALSE)</f>
        <v>-19089.069999999952</v>
      </c>
      <c r="AT3" s="35">
        <f t="shared" ref="AT3:AU18" si="1">HLOOKUP(12*($AQ3-1)+(AT$1),$B$1:$AK$502,2+$AR3,FALSE)</f>
        <v>-20954.630000000005</v>
      </c>
      <c r="AU3" s="35">
        <f t="shared" si="1"/>
        <v>-19540.899999999972</v>
      </c>
      <c r="AV3" s="35">
        <f>SUM(AS3:AU3)</f>
        <v>-59584.599999999926</v>
      </c>
      <c r="AW3" s="19">
        <f>IF(AV3&lt;0,1,0)</f>
        <v>1</v>
      </c>
      <c r="AX3" s="30">
        <f t="shared" ref="AX3:AX66" si="2">MATCH(AS3,$B3:$AK3,0)</f>
        <v>22</v>
      </c>
      <c r="AY3" s="30">
        <f t="shared" ref="AY3:AY66" si="3">MATCH(AT3,$B3:$AK3,0)</f>
        <v>23</v>
      </c>
      <c r="AZ3" s="30">
        <f t="shared" ref="AZ3:AZ66" si="4">MATCH(AU3,$B3:$AK3,0)</f>
        <v>24</v>
      </c>
      <c r="BB3" s="34">
        <f>+CompraVenta!AQ5</f>
        <v>0</v>
      </c>
      <c r="BC3" s="34">
        <f>+CompraVenta!AR5</f>
        <v>0</v>
      </c>
      <c r="BD3" s="34">
        <f>+CompraVenta!AS5</f>
        <v>0</v>
      </c>
      <c r="BF3" s="34">
        <f t="shared" ref="BF3:BF66" si="5">+AS3+BB3</f>
        <v>-19089.069999999952</v>
      </c>
      <c r="BG3" s="34">
        <f t="shared" ref="BG3:BG66" si="6">+AT3+BC3</f>
        <v>-20954.630000000005</v>
      </c>
      <c r="BH3" s="34">
        <f t="shared" ref="BH3:BH66" si="7">+AU3+BD3</f>
        <v>-19540.899999999972</v>
      </c>
      <c r="BJ3" s="36">
        <f>+SUM(BF3:BH3)</f>
        <v>-59584.599999999926</v>
      </c>
      <c r="BK3" s="19">
        <f>AW3-IF(BJ3&lt;0,1,0)</f>
        <v>0</v>
      </c>
    </row>
    <row r="4" spans="1:63" x14ac:dyDescent="0.35">
      <c r="A4" s="3" t="str">
        <f>+Seco!A3</f>
        <v>ABASTIBLE</v>
      </c>
      <c r="B4" s="6">
        <f>+Seco!B3</f>
        <v>0</v>
      </c>
      <c r="C4" s="6">
        <f>+Seco!C3</f>
        <v>0</v>
      </c>
      <c r="D4" s="6">
        <f>+Seco!D3</f>
        <v>0</v>
      </c>
      <c r="E4" s="6">
        <f>+Seco!E3</f>
        <v>0</v>
      </c>
      <c r="F4" s="6">
        <f>+Seco!F3</f>
        <v>0</v>
      </c>
      <c r="G4" s="6">
        <f>+Seco!G3</f>
        <v>0</v>
      </c>
      <c r="H4" s="6">
        <f>+Seco!H3</f>
        <v>0</v>
      </c>
      <c r="I4" s="6">
        <f>+Seco!I3</f>
        <v>0</v>
      </c>
      <c r="J4" s="6">
        <f>+Seco!J3</f>
        <v>0</v>
      </c>
      <c r="K4" s="6">
        <f>+Seco!K3</f>
        <v>-18251.350000000002</v>
      </c>
      <c r="L4" s="6">
        <f>+Seco!L3</f>
        <v>-30177.029999999992</v>
      </c>
      <c r="M4" s="6">
        <f>+Seco!M3</f>
        <v>-23375.659999999978</v>
      </c>
      <c r="N4" s="6">
        <f>+Medio!B3</f>
        <v>0</v>
      </c>
      <c r="O4" s="6">
        <f>+Medio!C3</f>
        <v>0</v>
      </c>
      <c r="P4" s="6">
        <f>+Medio!D3</f>
        <v>0</v>
      </c>
      <c r="Q4" s="6">
        <f>+Medio!E3</f>
        <v>0</v>
      </c>
      <c r="R4" s="6">
        <f>+Medio!F3</f>
        <v>0</v>
      </c>
      <c r="S4" s="6">
        <f>+Medio!G3</f>
        <v>0</v>
      </c>
      <c r="T4" s="6">
        <f>+Medio!H3</f>
        <v>0</v>
      </c>
      <c r="U4" s="6">
        <f>+Medio!I3</f>
        <v>0</v>
      </c>
      <c r="V4" s="6">
        <f>+Medio!J3</f>
        <v>0</v>
      </c>
      <c r="W4" s="6">
        <f>+Medio!K3</f>
        <v>-8534.659999999998</v>
      </c>
      <c r="X4" s="6">
        <f>+Medio!L3</f>
        <v>-15460.699999999992</v>
      </c>
      <c r="Y4" s="6">
        <f>+Medio!M3</f>
        <v>-8422.9600000000009</v>
      </c>
      <c r="Z4" s="6">
        <f>+Húmedo!B3</f>
        <v>0</v>
      </c>
      <c r="AA4" s="6">
        <f>+Húmedo!C3</f>
        <v>0</v>
      </c>
      <c r="AB4" s="6">
        <f>+Húmedo!D3</f>
        <v>0</v>
      </c>
      <c r="AC4" s="6">
        <f>+Húmedo!E3</f>
        <v>0</v>
      </c>
      <c r="AD4" s="6">
        <f>+Húmedo!F3</f>
        <v>0</v>
      </c>
      <c r="AE4" s="6">
        <f>+Húmedo!G3</f>
        <v>0</v>
      </c>
      <c r="AF4" s="6">
        <f>+Húmedo!H3</f>
        <v>0</v>
      </c>
      <c r="AG4" s="6">
        <f>+Húmedo!I3</f>
        <v>0</v>
      </c>
      <c r="AH4" s="6">
        <f>+Húmedo!J3</f>
        <v>0</v>
      </c>
      <c r="AI4" s="6">
        <f>+Húmedo!K3</f>
        <v>-16844.750000000036</v>
      </c>
      <c r="AJ4" s="6">
        <f>+Húmedo!L3</f>
        <v>-23958.279999999973</v>
      </c>
      <c r="AK4" s="6">
        <f>+Húmedo!M3</f>
        <v>-24794.260000000009</v>
      </c>
      <c r="AL4" s="6"/>
      <c r="AM4" s="34">
        <f t="shared" ref="AM4:AM67" si="8">SUM(K4:M4)</f>
        <v>-71804.039999999964</v>
      </c>
      <c r="AN4" s="34">
        <f t="shared" ref="AN4:AN67" si="9">SUM(W4:Y4)</f>
        <v>-32418.319999999992</v>
      </c>
      <c r="AO4" s="34">
        <f t="shared" ref="AO4:AO67" si="10">SUM(AI4:AK4)</f>
        <v>-65597.290000000023</v>
      </c>
      <c r="AP4" s="34">
        <f t="shared" ref="AP4:AP67" si="11">SMALL(AM4:AO4,1)</f>
        <v>-71804.039999999964</v>
      </c>
      <c r="AQ4" s="34">
        <f t="shared" ref="AQ4:AQ67" si="12">MATCH(AP4,AM4:AO4,0)</f>
        <v>1</v>
      </c>
      <c r="AR4" s="6">
        <f>1+AR3</f>
        <v>2</v>
      </c>
      <c r="AS4" s="35">
        <f t="shared" ref="AS4:AU67" si="13">HLOOKUP(12*($AQ4-1)+(AS$1),$B$1:$AK$502,2+$AR4,FALSE)</f>
        <v>-18251.350000000002</v>
      </c>
      <c r="AT4" s="35">
        <f t="shared" si="1"/>
        <v>-30177.029999999992</v>
      </c>
      <c r="AU4" s="35">
        <f t="shared" si="1"/>
        <v>-23375.659999999978</v>
      </c>
      <c r="AV4" s="35">
        <f t="shared" ref="AV4:AV67" si="14">SUM(AS4:AU4)</f>
        <v>-71804.039999999964</v>
      </c>
      <c r="AW4" s="19">
        <f t="shared" ref="AW4:AW67" si="15">IF(AV4&lt;0,1,0)</f>
        <v>1</v>
      </c>
      <c r="AX4" s="30">
        <f t="shared" si="2"/>
        <v>10</v>
      </c>
      <c r="AY4" s="30">
        <f t="shared" si="3"/>
        <v>11</v>
      </c>
      <c r="AZ4" s="30">
        <f t="shared" si="4"/>
        <v>12</v>
      </c>
      <c r="BB4" s="34">
        <f>+CompraVenta!AQ6</f>
        <v>33354.219999999979</v>
      </c>
      <c r="BC4" s="34">
        <f>+CompraVenta!AR6</f>
        <v>36826.079999999973</v>
      </c>
      <c r="BD4" s="34">
        <f>+CompraVenta!AS6</f>
        <v>34839.440000000024</v>
      </c>
      <c r="BF4" s="34">
        <f t="shared" si="5"/>
        <v>15102.869999999977</v>
      </c>
      <c r="BG4" s="34">
        <f t="shared" si="6"/>
        <v>6649.0499999999811</v>
      </c>
      <c r="BH4" s="34">
        <f t="shared" si="7"/>
        <v>11463.780000000046</v>
      </c>
      <c r="BJ4" s="36">
        <f t="shared" ref="BJ4:BJ67" si="16">+SUM(BF4:BH4)</f>
        <v>33215.700000000004</v>
      </c>
      <c r="BK4" s="19">
        <f t="shared" ref="BK4:BK67" si="17">AW4-IF(BJ4&lt;0,1,0)</f>
        <v>1</v>
      </c>
    </row>
    <row r="5" spans="1:63" x14ac:dyDescent="0.35">
      <c r="A5" s="3" t="str">
        <f>+Seco!A4</f>
        <v>ABENGOA</v>
      </c>
      <c r="B5" s="6">
        <f>+Seco!B4</f>
        <v>0</v>
      </c>
      <c r="C5" s="6">
        <f>+Seco!C4</f>
        <v>0</v>
      </c>
      <c r="D5" s="6">
        <f>+Seco!D4</f>
        <v>0</v>
      </c>
      <c r="E5" s="6">
        <f>+Seco!E4</f>
        <v>0</v>
      </c>
      <c r="F5" s="6">
        <f>+Seco!F4</f>
        <v>0</v>
      </c>
      <c r="G5" s="6">
        <f>+Seco!G4</f>
        <v>0</v>
      </c>
      <c r="H5" s="6">
        <f>+Seco!H4</f>
        <v>0</v>
      </c>
      <c r="I5" s="6">
        <f>+Seco!I4</f>
        <v>0</v>
      </c>
      <c r="J5" s="6">
        <f>+Seco!J4</f>
        <v>0</v>
      </c>
      <c r="K5" s="6">
        <f>+Seco!K4</f>
        <v>2355.2699999999941</v>
      </c>
      <c r="L5" s="6">
        <f>+Seco!L4</f>
        <v>2953.7299999999968</v>
      </c>
      <c r="M5" s="6">
        <f>+Seco!M4</f>
        <v>3830.5500000000029</v>
      </c>
      <c r="N5" s="6">
        <f>+Medio!B4</f>
        <v>0</v>
      </c>
      <c r="O5" s="6">
        <f>+Medio!C4</f>
        <v>0</v>
      </c>
      <c r="P5" s="6">
        <f>+Medio!D4</f>
        <v>0</v>
      </c>
      <c r="Q5" s="6">
        <f>+Medio!E4</f>
        <v>0</v>
      </c>
      <c r="R5" s="6">
        <f>+Medio!F4</f>
        <v>0</v>
      </c>
      <c r="S5" s="6">
        <f>+Medio!G4</f>
        <v>0</v>
      </c>
      <c r="T5" s="6">
        <f>+Medio!H4</f>
        <v>0</v>
      </c>
      <c r="U5" s="6">
        <f>+Medio!I4</f>
        <v>0</v>
      </c>
      <c r="V5" s="6">
        <f>+Medio!J4</f>
        <v>0</v>
      </c>
      <c r="W5" s="6">
        <f>+Medio!K4</f>
        <v>2345.1399999999953</v>
      </c>
      <c r="X5" s="6">
        <f>+Medio!L4</f>
        <v>3026.9200000000042</v>
      </c>
      <c r="Y5" s="6">
        <f>+Medio!M4</f>
        <v>3802.8799999999892</v>
      </c>
      <c r="Z5" s="6">
        <f>+Húmedo!B4</f>
        <v>0</v>
      </c>
      <c r="AA5" s="6">
        <f>+Húmedo!C4</f>
        <v>0</v>
      </c>
      <c r="AB5" s="6">
        <f>+Húmedo!D4</f>
        <v>0</v>
      </c>
      <c r="AC5" s="6">
        <f>+Húmedo!E4</f>
        <v>0</v>
      </c>
      <c r="AD5" s="6">
        <f>+Húmedo!F4</f>
        <v>0</v>
      </c>
      <c r="AE5" s="6">
        <f>+Húmedo!G4</f>
        <v>0</v>
      </c>
      <c r="AF5" s="6">
        <f>+Húmedo!H4</f>
        <v>0</v>
      </c>
      <c r="AG5" s="6">
        <f>+Húmedo!I4</f>
        <v>0</v>
      </c>
      <c r="AH5" s="6">
        <f>+Húmedo!J4</f>
        <v>0</v>
      </c>
      <c r="AI5" s="6">
        <f>+Húmedo!K4</f>
        <v>2278.9100000000012</v>
      </c>
      <c r="AJ5" s="6">
        <f>+Húmedo!L4</f>
        <v>2925.1600000000026</v>
      </c>
      <c r="AK5" s="6">
        <f>+Húmedo!M4</f>
        <v>3669.4400000000005</v>
      </c>
      <c r="AL5" s="6"/>
      <c r="AM5" s="34">
        <f t="shared" si="8"/>
        <v>9139.5499999999938</v>
      </c>
      <c r="AN5" s="34">
        <f t="shared" si="9"/>
        <v>9174.9399999999878</v>
      </c>
      <c r="AO5" s="34">
        <f t="shared" si="10"/>
        <v>8873.5100000000039</v>
      </c>
      <c r="AP5" s="34">
        <f t="shared" si="11"/>
        <v>8873.5100000000039</v>
      </c>
      <c r="AQ5" s="34">
        <f t="shared" si="12"/>
        <v>3</v>
      </c>
      <c r="AR5" s="6">
        <f t="shared" ref="AR5:AR68" si="18">1+AR4</f>
        <v>3</v>
      </c>
      <c r="AS5" s="35">
        <f t="shared" si="13"/>
        <v>2278.9100000000012</v>
      </c>
      <c r="AT5" s="35">
        <f t="shared" si="1"/>
        <v>2925.1600000000026</v>
      </c>
      <c r="AU5" s="35">
        <f t="shared" si="1"/>
        <v>3669.4400000000005</v>
      </c>
      <c r="AV5" s="35">
        <f t="shared" si="14"/>
        <v>8873.5100000000039</v>
      </c>
      <c r="AW5" s="19">
        <f t="shared" si="15"/>
        <v>0</v>
      </c>
      <c r="AX5" s="30">
        <f t="shared" si="2"/>
        <v>34</v>
      </c>
      <c r="AY5" s="30">
        <f t="shared" si="3"/>
        <v>35</v>
      </c>
      <c r="AZ5" s="30">
        <f t="shared" si="4"/>
        <v>36</v>
      </c>
      <c r="BB5" s="34">
        <f>+CompraVenta!AQ7</f>
        <v>0</v>
      </c>
      <c r="BC5" s="34">
        <f>+CompraVenta!AR7</f>
        <v>0</v>
      </c>
      <c r="BD5" s="34">
        <f>+CompraVenta!AS7</f>
        <v>0</v>
      </c>
      <c r="BF5" s="34">
        <f t="shared" si="5"/>
        <v>2278.9100000000012</v>
      </c>
      <c r="BG5" s="34">
        <f t="shared" si="6"/>
        <v>2925.1600000000026</v>
      </c>
      <c r="BH5" s="34">
        <f t="shared" si="7"/>
        <v>3669.4400000000005</v>
      </c>
      <c r="BJ5" s="36">
        <f t="shared" si="16"/>
        <v>8873.5100000000039</v>
      </c>
      <c r="BK5" s="19">
        <f t="shared" si="17"/>
        <v>0</v>
      </c>
    </row>
    <row r="6" spans="1:63" x14ac:dyDescent="0.35">
      <c r="A6" s="3" t="str">
        <f>+Seco!A5</f>
        <v>ACCIONA_ENERGIA</v>
      </c>
      <c r="B6" s="6">
        <f>+Seco!B5</f>
        <v>0</v>
      </c>
      <c r="C6" s="6">
        <f>+Seco!C5</f>
        <v>0</v>
      </c>
      <c r="D6" s="6">
        <f>+Seco!D5</f>
        <v>0</v>
      </c>
      <c r="E6" s="6">
        <f>+Seco!E5</f>
        <v>0</v>
      </c>
      <c r="F6" s="6">
        <f>+Seco!F5</f>
        <v>0</v>
      </c>
      <c r="G6" s="6">
        <f>+Seco!G5</f>
        <v>0</v>
      </c>
      <c r="H6" s="6">
        <f>+Seco!H5</f>
        <v>0</v>
      </c>
      <c r="I6" s="6">
        <f>+Seco!I5</f>
        <v>0</v>
      </c>
      <c r="J6" s="6">
        <f>+Seco!J5</f>
        <v>0</v>
      </c>
      <c r="K6" s="6">
        <f>+Seco!K5</f>
        <v>2340808.2000000011</v>
      </c>
      <c r="L6" s="6">
        <f>+Seco!L5</f>
        <v>4252220.8500000034</v>
      </c>
      <c r="M6" s="6">
        <f>+Seco!M5</f>
        <v>6952730.1300000008</v>
      </c>
      <c r="N6" s="6">
        <f>+Medio!B5</f>
        <v>0</v>
      </c>
      <c r="O6" s="6">
        <f>+Medio!C5</f>
        <v>0</v>
      </c>
      <c r="P6" s="6">
        <f>+Medio!D5</f>
        <v>0</v>
      </c>
      <c r="Q6" s="6">
        <f>+Medio!E5</f>
        <v>0</v>
      </c>
      <c r="R6" s="6">
        <f>+Medio!F5</f>
        <v>0</v>
      </c>
      <c r="S6" s="6">
        <f>+Medio!G5</f>
        <v>0</v>
      </c>
      <c r="T6" s="6">
        <f>+Medio!H5</f>
        <v>0</v>
      </c>
      <c r="U6" s="6">
        <f>+Medio!I5</f>
        <v>0</v>
      </c>
      <c r="V6" s="6">
        <f>+Medio!J5</f>
        <v>0</v>
      </c>
      <c r="W6" s="6">
        <f>+Medio!K5</f>
        <v>2263226.850000001</v>
      </c>
      <c r="X6" s="6">
        <f>+Medio!L5</f>
        <v>4348089.6499999985</v>
      </c>
      <c r="Y6" s="6">
        <f>+Medio!M5</f>
        <v>7041591.799999998</v>
      </c>
      <c r="Z6" s="6">
        <f>+Húmedo!B5</f>
        <v>0</v>
      </c>
      <c r="AA6" s="6">
        <f>+Húmedo!C5</f>
        <v>0</v>
      </c>
      <c r="AB6" s="6">
        <f>+Húmedo!D5</f>
        <v>0</v>
      </c>
      <c r="AC6" s="6">
        <f>+Húmedo!E5</f>
        <v>0</v>
      </c>
      <c r="AD6" s="6">
        <f>+Húmedo!F5</f>
        <v>0</v>
      </c>
      <c r="AE6" s="6">
        <f>+Húmedo!G5</f>
        <v>0</v>
      </c>
      <c r="AF6" s="6">
        <f>+Húmedo!H5</f>
        <v>0</v>
      </c>
      <c r="AG6" s="6">
        <f>+Húmedo!I5</f>
        <v>0</v>
      </c>
      <c r="AH6" s="6">
        <f>+Húmedo!J5</f>
        <v>0</v>
      </c>
      <c r="AI6" s="6">
        <f>+Húmedo!K5</f>
        <v>2411077.819999998</v>
      </c>
      <c r="AJ6" s="6">
        <f>+Húmedo!L5</f>
        <v>4172100.1800000034</v>
      </c>
      <c r="AK6" s="6">
        <f>+Húmedo!M5</f>
        <v>6771116.4799999995</v>
      </c>
      <c r="AL6" s="6"/>
      <c r="AM6" s="34">
        <f t="shared" si="8"/>
        <v>13545759.180000005</v>
      </c>
      <c r="AN6" s="34">
        <f t="shared" si="9"/>
        <v>13652908.299999997</v>
      </c>
      <c r="AO6" s="34">
        <f t="shared" si="10"/>
        <v>13354294.48</v>
      </c>
      <c r="AP6" s="34">
        <f t="shared" si="11"/>
        <v>13354294.48</v>
      </c>
      <c r="AQ6" s="34">
        <f t="shared" si="12"/>
        <v>3</v>
      </c>
      <c r="AR6" s="6">
        <f t="shared" si="18"/>
        <v>4</v>
      </c>
      <c r="AS6" s="35">
        <f t="shared" si="13"/>
        <v>2411077.819999998</v>
      </c>
      <c r="AT6" s="35">
        <f t="shared" si="1"/>
        <v>4172100.1800000034</v>
      </c>
      <c r="AU6" s="35">
        <f t="shared" si="1"/>
        <v>6771116.4799999995</v>
      </c>
      <c r="AV6" s="35">
        <f t="shared" si="14"/>
        <v>13354294.48</v>
      </c>
      <c r="AW6" s="19">
        <f t="shared" si="15"/>
        <v>0</v>
      </c>
      <c r="AX6" s="30">
        <f t="shared" si="2"/>
        <v>34</v>
      </c>
      <c r="AY6" s="30">
        <f t="shared" si="3"/>
        <v>35</v>
      </c>
      <c r="AZ6" s="30">
        <f t="shared" si="4"/>
        <v>36</v>
      </c>
      <c r="BB6" s="34">
        <f>+CompraVenta!AQ8</f>
        <v>243053.56999999986</v>
      </c>
      <c r="BC6" s="34">
        <f>+CompraVenta!AR8</f>
        <v>267472.50999999972</v>
      </c>
      <c r="BD6" s="34">
        <f>+CompraVenta!AS8</f>
        <v>263554.19000000012</v>
      </c>
      <c r="BF6" s="34">
        <f t="shared" si="5"/>
        <v>2654131.3899999978</v>
      </c>
      <c r="BG6" s="34">
        <f t="shared" si="6"/>
        <v>4439572.6900000032</v>
      </c>
      <c r="BH6" s="34">
        <f t="shared" si="7"/>
        <v>7034670.6699999999</v>
      </c>
      <c r="BJ6" s="36">
        <f t="shared" si="16"/>
        <v>14128374.75</v>
      </c>
      <c r="BK6" s="19">
        <f t="shared" si="17"/>
        <v>0</v>
      </c>
    </row>
    <row r="7" spans="1:63" x14ac:dyDescent="0.35">
      <c r="A7" s="3" t="str">
        <f>+Seco!A6</f>
        <v>AELA_GENERACION</v>
      </c>
      <c r="B7" s="6">
        <f>+Seco!B6</f>
        <v>0</v>
      </c>
      <c r="C7" s="6">
        <f>+Seco!C6</f>
        <v>0</v>
      </c>
      <c r="D7" s="6">
        <f>+Seco!D6</f>
        <v>0</v>
      </c>
      <c r="E7" s="6">
        <f>+Seco!E6</f>
        <v>0</v>
      </c>
      <c r="F7" s="6">
        <f>+Seco!F6</f>
        <v>0</v>
      </c>
      <c r="G7" s="6">
        <f>+Seco!G6</f>
        <v>0</v>
      </c>
      <c r="H7" s="6">
        <f>+Seco!H6</f>
        <v>0</v>
      </c>
      <c r="I7" s="6">
        <f>+Seco!I6</f>
        <v>0</v>
      </c>
      <c r="J7" s="6">
        <f>+Seco!J6</f>
        <v>0</v>
      </c>
      <c r="K7" s="6">
        <f>+Seco!K6</f>
        <v>1422393.6600000013</v>
      </c>
      <c r="L7" s="6">
        <f>+Seco!L6</f>
        <v>826896.84000000043</v>
      </c>
      <c r="M7" s="6">
        <f>+Seco!M6</f>
        <v>-1669862.0000000012</v>
      </c>
      <c r="N7" s="6">
        <f>+Medio!B6</f>
        <v>0</v>
      </c>
      <c r="O7" s="6">
        <f>+Medio!C6</f>
        <v>0</v>
      </c>
      <c r="P7" s="6">
        <f>+Medio!D6</f>
        <v>0</v>
      </c>
      <c r="Q7" s="6">
        <f>+Medio!E6</f>
        <v>0</v>
      </c>
      <c r="R7" s="6">
        <f>+Medio!F6</f>
        <v>0</v>
      </c>
      <c r="S7" s="6">
        <f>+Medio!G6</f>
        <v>0</v>
      </c>
      <c r="T7" s="6">
        <f>+Medio!H6</f>
        <v>0</v>
      </c>
      <c r="U7" s="6">
        <f>+Medio!I6</f>
        <v>0</v>
      </c>
      <c r="V7" s="6">
        <f>+Medio!J6</f>
        <v>0</v>
      </c>
      <c r="W7" s="6">
        <f>+Medio!K6</f>
        <v>1462482.3500000003</v>
      </c>
      <c r="X7" s="6">
        <f>+Medio!L6</f>
        <v>955084.43000000028</v>
      </c>
      <c r="Y7" s="6">
        <f>+Medio!M6</f>
        <v>-1557710.9400000009</v>
      </c>
      <c r="Z7" s="6">
        <f>+Húmedo!B6</f>
        <v>0</v>
      </c>
      <c r="AA7" s="6">
        <f>+Húmedo!C6</f>
        <v>0</v>
      </c>
      <c r="AB7" s="6">
        <f>+Húmedo!D6</f>
        <v>0</v>
      </c>
      <c r="AC7" s="6">
        <f>+Húmedo!E6</f>
        <v>0</v>
      </c>
      <c r="AD7" s="6">
        <f>+Húmedo!F6</f>
        <v>0</v>
      </c>
      <c r="AE7" s="6">
        <f>+Húmedo!G6</f>
        <v>0</v>
      </c>
      <c r="AF7" s="6">
        <f>+Húmedo!H6</f>
        <v>0</v>
      </c>
      <c r="AG7" s="6">
        <f>+Húmedo!I6</f>
        <v>0</v>
      </c>
      <c r="AH7" s="6">
        <f>+Húmedo!J6</f>
        <v>0</v>
      </c>
      <c r="AI7" s="6">
        <f>+Húmedo!K6</f>
        <v>1547668.0099999995</v>
      </c>
      <c r="AJ7" s="6">
        <f>+Húmedo!L6</f>
        <v>827342.39000000048</v>
      </c>
      <c r="AK7" s="6">
        <f>+Húmedo!M6</f>
        <v>-1619164.3000000005</v>
      </c>
      <c r="AL7" s="6"/>
      <c r="AM7" s="34">
        <f t="shared" si="8"/>
        <v>579428.5000000007</v>
      </c>
      <c r="AN7" s="34">
        <f t="shared" si="9"/>
        <v>859855.83999999985</v>
      </c>
      <c r="AO7" s="34">
        <f t="shared" si="10"/>
        <v>755846.09999999939</v>
      </c>
      <c r="AP7" s="34">
        <f t="shared" si="11"/>
        <v>579428.5000000007</v>
      </c>
      <c r="AQ7" s="34">
        <f t="shared" si="12"/>
        <v>1</v>
      </c>
      <c r="AR7" s="6">
        <f t="shared" si="18"/>
        <v>5</v>
      </c>
      <c r="AS7" s="35">
        <f t="shared" si="13"/>
        <v>1422393.6600000013</v>
      </c>
      <c r="AT7" s="35">
        <f t="shared" si="1"/>
        <v>826896.84000000043</v>
      </c>
      <c r="AU7" s="35">
        <f t="shared" si="1"/>
        <v>-1669862.0000000012</v>
      </c>
      <c r="AV7" s="35">
        <f t="shared" si="14"/>
        <v>579428.5000000007</v>
      </c>
      <c r="AW7" s="19">
        <f t="shared" si="15"/>
        <v>0</v>
      </c>
      <c r="AX7" s="30">
        <f t="shared" si="2"/>
        <v>10</v>
      </c>
      <c r="AY7" s="30">
        <f t="shared" si="3"/>
        <v>11</v>
      </c>
      <c r="AZ7" s="30">
        <f t="shared" si="4"/>
        <v>12</v>
      </c>
      <c r="BB7" s="34">
        <f>+CompraVenta!AQ9</f>
        <v>0</v>
      </c>
      <c r="BC7" s="34">
        <f>+CompraVenta!AR9</f>
        <v>0</v>
      </c>
      <c r="BD7" s="34">
        <f>+CompraVenta!AS9</f>
        <v>0</v>
      </c>
      <c r="BF7" s="34">
        <f t="shared" si="5"/>
        <v>1422393.6600000013</v>
      </c>
      <c r="BG7" s="34">
        <f t="shared" si="6"/>
        <v>826896.84000000043</v>
      </c>
      <c r="BH7" s="34">
        <f t="shared" si="7"/>
        <v>-1669862.0000000012</v>
      </c>
      <c r="BJ7" s="36">
        <f t="shared" si="16"/>
        <v>579428.5000000007</v>
      </c>
      <c r="BK7" s="19">
        <f t="shared" si="17"/>
        <v>0</v>
      </c>
    </row>
    <row r="8" spans="1:63" x14ac:dyDescent="0.35">
      <c r="A8" s="3" t="str">
        <f>+Seco!A7</f>
        <v>AES_GENER</v>
      </c>
      <c r="B8" s="6">
        <f>+Seco!B7</f>
        <v>0</v>
      </c>
      <c r="C8" s="6">
        <f>+Seco!C7</f>
        <v>0</v>
      </c>
      <c r="D8" s="6">
        <f>+Seco!D7</f>
        <v>0</v>
      </c>
      <c r="E8" s="6">
        <f>+Seco!E7</f>
        <v>0</v>
      </c>
      <c r="F8" s="6">
        <f>+Seco!F7</f>
        <v>0</v>
      </c>
      <c r="G8" s="6">
        <f>+Seco!G7</f>
        <v>0</v>
      </c>
      <c r="H8" s="6">
        <f>+Seco!H7</f>
        <v>0</v>
      </c>
      <c r="I8" s="6">
        <f>+Seco!I7</f>
        <v>0</v>
      </c>
      <c r="J8" s="6">
        <f>+Seco!J7</f>
        <v>0</v>
      </c>
      <c r="K8" s="6">
        <f>+Seco!K7</f>
        <v>-9163730.3099999987</v>
      </c>
      <c r="L8" s="6">
        <f>+Seco!L7</f>
        <v>-12751306.009999998</v>
      </c>
      <c r="M8" s="6">
        <f>+Seco!M7</f>
        <v>-3844332.4699999904</v>
      </c>
      <c r="N8" s="6">
        <f>+Medio!B7</f>
        <v>0</v>
      </c>
      <c r="O8" s="6">
        <f>+Medio!C7</f>
        <v>0</v>
      </c>
      <c r="P8" s="6">
        <f>+Medio!D7</f>
        <v>0</v>
      </c>
      <c r="Q8" s="6">
        <f>+Medio!E7</f>
        <v>0</v>
      </c>
      <c r="R8" s="6">
        <f>+Medio!F7</f>
        <v>0</v>
      </c>
      <c r="S8" s="6">
        <f>+Medio!G7</f>
        <v>0</v>
      </c>
      <c r="T8" s="6">
        <f>+Medio!H7</f>
        <v>0</v>
      </c>
      <c r="U8" s="6">
        <f>+Medio!I7</f>
        <v>0</v>
      </c>
      <c r="V8" s="6">
        <f>+Medio!J7</f>
        <v>0</v>
      </c>
      <c r="W8" s="6">
        <f>+Medio!K7</f>
        <v>-9113148.3100000024</v>
      </c>
      <c r="X8" s="6">
        <f>+Medio!L7</f>
        <v>-13352601.619999995</v>
      </c>
      <c r="Y8" s="6">
        <f>+Medio!M7</f>
        <v>-4015900.2700000019</v>
      </c>
      <c r="Z8" s="6">
        <f>+Húmedo!B7</f>
        <v>0</v>
      </c>
      <c r="AA8" s="6">
        <f>+Húmedo!C7</f>
        <v>0</v>
      </c>
      <c r="AB8" s="6">
        <f>+Húmedo!D7</f>
        <v>0</v>
      </c>
      <c r="AC8" s="6">
        <f>+Húmedo!E7</f>
        <v>0</v>
      </c>
      <c r="AD8" s="6">
        <f>+Húmedo!F7</f>
        <v>0</v>
      </c>
      <c r="AE8" s="6">
        <f>+Húmedo!G7</f>
        <v>0</v>
      </c>
      <c r="AF8" s="6">
        <f>+Húmedo!H7</f>
        <v>0</v>
      </c>
      <c r="AG8" s="6">
        <f>+Húmedo!I7</f>
        <v>0</v>
      </c>
      <c r="AH8" s="6">
        <f>+Húmedo!J7</f>
        <v>0</v>
      </c>
      <c r="AI8" s="6">
        <f>+Húmedo!K7</f>
        <v>-9050634.9300000016</v>
      </c>
      <c r="AJ8" s="6">
        <f>+Húmedo!L7</f>
        <v>-12579425.730000004</v>
      </c>
      <c r="AK8" s="6">
        <f>+Húmedo!M7</f>
        <v>-4083531.3099999945</v>
      </c>
      <c r="AL8" s="6"/>
      <c r="AM8" s="34">
        <f t="shared" si="8"/>
        <v>-25759368.789999988</v>
      </c>
      <c r="AN8" s="34">
        <f t="shared" si="9"/>
        <v>-26481650.200000003</v>
      </c>
      <c r="AO8" s="34">
        <f t="shared" si="10"/>
        <v>-25713591.969999999</v>
      </c>
      <c r="AP8" s="34">
        <f t="shared" si="11"/>
        <v>-26481650.200000003</v>
      </c>
      <c r="AQ8" s="34">
        <f t="shared" si="12"/>
        <v>2</v>
      </c>
      <c r="AR8" s="6">
        <f t="shared" si="18"/>
        <v>6</v>
      </c>
      <c r="AS8" s="35">
        <f t="shared" si="13"/>
        <v>-9113148.3100000024</v>
      </c>
      <c r="AT8" s="35">
        <f t="shared" si="1"/>
        <v>-13352601.619999995</v>
      </c>
      <c r="AU8" s="35">
        <f t="shared" si="1"/>
        <v>-4015900.2700000019</v>
      </c>
      <c r="AV8" s="35">
        <f t="shared" si="14"/>
        <v>-26481650.200000003</v>
      </c>
      <c r="AW8" s="19">
        <f t="shared" si="15"/>
        <v>1</v>
      </c>
      <c r="AX8" s="30">
        <f t="shared" si="2"/>
        <v>22</v>
      </c>
      <c r="AY8" s="30">
        <f t="shared" si="3"/>
        <v>23</v>
      </c>
      <c r="AZ8" s="30">
        <f t="shared" si="4"/>
        <v>24</v>
      </c>
      <c r="BB8" s="34">
        <f>+CompraVenta!AQ10</f>
        <v>3139255.9299999978</v>
      </c>
      <c r="BC8" s="34">
        <f>+CompraVenta!AR10</f>
        <v>3435329.1900000037</v>
      </c>
      <c r="BD8" s="34">
        <f>+CompraVenta!AS10</f>
        <v>3177650.7</v>
      </c>
      <c r="BF8" s="34">
        <f t="shared" si="5"/>
        <v>-5973892.3800000045</v>
      </c>
      <c r="BG8" s="34">
        <f t="shared" si="6"/>
        <v>-9917272.4299999923</v>
      </c>
      <c r="BH8" s="34">
        <f t="shared" si="7"/>
        <v>-838249.5700000017</v>
      </c>
      <c r="BJ8" s="36">
        <f t="shared" si="16"/>
        <v>-16729414.379999999</v>
      </c>
      <c r="BK8" s="19">
        <f t="shared" si="17"/>
        <v>0</v>
      </c>
    </row>
    <row r="9" spans="1:63" x14ac:dyDescent="0.35">
      <c r="A9" s="3" t="str">
        <f>+Seco!A8</f>
        <v>AES_GENER_(ANCALI)</v>
      </c>
      <c r="B9" s="6">
        <f>+Seco!B8</f>
        <v>0</v>
      </c>
      <c r="C9" s="6">
        <f>+Seco!C8</f>
        <v>0</v>
      </c>
      <c r="D9" s="6">
        <f>+Seco!D8</f>
        <v>0</v>
      </c>
      <c r="E9" s="6">
        <f>+Seco!E8</f>
        <v>0</v>
      </c>
      <c r="F9" s="6">
        <f>+Seco!F8</f>
        <v>0</v>
      </c>
      <c r="G9" s="6">
        <f>+Seco!G8</f>
        <v>0</v>
      </c>
      <c r="H9" s="6">
        <f>+Seco!H8</f>
        <v>0</v>
      </c>
      <c r="I9" s="6">
        <f>+Seco!I8</f>
        <v>0</v>
      </c>
      <c r="J9" s="6">
        <f>+Seco!J8</f>
        <v>0</v>
      </c>
      <c r="K9" s="6">
        <f>+Seco!K8</f>
        <v>0</v>
      </c>
      <c r="L9" s="6">
        <f>+Seco!L8</f>
        <v>0</v>
      </c>
      <c r="M9" s="6">
        <f>+Seco!M8</f>
        <v>0</v>
      </c>
      <c r="N9" s="6">
        <f>+Medio!B8</f>
        <v>0</v>
      </c>
      <c r="O9" s="6">
        <f>+Medio!C8</f>
        <v>0</v>
      </c>
      <c r="P9" s="6">
        <f>+Medio!D8</f>
        <v>0</v>
      </c>
      <c r="Q9" s="6">
        <f>+Medio!E8</f>
        <v>0</v>
      </c>
      <c r="R9" s="6">
        <f>+Medio!F8</f>
        <v>0</v>
      </c>
      <c r="S9" s="6">
        <f>+Medio!G8</f>
        <v>0</v>
      </c>
      <c r="T9" s="6">
        <f>+Medio!H8</f>
        <v>0</v>
      </c>
      <c r="U9" s="6">
        <f>+Medio!I8</f>
        <v>0</v>
      </c>
      <c r="V9" s="6">
        <f>+Medio!J8</f>
        <v>0</v>
      </c>
      <c r="W9" s="6">
        <f>+Medio!K8</f>
        <v>0</v>
      </c>
      <c r="X9" s="6">
        <f>+Medio!L8</f>
        <v>0</v>
      </c>
      <c r="Y9" s="6">
        <f>+Medio!M8</f>
        <v>0</v>
      </c>
      <c r="Z9" s="6">
        <f>+Húmedo!B8</f>
        <v>0</v>
      </c>
      <c r="AA9" s="6">
        <f>+Húmedo!C8</f>
        <v>0</v>
      </c>
      <c r="AB9" s="6">
        <f>+Húmedo!D8</f>
        <v>0</v>
      </c>
      <c r="AC9" s="6">
        <f>+Húmedo!E8</f>
        <v>0</v>
      </c>
      <c r="AD9" s="6">
        <f>+Húmedo!F8</f>
        <v>0</v>
      </c>
      <c r="AE9" s="6">
        <f>+Húmedo!G8</f>
        <v>0</v>
      </c>
      <c r="AF9" s="6">
        <f>+Húmedo!H8</f>
        <v>0</v>
      </c>
      <c r="AG9" s="6">
        <f>+Húmedo!I8</f>
        <v>0</v>
      </c>
      <c r="AH9" s="6">
        <f>+Húmedo!J8</f>
        <v>0</v>
      </c>
      <c r="AI9" s="6">
        <f>+Húmedo!K8</f>
        <v>0</v>
      </c>
      <c r="AJ9" s="6">
        <f>+Húmedo!L8</f>
        <v>0</v>
      </c>
      <c r="AK9" s="6">
        <f>+Húmedo!M8</f>
        <v>0</v>
      </c>
      <c r="AL9" s="6"/>
      <c r="AM9" s="34">
        <f t="shared" si="8"/>
        <v>0</v>
      </c>
      <c r="AN9" s="34">
        <f t="shared" si="9"/>
        <v>0</v>
      </c>
      <c r="AO9" s="34">
        <f t="shared" si="10"/>
        <v>0</v>
      </c>
      <c r="AP9" s="34">
        <f t="shared" si="11"/>
        <v>0</v>
      </c>
      <c r="AQ9" s="34">
        <f t="shared" si="12"/>
        <v>1</v>
      </c>
      <c r="AR9" s="6">
        <f t="shared" si="18"/>
        <v>7</v>
      </c>
      <c r="AS9" s="35">
        <f t="shared" si="13"/>
        <v>0</v>
      </c>
      <c r="AT9" s="35">
        <f t="shared" si="1"/>
        <v>0</v>
      </c>
      <c r="AU9" s="35">
        <f t="shared" si="1"/>
        <v>0</v>
      </c>
      <c r="AV9" s="35">
        <f t="shared" si="14"/>
        <v>0</v>
      </c>
      <c r="AW9" s="19">
        <f t="shared" si="15"/>
        <v>0</v>
      </c>
      <c r="AX9" s="30">
        <f t="shared" si="2"/>
        <v>1</v>
      </c>
      <c r="AY9" s="30">
        <f t="shared" si="3"/>
        <v>1</v>
      </c>
      <c r="AZ9" s="30">
        <f t="shared" si="4"/>
        <v>1</v>
      </c>
      <c r="BB9" s="34">
        <f>+CompraVenta!AQ11</f>
        <v>0</v>
      </c>
      <c r="BC9" s="34">
        <f>+CompraVenta!AR11</f>
        <v>0</v>
      </c>
      <c r="BD9" s="34">
        <f>+CompraVenta!AS11</f>
        <v>0</v>
      </c>
      <c r="BF9" s="34">
        <f t="shared" si="5"/>
        <v>0</v>
      </c>
      <c r="BG9" s="34">
        <f t="shared" si="6"/>
        <v>0</v>
      </c>
      <c r="BH9" s="34">
        <f t="shared" si="7"/>
        <v>0</v>
      </c>
      <c r="BJ9" s="36">
        <f t="shared" si="16"/>
        <v>0</v>
      </c>
      <c r="BK9" s="19">
        <f t="shared" si="17"/>
        <v>0</v>
      </c>
    </row>
    <row r="10" spans="1:63" x14ac:dyDescent="0.35">
      <c r="A10" s="3" t="str">
        <f>+Seco!A9</f>
        <v>AES_GENER_(KDM)</v>
      </c>
      <c r="B10" s="6">
        <f>+Seco!B9</f>
        <v>0</v>
      </c>
      <c r="C10" s="6">
        <f>+Seco!C9</f>
        <v>0</v>
      </c>
      <c r="D10" s="6">
        <f>+Seco!D9</f>
        <v>0</v>
      </c>
      <c r="E10" s="6">
        <f>+Seco!E9</f>
        <v>0</v>
      </c>
      <c r="F10" s="6">
        <f>+Seco!F9</f>
        <v>0</v>
      </c>
      <c r="G10" s="6">
        <f>+Seco!G9</f>
        <v>0</v>
      </c>
      <c r="H10" s="6">
        <f>+Seco!H9</f>
        <v>0</v>
      </c>
      <c r="I10" s="6">
        <f>+Seco!I9</f>
        <v>0</v>
      </c>
      <c r="J10" s="6">
        <f>+Seco!J9</f>
        <v>0</v>
      </c>
      <c r="K10" s="6">
        <f>+Seco!K9</f>
        <v>1669549.6100000027</v>
      </c>
      <c r="L10" s="6">
        <f>+Seco!L9</f>
        <v>1811422.540000001</v>
      </c>
      <c r="M10" s="6">
        <f>+Seco!M9</f>
        <v>1756728.6599999983</v>
      </c>
      <c r="N10" s="6">
        <f>+Medio!B9</f>
        <v>0</v>
      </c>
      <c r="O10" s="6">
        <f>+Medio!C9</f>
        <v>0</v>
      </c>
      <c r="P10" s="6">
        <f>+Medio!D9</f>
        <v>0</v>
      </c>
      <c r="Q10" s="6">
        <f>+Medio!E9</f>
        <v>0</v>
      </c>
      <c r="R10" s="6">
        <f>+Medio!F9</f>
        <v>0</v>
      </c>
      <c r="S10" s="6">
        <f>+Medio!G9</f>
        <v>0</v>
      </c>
      <c r="T10" s="6">
        <f>+Medio!H9</f>
        <v>0</v>
      </c>
      <c r="U10" s="6">
        <f>+Medio!I9</f>
        <v>0</v>
      </c>
      <c r="V10" s="6">
        <f>+Medio!J9</f>
        <v>0</v>
      </c>
      <c r="W10" s="6">
        <f>+Medio!K9</f>
        <v>1666451.9799999993</v>
      </c>
      <c r="X10" s="6">
        <f>+Medio!L9</f>
        <v>1850832.7400000028</v>
      </c>
      <c r="Y10" s="6">
        <f>+Medio!M9</f>
        <v>1747740.6099999999</v>
      </c>
      <c r="Z10" s="6">
        <f>+Húmedo!B9</f>
        <v>0</v>
      </c>
      <c r="AA10" s="6">
        <f>+Húmedo!C9</f>
        <v>0</v>
      </c>
      <c r="AB10" s="6">
        <f>+Húmedo!D9</f>
        <v>0</v>
      </c>
      <c r="AC10" s="6">
        <f>+Húmedo!E9</f>
        <v>0</v>
      </c>
      <c r="AD10" s="6">
        <f>+Húmedo!F9</f>
        <v>0</v>
      </c>
      <c r="AE10" s="6">
        <f>+Húmedo!G9</f>
        <v>0</v>
      </c>
      <c r="AF10" s="6">
        <f>+Húmedo!H9</f>
        <v>0</v>
      </c>
      <c r="AG10" s="6">
        <f>+Húmedo!I9</f>
        <v>0</v>
      </c>
      <c r="AH10" s="6">
        <f>+Húmedo!J9</f>
        <v>0</v>
      </c>
      <c r="AI10" s="6">
        <f>+Húmedo!K9</f>
        <v>1624555.0999999989</v>
      </c>
      <c r="AJ10" s="6">
        <f>+Húmedo!L9</f>
        <v>1792874.150000002</v>
      </c>
      <c r="AK10" s="6">
        <f>+Húmedo!M9</f>
        <v>1703623.9100000032</v>
      </c>
      <c r="AL10" s="6"/>
      <c r="AM10" s="34">
        <f t="shared" si="8"/>
        <v>5237700.8100000024</v>
      </c>
      <c r="AN10" s="34">
        <f t="shared" si="9"/>
        <v>5265025.3300000019</v>
      </c>
      <c r="AO10" s="34">
        <f t="shared" si="10"/>
        <v>5121053.1600000039</v>
      </c>
      <c r="AP10" s="34">
        <f t="shared" si="11"/>
        <v>5121053.1600000039</v>
      </c>
      <c r="AQ10" s="34">
        <f t="shared" si="12"/>
        <v>3</v>
      </c>
      <c r="AR10" s="6">
        <f t="shared" si="18"/>
        <v>8</v>
      </c>
      <c r="AS10" s="35">
        <f t="shared" si="13"/>
        <v>1624555.0999999989</v>
      </c>
      <c r="AT10" s="35">
        <f t="shared" si="1"/>
        <v>1792874.150000002</v>
      </c>
      <c r="AU10" s="35">
        <f t="shared" si="1"/>
        <v>1703623.9100000032</v>
      </c>
      <c r="AV10" s="35">
        <f t="shared" si="14"/>
        <v>5121053.1600000039</v>
      </c>
      <c r="AW10" s="19">
        <f t="shared" si="15"/>
        <v>0</v>
      </c>
      <c r="AX10" s="30">
        <f t="shared" si="2"/>
        <v>34</v>
      </c>
      <c r="AY10" s="30">
        <f t="shared" si="3"/>
        <v>35</v>
      </c>
      <c r="AZ10" s="30">
        <f t="shared" si="4"/>
        <v>36</v>
      </c>
      <c r="BB10" s="34">
        <f>+CompraVenta!AQ12</f>
        <v>0</v>
      </c>
      <c r="BC10" s="34">
        <f>+CompraVenta!AR12</f>
        <v>0</v>
      </c>
      <c r="BD10" s="34">
        <f>+CompraVenta!AS12</f>
        <v>0</v>
      </c>
      <c r="BF10" s="34">
        <f t="shared" si="5"/>
        <v>1624555.0999999989</v>
      </c>
      <c r="BG10" s="34">
        <f t="shared" si="6"/>
        <v>1792874.150000002</v>
      </c>
      <c r="BH10" s="34">
        <f t="shared" si="7"/>
        <v>1703623.9100000032</v>
      </c>
      <c r="BJ10" s="36">
        <f t="shared" si="16"/>
        <v>5121053.1600000039</v>
      </c>
      <c r="BK10" s="19">
        <f t="shared" si="17"/>
        <v>0</v>
      </c>
    </row>
    <row r="11" spans="1:63" x14ac:dyDescent="0.35">
      <c r="A11" s="3" t="str">
        <f>+Seco!A10</f>
        <v>AES_GENER_(SAN_MIGUEL)</v>
      </c>
      <c r="B11" s="6">
        <f>+Seco!B10</f>
        <v>0</v>
      </c>
      <c r="C11" s="6">
        <f>+Seco!C10</f>
        <v>0</v>
      </c>
      <c r="D11" s="6">
        <f>+Seco!D10</f>
        <v>0</v>
      </c>
      <c r="E11" s="6">
        <f>+Seco!E10</f>
        <v>0</v>
      </c>
      <c r="F11" s="6">
        <f>+Seco!F10</f>
        <v>0</v>
      </c>
      <c r="G11" s="6">
        <f>+Seco!G10</f>
        <v>0</v>
      </c>
      <c r="H11" s="6">
        <f>+Seco!H10</f>
        <v>0</v>
      </c>
      <c r="I11" s="6">
        <f>+Seco!I10</f>
        <v>0</v>
      </c>
      <c r="J11" s="6">
        <f>+Seco!J10</f>
        <v>0</v>
      </c>
      <c r="K11" s="6">
        <f>+Seco!K10</f>
        <v>54669.689999999959</v>
      </c>
      <c r="L11" s="6">
        <f>+Seco!L10</f>
        <v>89336.650000000038</v>
      </c>
      <c r="M11" s="6">
        <f>+Seco!M10</f>
        <v>45735.549999999872</v>
      </c>
      <c r="N11" s="6">
        <f>+Medio!B10</f>
        <v>0</v>
      </c>
      <c r="O11" s="6">
        <f>+Medio!C10</f>
        <v>0</v>
      </c>
      <c r="P11" s="6">
        <f>+Medio!D10</f>
        <v>0</v>
      </c>
      <c r="Q11" s="6">
        <f>+Medio!E10</f>
        <v>0</v>
      </c>
      <c r="R11" s="6">
        <f>+Medio!F10</f>
        <v>0</v>
      </c>
      <c r="S11" s="6">
        <f>+Medio!G10</f>
        <v>0</v>
      </c>
      <c r="T11" s="6">
        <f>+Medio!H10</f>
        <v>0</v>
      </c>
      <c r="U11" s="6">
        <f>+Medio!I10</f>
        <v>0</v>
      </c>
      <c r="V11" s="6">
        <f>+Medio!J10</f>
        <v>0</v>
      </c>
      <c r="W11" s="6">
        <f>+Medio!K10</f>
        <v>66050.680000000095</v>
      </c>
      <c r="X11" s="6">
        <f>+Medio!L10</f>
        <v>92484.189999999973</v>
      </c>
      <c r="Y11" s="6">
        <f>+Medio!M10</f>
        <v>68956.239999999947</v>
      </c>
      <c r="Z11" s="6">
        <f>+Húmedo!B10</f>
        <v>0</v>
      </c>
      <c r="AA11" s="6">
        <f>+Húmedo!C10</f>
        <v>0</v>
      </c>
      <c r="AB11" s="6">
        <f>+Húmedo!D10</f>
        <v>0</v>
      </c>
      <c r="AC11" s="6">
        <f>+Húmedo!E10</f>
        <v>0</v>
      </c>
      <c r="AD11" s="6">
        <f>+Húmedo!F10</f>
        <v>0</v>
      </c>
      <c r="AE11" s="6">
        <f>+Húmedo!G10</f>
        <v>0</v>
      </c>
      <c r="AF11" s="6">
        <f>+Húmedo!H10</f>
        <v>0</v>
      </c>
      <c r="AG11" s="6">
        <f>+Húmedo!I10</f>
        <v>0</v>
      </c>
      <c r="AH11" s="6">
        <f>+Húmedo!J10</f>
        <v>0</v>
      </c>
      <c r="AI11" s="6">
        <f>+Húmedo!K10</f>
        <v>77594.420000000144</v>
      </c>
      <c r="AJ11" s="6">
        <f>+Húmedo!L10</f>
        <v>88678.86</v>
      </c>
      <c r="AK11" s="6">
        <f>+Húmedo!M10</f>
        <v>80444.299999999785</v>
      </c>
      <c r="AL11" s="6"/>
      <c r="AM11" s="34">
        <f t="shared" si="8"/>
        <v>189741.88999999987</v>
      </c>
      <c r="AN11" s="34">
        <f t="shared" si="9"/>
        <v>227491.11</v>
      </c>
      <c r="AO11" s="34">
        <f t="shared" si="10"/>
        <v>246717.57999999993</v>
      </c>
      <c r="AP11" s="34">
        <f t="shared" si="11"/>
        <v>189741.88999999987</v>
      </c>
      <c r="AQ11" s="34">
        <f t="shared" si="12"/>
        <v>1</v>
      </c>
      <c r="AR11" s="6">
        <f t="shared" si="18"/>
        <v>9</v>
      </c>
      <c r="AS11" s="35">
        <f t="shared" si="13"/>
        <v>54669.689999999959</v>
      </c>
      <c r="AT11" s="35">
        <f t="shared" si="1"/>
        <v>89336.650000000038</v>
      </c>
      <c r="AU11" s="35">
        <f t="shared" si="1"/>
        <v>45735.549999999872</v>
      </c>
      <c r="AV11" s="35">
        <f t="shared" si="14"/>
        <v>189741.88999999987</v>
      </c>
      <c r="AW11" s="19">
        <f t="shared" si="15"/>
        <v>0</v>
      </c>
      <c r="AX11" s="30">
        <f t="shared" si="2"/>
        <v>10</v>
      </c>
      <c r="AY11" s="30">
        <f t="shared" si="3"/>
        <v>11</v>
      </c>
      <c r="AZ11" s="30">
        <f t="shared" si="4"/>
        <v>12</v>
      </c>
      <c r="BB11" s="34">
        <f>+CompraVenta!AQ13</f>
        <v>0</v>
      </c>
      <c r="BC11" s="34">
        <f>+CompraVenta!AR13</f>
        <v>0</v>
      </c>
      <c r="BD11" s="34">
        <f>+CompraVenta!AS13</f>
        <v>0</v>
      </c>
      <c r="BF11" s="34">
        <f t="shared" si="5"/>
        <v>54669.689999999959</v>
      </c>
      <c r="BG11" s="34">
        <f t="shared" si="6"/>
        <v>89336.650000000038</v>
      </c>
      <c r="BH11" s="34">
        <f t="shared" si="7"/>
        <v>45735.549999999872</v>
      </c>
      <c r="BJ11" s="36">
        <f t="shared" si="16"/>
        <v>189741.88999999987</v>
      </c>
      <c r="BK11" s="19">
        <f t="shared" si="17"/>
        <v>0</v>
      </c>
    </row>
    <row r="12" spans="1:63" x14ac:dyDescent="0.35">
      <c r="A12" s="3" t="str">
        <f>+Seco!A11</f>
        <v>AGROSOLAR_IV</v>
      </c>
      <c r="B12" s="6">
        <f>+Seco!B11</f>
        <v>0</v>
      </c>
      <c r="C12" s="6">
        <f>+Seco!C11</f>
        <v>0</v>
      </c>
      <c r="D12" s="6">
        <f>+Seco!D11</f>
        <v>0</v>
      </c>
      <c r="E12" s="6">
        <f>+Seco!E11</f>
        <v>0</v>
      </c>
      <c r="F12" s="6">
        <f>+Seco!F11</f>
        <v>0</v>
      </c>
      <c r="G12" s="6">
        <f>+Seco!G11</f>
        <v>0</v>
      </c>
      <c r="H12" s="6">
        <f>+Seco!H11</f>
        <v>0</v>
      </c>
      <c r="I12" s="6">
        <f>+Seco!I11</f>
        <v>0</v>
      </c>
      <c r="J12" s="6">
        <f>+Seco!J11</f>
        <v>0</v>
      </c>
      <c r="K12" s="6">
        <f>+Seco!K11</f>
        <v>129493.66999999988</v>
      </c>
      <c r="L12" s="6">
        <f>+Seco!L11</f>
        <v>154714.69</v>
      </c>
      <c r="M12" s="6">
        <f>+Seco!M11</f>
        <v>151842.88000000027</v>
      </c>
      <c r="N12" s="6">
        <f>+Medio!B11</f>
        <v>0</v>
      </c>
      <c r="O12" s="6">
        <f>+Medio!C11</f>
        <v>0</v>
      </c>
      <c r="P12" s="6">
        <f>+Medio!D11</f>
        <v>0</v>
      </c>
      <c r="Q12" s="6">
        <f>+Medio!E11</f>
        <v>0</v>
      </c>
      <c r="R12" s="6">
        <f>+Medio!F11</f>
        <v>0</v>
      </c>
      <c r="S12" s="6">
        <f>+Medio!G11</f>
        <v>0</v>
      </c>
      <c r="T12" s="6">
        <f>+Medio!H11</f>
        <v>0</v>
      </c>
      <c r="U12" s="6">
        <f>+Medio!I11</f>
        <v>0</v>
      </c>
      <c r="V12" s="6">
        <f>+Medio!J11</f>
        <v>0</v>
      </c>
      <c r="W12" s="6">
        <f>+Medio!K11</f>
        <v>129863.99000000011</v>
      </c>
      <c r="X12" s="6">
        <f>+Medio!L11</f>
        <v>158308.05000000025</v>
      </c>
      <c r="Y12" s="6">
        <f>+Medio!M11</f>
        <v>150474.1799999997</v>
      </c>
      <c r="Z12" s="6">
        <f>+Húmedo!B11</f>
        <v>0</v>
      </c>
      <c r="AA12" s="6">
        <f>+Húmedo!C11</f>
        <v>0</v>
      </c>
      <c r="AB12" s="6">
        <f>+Húmedo!D11</f>
        <v>0</v>
      </c>
      <c r="AC12" s="6">
        <f>+Húmedo!E11</f>
        <v>0</v>
      </c>
      <c r="AD12" s="6">
        <f>+Húmedo!F11</f>
        <v>0</v>
      </c>
      <c r="AE12" s="6">
        <f>+Húmedo!G11</f>
        <v>0</v>
      </c>
      <c r="AF12" s="6">
        <f>+Húmedo!H11</f>
        <v>0</v>
      </c>
      <c r="AG12" s="6">
        <f>+Húmedo!I11</f>
        <v>0</v>
      </c>
      <c r="AH12" s="6">
        <f>+Húmedo!J11</f>
        <v>0</v>
      </c>
      <c r="AI12" s="6">
        <f>+Húmedo!K11</f>
        <v>124682.01999999996</v>
      </c>
      <c r="AJ12" s="6">
        <f>+Húmedo!L11</f>
        <v>153322.48000000059</v>
      </c>
      <c r="AK12" s="6">
        <f>+Húmedo!M11</f>
        <v>145463.66999999993</v>
      </c>
      <c r="AL12" s="6"/>
      <c r="AM12" s="34">
        <f t="shared" si="8"/>
        <v>436051.24000000011</v>
      </c>
      <c r="AN12" s="34">
        <f t="shared" si="9"/>
        <v>438646.22000000009</v>
      </c>
      <c r="AO12" s="34">
        <f t="shared" si="10"/>
        <v>423468.17000000051</v>
      </c>
      <c r="AP12" s="34">
        <f t="shared" si="11"/>
        <v>423468.17000000051</v>
      </c>
      <c r="AQ12" s="34">
        <f t="shared" si="12"/>
        <v>3</v>
      </c>
      <c r="AR12" s="6">
        <f t="shared" si="18"/>
        <v>10</v>
      </c>
      <c r="AS12" s="35">
        <f t="shared" si="13"/>
        <v>124682.01999999996</v>
      </c>
      <c r="AT12" s="35">
        <f t="shared" si="1"/>
        <v>153322.48000000059</v>
      </c>
      <c r="AU12" s="35">
        <f t="shared" si="1"/>
        <v>145463.66999999993</v>
      </c>
      <c r="AV12" s="35">
        <f t="shared" si="14"/>
        <v>423468.17000000051</v>
      </c>
      <c r="AW12" s="19">
        <f t="shared" si="15"/>
        <v>0</v>
      </c>
      <c r="AX12" s="30">
        <f t="shared" si="2"/>
        <v>34</v>
      </c>
      <c r="AY12" s="30">
        <f t="shared" si="3"/>
        <v>35</v>
      </c>
      <c r="AZ12" s="30">
        <f t="shared" si="4"/>
        <v>36</v>
      </c>
      <c r="BB12" s="34">
        <f>+CompraVenta!AQ14</f>
        <v>0</v>
      </c>
      <c r="BC12" s="34">
        <f>+CompraVenta!AR14</f>
        <v>0</v>
      </c>
      <c r="BD12" s="34">
        <f>+CompraVenta!AS14</f>
        <v>0</v>
      </c>
      <c r="BF12" s="34">
        <f t="shared" si="5"/>
        <v>124682.01999999996</v>
      </c>
      <c r="BG12" s="34">
        <f t="shared" si="6"/>
        <v>153322.48000000059</v>
      </c>
      <c r="BH12" s="34">
        <f t="shared" si="7"/>
        <v>145463.66999999993</v>
      </c>
      <c r="BJ12" s="36">
        <f t="shared" si="16"/>
        <v>423468.17000000051</v>
      </c>
      <c r="BK12" s="19">
        <f t="shared" si="17"/>
        <v>0</v>
      </c>
    </row>
    <row r="13" spans="1:63" x14ac:dyDescent="0.35">
      <c r="A13" s="3" t="str">
        <f>+Seco!A12</f>
        <v>AGROSOLAR_V</v>
      </c>
      <c r="B13" s="6">
        <f>+Seco!B12</f>
        <v>0</v>
      </c>
      <c r="C13" s="6">
        <f>+Seco!C12</f>
        <v>0</v>
      </c>
      <c r="D13" s="6">
        <f>+Seco!D12</f>
        <v>0</v>
      </c>
      <c r="E13" s="6">
        <f>+Seco!E12</f>
        <v>0</v>
      </c>
      <c r="F13" s="6">
        <f>+Seco!F12</f>
        <v>0</v>
      </c>
      <c r="G13" s="6">
        <f>+Seco!G12</f>
        <v>0</v>
      </c>
      <c r="H13" s="6">
        <f>+Seco!H12</f>
        <v>0</v>
      </c>
      <c r="I13" s="6">
        <f>+Seco!I12</f>
        <v>0</v>
      </c>
      <c r="J13" s="6">
        <f>+Seco!J12</f>
        <v>0</v>
      </c>
      <c r="K13" s="6">
        <f>+Seco!K12</f>
        <v>129493.66999999988</v>
      </c>
      <c r="L13" s="6">
        <f>+Seco!L12</f>
        <v>154714.69</v>
      </c>
      <c r="M13" s="6">
        <f>+Seco!M12</f>
        <v>151842.88000000027</v>
      </c>
      <c r="N13" s="6">
        <f>+Medio!B12</f>
        <v>0</v>
      </c>
      <c r="O13" s="6">
        <f>+Medio!C12</f>
        <v>0</v>
      </c>
      <c r="P13" s="6">
        <f>+Medio!D12</f>
        <v>0</v>
      </c>
      <c r="Q13" s="6">
        <f>+Medio!E12</f>
        <v>0</v>
      </c>
      <c r="R13" s="6">
        <f>+Medio!F12</f>
        <v>0</v>
      </c>
      <c r="S13" s="6">
        <f>+Medio!G12</f>
        <v>0</v>
      </c>
      <c r="T13" s="6">
        <f>+Medio!H12</f>
        <v>0</v>
      </c>
      <c r="U13" s="6">
        <f>+Medio!I12</f>
        <v>0</v>
      </c>
      <c r="V13" s="6">
        <f>+Medio!J12</f>
        <v>0</v>
      </c>
      <c r="W13" s="6">
        <f>+Medio!K12</f>
        <v>129863.99000000011</v>
      </c>
      <c r="X13" s="6">
        <f>+Medio!L12</f>
        <v>158308.05000000025</v>
      </c>
      <c r="Y13" s="6">
        <f>+Medio!M12</f>
        <v>150474.1799999997</v>
      </c>
      <c r="Z13" s="6">
        <f>+Húmedo!B12</f>
        <v>0</v>
      </c>
      <c r="AA13" s="6">
        <f>+Húmedo!C12</f>
        <v>0</v>
      </c>
      <c r="AB13" s="6">
        <f>+Húmedo!D12</f>
        <v>0</v>
      </c>
      <c r="AC13" s="6">
        <f>+Húmedo!E12</f>
        <v>0</v>
      </c>
      <c r="AD13" s="6">
        <f>+Húmedo!F12</f>
        <v>0</v>
      </c>
      <c r="AE13" s="6">
        <f>+Húmedo!G12</f>
        <v>0</v>
      </c>
      <c r="AF13" s="6">
        <f>+Húmedo!H12</f>
        <v>0</v>
      </c>
      <c r="AG13" s="6">
        <f>+Húmedo!I12</f>
        <v>0</v>
      </c>
      <c r="AH13" s="6">
        <f>+Húmedo!J12</f>
        <v>0</v>
      </c>
      <c r="AI13" s="6">
        <f>+Húmedo!K12</f>
        <v>124682.01999999996</v>
      </c>
      <c r="AJ13" s="6">
        <f>+Húmedo!L12</f>
        <v>153322.48000000059</v>
      </c>
      <c r="AK13" s="6">
        <f>+Húmedo!M12</f>
        <v>145463.66999999993</v>
      </c>
      <c r="AL13" s="6"/>
      <c r="AM13" s="34">
        <f t="shared" si="8"/>
        <v>436051.24000000011</v>
      </c>
      <c r="AN13" s="34">
        <f t="shared" si="9"/>
        <v>438646.22000000009</v>
      </c>
      <c r="AO13" s="34">
        <f t="shared" si="10"/>
        <v>423468.17000000051</v>
      </c>
      <c r="AP13" s="34">
        <f t="shared" si="11"/>
        <v>423468.17000000051</v>
      </c>
      <c r="AQ13" s="34">
        <f t="shared" si="12"/>
        <v>3</v>
      </c>
      <c r="AR13" s="6">
        <f t="shared" si="18"/>
        <v>11</v>
      </c>
      <c r="AS13" s="35">
        <f t="shared" si="13"/>
        <v>124682.01999999996</v>
      </c>
      <c r="AT13" s="35">
        <f t="shared" si="1"/>
        <v>153322.48000000059</v>
      </c>
      <c r="AU13" s="35">
        <f t="shared" si="1"/>
        <v>145463.66999999993</v>
      </c>
      <c r="AV13" s="35">
        <f t="shared" si="14"/>
        <v>423468.17000000051</v>
      </c>
      <c r="AW13" s="19">
        <f t="shared" si="15"/>
        <v>0</v>
      </c>
      <c r="AX13" s="30">
        <f t="shared" si="2"/>
        <v>34</v>
      </c>
      <c r="AY13" s="30">
        <f t="shared" si="3"/>
        <v>35</v>
      </c>
      <c r="AZ13" s="30">
        <f t="shared" si="4"/>
        <v>36</v>
      </c>
      <c r="BB13" s="34">
        <f>+CompraVenta!AQ15</f>
        <v>0</v>
      </c>
      <c r="BC13" s="34">
        <f>+CompraVenta!AR15</f>
        <v>0</v>
      </c>
      <c r="BD13" s="34">
        <f>+CompraVenta!AS15</f>
        <v>0</v>
      </c>
      <c r="BF13" s="34">
        <f t="shared" si="5"/>
        <v>124682.01999999996</v>
      </c>
      <c r="BG13" s="34">
        <f t="shared" si="6"/>
        <v>153322.48000000059</v>
      </c>
      <c r="BH13" s="34">
        <f t="shared" si="7"/>
        <v>145463.66999999993</v>
      </c>
      <c r="BJ13" s="36">
        <f t="shared" si="16"/>
        <v>423468.17000000051</v>
      </c>
      <c r="BK13" s="19">
        <f t="shared" si="17"/>
        <v>0</v>
      </c>
    </row>
    <row r="14" spans="1:63" x14ac:dyDescent="0.35">
      <c r="A14" s="3" t="str">
        <f>+Seco!A13</f>
        <v>AGSA</v>
      </c>
      <c r="B14" s="6">
        <f>+Seco!B13</f>
        <v>0</v>
      </c>
      <c r="C14" s="6">
        <f>+Seco!C13</f>
        <v>0</v>
      </c>
      <c r="D14" s="6">
        <f>+Seco!D13</f>
        <v>0</v>
      </c>
      <c r="E14" s="6">
        <f>+Seco!E13</f>
        <v>0</v>
      </c>
      <c r="F14" s="6">
        <f>+Seco!F13</f>
        <v>0</v>
      </c>
      <c r="G14" s="6">
        <f>+Seco!G13</f>
        <v>0</v>
      </c>
      <c r="H14" s="6">
        <f>+Seco!H13</f>
        <v>0</v>
      </c>
      <c r="I14" s="6">
        <f>+Seco!I13</f>
        <v>0</v>
      </c>
      <c r="J14" s="6">
        <f>+Seco!J13</f>
        <v>0</v>
      </c>
      <c r="K14" s="6">
        <f>+Seco!K13</f>
        <v>28410.989999999958</v>
      </c>
      <c r="L14" s="6">
        <f>+Seco!L13</f>
        <v>28747.750000000007</v>
      </c>
      <c r="M14" s="6">
        <f>+Seco!M13</f>
        <v>3375.8100000000104</v>
      </c>
      <c r="N14" s="6">
        <f>+Medio!B13</f>
        <v>0</v>
      </c>
      <c r="O14" s="6">
        <f>+Medio!C13</f>
        <v>0</v>
      </c>
      <c r="P14" s="6">
        <f>+Medio!D13</f>
        <v>0</v>
      </c>
      <c r="Q14" s="6">
        <f>+Medio!E13</f>
        <v>0</v>
      </c>
      <c r="R14" s="6">
        <f>+Medio!F13</f>
        <v>0</v>
      </c>
      <c r="S14" s="6">
        <f>+Medio!G13</f>
        <v>0</v>
      </c>
      <c r="T14" s="6">
        <f>+Medio!H13</f>
        <v>0</v>
      </c>
      <c r="U14" s="6">
        <f>+Medio!I13</f>
        <v>0</v>
      </c>
      <c r="V14" s="6">
        <f>+Medio!J13</f>
        <v>0</v>
      </c>
      <c r="W14" s="6">
        <f>+Medio!K13</f>
        <v>1602.2200000000039</v>
      </c>
      <c r="X14" s="6">
        <f>+Medio!L13</f>
        <v>-20878.25</v>
      </c>
      <c r="Y14" s="6">
        <f>+Medio!M13</f>
        <v>-10867.209999999994</v>
      </c>
      <c r="Z14" s="6">
        <f>+Húmedo!B13</f>
        <v>0</v>
      </c>
      <c r="AA14" s="6">
        <f>+Húmedo!C13</f>
        <v>0</v>
      </c>
      <c r="AB14" s="6">
        <f>+Húmedo!D13</f>
        <v>0</v>
      </c>
      <c r="AC14" s="6">
        <f>+Húmedo!E13</f>
        <v>0</v>
      </c>
      <c r="AD14" s="6">
        <f>+Húmedo!F13</f>
        <v>0</v>
      </c>
      <c r="AE14" s="6">
        <f>+Húmedo!G13</f>
        <v>0</v>
      </c>
      <c r="AF14" s="6">
        <f>+Húmedo!H13</f>
        <v>0</v>
      </c>
      <c r="AG14" s="6">
        <f>+Húmedo!I13</f>
        <v>0</v>
      </c>
      <c r="AH14" s="6">
        <f>+Húmedo!J13</f>
        <v>0</v>
      </c>
      <c r="AI14" s="6">
        <f>+Húmedo!K13</f>
        <v>25756.330000000024</v>
      </c>
      <c r="AJ14" s="6">
        <f>+Húmedo!L13</f>
        <v>6754.429999999993</v>
      </c>
      <c r="AK14" s="6">
        <f>+Húmedo!M13</f>
        <v>48261.460000000036</v>
      </c>
      <c r="AL14" s="6"/>
      <c r="AM14" s="34">
        <f t="shared" si="8"/>
        <v>60534.549999999974</v>
      </c>
      <c r="AN14" s="34">
        <f t="shared" si="9"/>
        <v>-30143.239999999991</v>
      </c>
      <c r="AO14" s="34">
        <f t="shared" si="10"/>
        <v>80772.220000000059</v>
      </c>
      <c r="AP14" s="34">
        <f t="shared" si="11"/>
        <v>-30143.239999999991</v>
      </c>
      <c r="AQ14" s="34">
        <f t="shared" si="12"/>
        <v>2</v>
      </c>
      <c r="AR14" s="6">
        <f t="shared" si="18"/>
        <v>12</v>
      </c>
      <c r="AS14" s="35">
        <f t="shared" si="13"/>
        <v>1602.2200000000039</v>
      </c>
      <c r="AT14" s="35">
        <f t="shared" si="1"/>
        <v>-20878.25</v>
      </c>
      <c r="AU14" s="35">
        <f t="shared" si="1"/>
        <v>-10867.209999999994</v>
      </c>
      <c r="AV14" s="35">
        <f t="shared" si="14"/>
        <v>-30143.239999999991</v>
      </c>
      <c r="AW14" s="19">
        <f t="shared" si="15"/>
        <v>1</v>
      </c>
      <c r="AX14" s="30">
        <f t="shared" si="2"/>
        <v>22</v>
      </c>
      <c r="AY14" s="30">
        <f t="shared" si="3"/>
        <v>23</v>
      </c>
      <c r="AZ14" s="30">
        <f t="shared" si="4"/>
        <v>24</v>
      </c>
      <c r="BB14" s="34">
        <f>+CompraVenta!AQ16</f>
        <v>0</v>
      </c>
      <c r="BC14" s="34">
        <f>+CompraVenta!AR16</f>
        <v>0</v>
      </c>
      <c r="BD14" s="34">
        <f>+CompraVenta!AS16</f>
        <v>0</v>
      </c>
      <c r="BF14" s="34">
        <f t="shared" si="5"/>
        <v>1602.2200000000039</v>
      </c>
      <c r="BG14" s="34">
        <f t="shared" si="6"/>
        <v>-20878.25</v>
      </c>
      <c r="BH14" s="34">
        <f t="shared" si="7"/>
        <v>-10867.209999999994</v>
      </c>
      <c r="BJ14" s="36">
        <f t="shared" si="16"/>
        <v>-30143.239999999991</v>
      </c>
      <c r="BK14" s="19">
        <f t="shared" si="17"/>
        <v>0</v>
      </c>
    </row>
    <row r="15" spans="1:63" x14ac:dyDescent="0.35">
      <c r="A15" s="3" t="str">
        <f>+Seco!A14</f>
        <v>AGUAS DEL MELADO</v>
      </c>
      <c r="B15" s="6">
        <f>+Seco!B14</f>
        <v>0</v>
      </c>
      <c r="C15" s="6">
        <f>+Seco!C14</f>
        <v>0</v>
      </c>
      <c r="D15" s="6">
        <f>+Seco!D14</f>
        <v>0</v>
      </c>
      <c r="E15" s="6">
        <f>+Seco!E14</f>
        <v>0</v>
      </c>
      <c r="F15" s="6">
        <f>+Seco!F14</f>
        <v>0</v>
      </c>
      <c r="G15" s="6">
        <f>+Seco!G14</f>
        <v>0</v>
      </c>
      <c r="H15" s="6">
        <f>+Seco!H14</f>
        <v>0</v>
      </c>
      <c r="I15" s="6">
        <f>+Seco!I14</f>
        <v>0</v>
      </c>
      <c r="J15" s="6">
        <f>+Seco!J14</f>
        <v>0</v>
      </c>
      <c r="K15" s="6">
        <f>+Seco!K14</f>
        <v>2094766.5799999898</v>
      </c>
      <c r="L15" s="6">
        <f>+Seco!L14</f>
        <v>2217273.8000000035</v>
      </c>
      <c r="M15" s="6">
        <f>+Seco!M14</f>
        <v>1140870.6000000001</v>
      </c>
      <c r="N15" s="6">
        <f>+Medio!B14</f>
        <v>0</v>
      </c>
      <c r="O15" s="6">
        <f>+Medio!C14</f>
        <v>0</v>
      </c>
      <c r="P15" s="6">
        <f>+Medio!D14</f>
        <v>0</v>
      </c>
      <c r="Q15" s="6">
        <f>+Medio!E14</f>
        <v>0</v>
      </c>
      <c r="R15" s="6">
        <f>+Medio!F14</f>
        <v>0</v>
      </c>
      <c r="S15" s="6">
        <f>+Medio!G14</f>
        <v>0</v>
      </c>
      <c r="T15" s="6">
        <f>+Medio!H14</f>
        <v>0</v>
      </c>
      <c r="U15" s="6">
        <f>+Medio!I14</f>
        <v>0</v>
      </c>
      <c r="V15" s="6">
        <f>+Medio!J14</f>
        <v>0</v>
      </c>
      <c r="W15" s="6">
        <f>+Medio!K14</f>
        <v>2085836.689999996</v>
      </c>
      <c r="X15" s="6">
        <f>+Medio!L14</f>
        <v>2313160.399999999</v>
      </c>
      <c r="Y15" s="6">
        <f>+Medio!M14</f>
        <v>1182560.8199999994</v>
      </c>
      <c r="Z15" s="6">
        <f>+Húmedo!B14</f>
        <v>0</v>
      </c>
      <c r="AA15" s="6">
        <f>+Húmedo!C14</f>
        <v>0</v>
      </c>
      <c r="AB15" s="6">
        <f>+Húmedo!D14</f>
        <v>0</v>
      </c>
      <c r="AC15" s="6">
        <f>+Húmedo!E14</f>
        <v>0</v>
      </c>
      <c r="AD15" s="6">
        <f>+Húmedo!F14</f>
        <v>0</v>
      </c>
      <c r="AE15" s="6">
        <f>+Húmedo!G14</f>
        <v>0</v>
      </c>
      <c r="AF15" s="6">
        <f>+Húmedo!H14</f>
        <v>0</v>
      </c>
      <c r="AG15" s="6">
        <f>+Húmedo!I14</f>
        <v>0</v>
      </c>
      <c r="AH15" s="6">
        <f>+Húmedo!J14</f>
        <v>0</v>
      </c>
      <c r="AI15" s="6">
        <f>+Húmedo!K14</f>
        <v>2018413.5399999963</v>
      </c>
      <c r="AJ15" s="6">
        <f>+Húmedo!L14</f>
        <v>2201333.9200000023</v>
      </c>
      <c r="AK15" s="6">
        <f>+Húmedo!M14</f>
        <v>1188342.0600000008</v>
      </c>
      <c r="AL15" s="6"/>
      <c r="AM15" s="34">
        <f t="shared" si="8"/>
        <v>5452910.979999993</v>
      </c>
      <c r="AN15" s="34">
        <f t="shared" si="9"/>
        <v>5581557.9099999946</v>
      </c>
      <c r="AO15" s="34">
        <f t="shared" si="10"/>
        <v>5408089.5199999996</v>
      </c>
      <c r="AP15" s="34">
        <f t="shared" si="11"/>
        <v>5408089.5199999996</v>
      </c>
      <c r="AQ15" s="34">
        <f t="shared" si="12"/>
        <v>3</v>
      </c>
      <c r="AR15" s="6">
        <f t="shared" si="18"/>
        <v>13</v>
      </c>
      <c r="AS15" s="35">
        <f t="shared" si="13"/>
        <v>2018413.5399999963</v>
      </c>
      <c r="AT15" s="35">
        <f t="shared" si="1"/>
        <v>2201333.9200000023</v>
      </c>
      <c r="AU15" s="35">
        <f t="shared" si="1"/>
        <v>1188342.0600000008</v>
      </c>
      <c r="AV15" s="35">
        <f t="shared" si="14"/>
        <v>5408089.5199999996</v>
      </c>
      <c r="AW15" s="19">
        <f t="shared" si="15"/>
        <v>0</v>
      </c>
      <c r="AX15" s="30">
        <f t="shared" si="2"/>
        <v>34</v>
      </c>
      <c r="AY15" s="30">
        <f t="shared" si="3"/>
        <v>35</v>
      </c>
      <c r="AZ15" s="30">
        <f t="shared" si="4"/>
        <v>36</v>
      </c>
      <c r="BB15" s="34">
        <f>+CompraVenta!AQ17</f>
        <v>-1523175.7499999993</v>
      </c>
      <c r="BC15" s="34">
        <f>+CompraVenta!AR17</f>
        <v>-1630897.6999999983</v>
      </c>
      <c r="BD15" s="34">
        <f>+CompraVenta!AS17</f>
        <v>-1528657.9300000013</v>
      </c>
      <c r="BF15" s="34">
        <f t="shared" si="5"/>
        <v>495237.78999999701</v>
      </c>
      <c r="BG15" s="34">
        <f t="shared" si="6"/>
        <v>570436.22000000393</v>
      </c>
      <c r="BH15" s="34">
        <f t="shared" si="7"/>
        <v>-340315.87000000058</v>
      </c>
      <c r="BJ15" s="36">
        <f t="shared" si="16"/>
        <v>725358.14000000036</v>
      </c>
      <c r="BK15" s="19">
        <f t="shared" si="17"/>
        <v>0</v>
      </c>
    </row>
    <row r="16" spans="1:63" x14ac:dyDescent="0.35">
      <c r="A16" s="3" t="str">
        <f>+Seco!A15</f>
        <v>ALBA</v>
      </c>
      <c r="B16" s="6">
        <f>+Seco!B15</f>
        <v>0</v>
      </c>
      <c r="C16" s="6">
        <f>+Seco!C15</f>
        <v>0</v>
      </c>
      <c r="D16" s="6">
        <f>+Seco!D15</f>
        <v>0</v>
      </c>
      <c r="E16" s="6">
        <f>+Seco!E15</f>
        <v>0</v>
      </c>
      <c r="F16" s="6">
        <f>+Seco!F15</f>
        <v>0</v>
      </c>
      <c r="G16" s="6">
        <f>+Seco!G15</f>
        <v>0</v>
      </c>
      <c r="H16" s="6">
        <f>+Seco!H15</f>
        <v>0</v>
      </c>
      <c r="I16" s="6">
        <f>+Seco!I15</f>
        <v>0</v>
      </c>
      <c r="J16" s="6">
        <f>+Seco!J15</f>
        <v>0</v>
      </c>
      <c r="K16" s="6">
        <f>+Seco!K15</f>
        <v>921499.35000000056</v>
      </c>
      <c r="L16" s="6">
        <f>+Seco!L15</f>
        <v>907141.13999999978</v>
      </c>
      <c r="M16" s="6">
        <f>+Seco!M15</f>
        <v>865411.22999999928</v>
      </c>
      <c r="N16" s="6">
        <f>+Medio!B15</f>
        <v>0</v>
      </c>
      <c r="O16" s="6">
        <f>+Medio!C15</f>
        <v>0</v>
      </c>
      <c r="P16" s="6">
        <f>+Medio!D15</f>
        <v>0</v>
      </c>
      <c r="Q16" s="6">
        <f>+Medio!E15</f>
        <v>0</v>
      </c>
      <c r="R16" s="6">
        <f>+Medio!F15</f>
        <v>0</v>
      </c>
      <c r="S16" s="6">
        <f>+Medio!G15</f>
        <v>0</v>
      </c>
      <c r="T16" s="6">
        <f>+Medio!H15</f>
        <v>0</v>
      </c>
      <c r="U16" s="6">
        <f>+Medio!I15</f>
        <v>0</v>
      </c>
      <c r="V16" s="6">
        <f>+Medio!J15</f>
        <v>0</v>
      </c>
      <c r="W16" s="6">
        <f>+Medio!K15</f>
        <v>954198.27999999782</v>
      </c>
      <c r="X16" s="6">
        <f>+Medio!L15</f>
        <v>962255.86999999895</v>
      </c>
      <c r="Y16" s="6">
        <f>+Medio!M15</f>
        <v>877539.28999999957</v>
      </c>
      <c r="Z16" s="6">
        <f>+Húmedo!B15</f>
        <v>0</v>
      </c>
      <c r="AA16" s="6">
        <f>+Húmedo!C15</f>
        <v>0</v>
      </c>
      <c r="AB16" s="6">
        <f>+Húmedo!D15</f>
        <v>0</v>
      </c>
      <c r="AC16" s="6">
        <f>+Húmedo!E15</f>
        <v>0</v>
      </c>
      <c r="AD16" s="6">
        <f>+Húmedo!F15</f>
        <v>0</v>
      </c>
      <c r="AE16" s="6">
        <f>+Húmedo!G15</f>
        <v>0</v>
      </c>
      <c r="AF16" s="6">
        <f>+Húmedo!H15</f>
        <v>0</v>
      </c>
      <c r="AG16" s="6">
        <f>+Húmedo!I15</f>
        <v>0</v>
      </c>
      <c r="AH16" s="6">
        <f>+Húmedo!J15</f>
        <v>0</v>
      </c>
      <c r="AI16" s="6">
        <f>+Húmedo!K15</f>
        <v>917198.08999999869</v>
      </c>
      <c r="AJ16" s="6">
        <f>+Húmedo!L15</f>
        <v>900796.94000000029</v>
      </c>
      <c r="AK16" s="6">
        <f>+Húmedo!M15</f>
        <v>799114.61999999941</v>
      </c>
      <c r="AL16" s="6"/>
      <c r="AM16" s="34">
        <f t="shared" si="8"/>
        <v>2694051.7199999997</v>
      </c>
      <c r="AN16" s="34">
        <f t="shared" si="9"/>
        <v>2793993.4399999962</v>
      </c>
      <c r="AO16" s="34">
        <f t="shared" si="10"/>
        <v>2617109.6499999985</v>
      </c>
      <c r="AP16" s="34">
        <f t="shared" si="11"/>
        <v>2617109.6499999985</v>
      </c>
      <c r="AQ16" s="34">
        <f t="shared" si="12"/>
        <v>3</v>
      </c>
      <c r="AR16" s="6">
        <f t="shared" si="18"/>
        <v>14</v>
      </c>
      <c r="AS16" s="35">
        <f t="shared" si="13"/>
        <v>917198.08999999869</v>
      </c>
      <c r="AT16" s="35">
        <f t="shared" si="1"/>
        <v>900796.94000000029</v>
      </c>
      <c r="AU16" s="35">
        <f t="shared" si="1"/>
        <v>799114.61999999941</v>
      </c>
      <c r="AV16" s="35">
        <f t="shared" si="14"/>
        <v>2617109.6499999985</v>
      </c>
      <c r="AW16" s="19">
        <f t="shared" si="15"/>
        <v>0</v>
      </c>
      <c r="AX16" s="30">
        <f t="shared" si="2"/>
        <v>34</v>
      </c>
      <c r="AY16" s="30">
        <f t="shared" si="3"/>
        <v>35</v>
      </c>
      <c r="AZ16" s="30">
        <f t="shared" si="4"/>
        <v>36</v>
      </c>
      <c r="BB16" s="34">
        <f>+CompraVenta!AQ18</f>
        <v>0</v>
      </c>
      <c r="BC16" s="34">
        <f>+CompraVenta!AR18</f>
        <v>0</v>
      </c>
      <c r="BD16" s="34">
        <f>+CompraVenta!AS18</f>
        <v>0</v>
      </c>
      <c r="BF16" s="34">
        <f t="shared" si="5"/>
        <v>917198.08999999869</v>
      </c>
      <c r="BG16" s="34">
        <f t="shared" si="6"/>
        <v>900796.94000000029</v>
      </c>
      <c r="BH16" s="34">
        <f t="shared" si="7"/>
        <v>799114.61999999941</v>
      </c>
      <c r="BJ16" s="36">
        <f t="shared" si="16"/>
        <v>2617109.6499999985</v>
      </c>
      <c r="BK16" s="19">
        <f t="shared" si="17"/>
        <v>0</v>
      </c>
    </row>
    <row r="17" spans="1:63" x14ac:dyDescent="0.35">
      <c r="A17" s="3" t="str">
        <f>+Seco!A16</f>
        <v>ALLIPEN</v>
      </c>
      <c r="B17" s="6">
        <f>+Seco!B16</f>
        <v>0</v>
      </c>
      <c r="C17" s="6">
        <f>+Seco!C16</f>
        <v>0</v>
      </c>
      <c r="D17" s="6">
        <f>+Seco!D16</f>
        <v>0</v>
      </c>
      <c r="E17" s="6">
        <f>+Seco!E16</f>
        <v>0</v>
      </c>
      <c r="F17" s="6">
        <f>+Seco!F16</f>
        <v>0</v>
      </c>
      <c r="G17" s="6">
        <f>+Seco!G16</f>
        <v>0</v>
      </c>
      <c r="H17" s="6">
        <f>+Seco!H16</f>
        <v>0</v>
      </c>
      <c r="I17" s="6">
        <f>+Seco!I16</f>
        <v>0</v>
      </c>
      <c r="J17" s="6">
        <f>+Seco!J16</f>
        <v>0</v>
      </c>
      <c r="K17" s="6">
        <f>+Seco!K16</f>
        <v>-85856.35</v>
      </c>
      <c r="L17" s="6">
        <f>+Seco!L16</f>
        <v>-93030.569999999891</v>
      </c>
      <c r="M17" s="6">
        <f>+Seco!M16</f>
        <v>-88380.84</v>
      </c>
      <c r="N17" s="6">
        <f>+Medio!B16</f>
        <v>0</v>
      </c>
      <c r="O17" s="6">
        <f>+Medio!C16</f>
        <v>0</v>
      </c>
      <c r="P17" s="6">
        <f>+Medio!D16</f>
        <v>0</v>
      </c>
      <c r="Q17" s="6">
        <f>+Medio!E16</f>
        <v>0</v>
      </c>
      <c r="R17" s="6">
        <f>+Medio!F16</f>
        <v>0</v>
      </c>
      <c r="S17" s="6">
        <f>+Medio!G16</f>
        <v>0</v>
      </c>
      <c r="T17" s="6">
        <f>+Medio!H16</f>
        <v>0</v>
      </c>
      <c r="U17" s="6">
        <f>+Medio!I16</f>
        <v>0</v>
      </c>
      <c r="V17" s="6">
        <f>+Medio!J16</f>
        <v>0</v>
      </c>
      <c r="W17" s="6">
        <f>+Medio!K16</f>
        <v>-82901.659999999989</v>
      </c>
      <c r="X17" s="6">
        <f>+Medio!L16</f>
        <v>-92037.130000000179</v>
      </c>
      <c r="Y17" s="6">
        <f>+Medio!M16</f>
        <v>-85930.090000000011</v>
      </c>
      <c r="Z17" s="6">
        <f>+Húmedo!B16</f>
        <v>0</v>
      </c>
      <c r="AA17" s="6">
        <f>+Húmedo!C16</f>
        <v>0</v>
      </c>
      <c r="AB17" s="6">
        <f>+Húmedo!D16</f>
        <v>0</v>
      </c>
      <c r="AC17" s="6">
        <f>+Húmedo!E16</f>
        <v>0</v>
      </c>
      <c r="AD17" s="6">
        <f>+Húmedo!F16</f>
        <v>0</v>
      </c>
      <c r="AE17" s="6">
        <f>+Húmedo!G16</f>
        <v>0</v>
      </c>
      <c r="AF17" s="6">
        <f>+Húmedo!H16</f>
        <v>0</v>
      </c>
      <c r="AG17" s="6">
        <f>+Húmedo!I16</f>
        <v>0</v>
      </c>
      <c r="AH17" s="6">
        <f>+Húmedo!J16</f>
        <v>0</v>
      </c>
      <c r="AI17" s="6">
        <f>+Húmedo!K16</f>
        <v>-82178.510000000257</v>
      </c>
      <c r="AJ17" s="6">
        <f>+Húmedo!L16</f>
        <v>-91711.79</v>
      </c>
      <c r="AK17" s="6">
        <f>+Húmedo!M16</f>
        <v>-88749.879999999976</v>
      </c>
      <c r="AL17" s="6"/>
      <c r="AM17" s="34">
        <f t="shared" si="8"/>
        <v>-267267.75999999989</v>
      </c>
      <c r="AN17" s="34">
        <f t="shared" si="9"/>
        <v>-260868.88000000018</v>
      </c>
      <c r="AO17" s="34">
        <f t="shared" si="10"/>
        <v>-262640.18000000023</v>
      </c>
      <c r="AP17" s="34">
        <f t="shared" si="11"/>
        <v>-267267.75999999989</v>
      </c>
      <c r="AQ17" s="34">
        <f t="shared" si="12"/>
        <v>1</v>
      </c>
      <c r="AR17" s="6">
        <f t="shared" si="18"/>
        <v>15</v>
      </c>
      <c r="AS17" s="35">
        <f t="shared" si="13"/>
        <v>-85856.35</v>
      </c>
      <c r="AT17" s="35">
        <f t="shared" si="1"/>
        <v>-93030.569999999891</v>
      </c>
      <c r="AU17" s="35">
        <f t="shared" si="1"/>
        <v>-88380.84</v>
      </c>
      <c r="AV17" s="35">
        <f t="shared" si="14"/>
        <v>-267267.75999999989</v>
      </c>
      <c r="AW17" s="19">
        <f t="shared" si="15"/>
        <v>1</v>
      </c>
      <c r="AX17" s="30">
        <f t="shared" si="2"/>
        <v>10</v>
      </c>
      <c r="AY17" s="30">
        <f t="shared" si="3"/>
        <v>11</v>
      </c>
      <c r="AZ17" s="30">
        <f t="shared" si="4"/>
        <v>12</v>
      </c>
      <c r="BB17" s="34">
        <f>+CompraVenta!AQ19</f>
        <v>0</v>
      </c>
      <c r="BC17" s="34">
        <f>+CompraVenta!AR19</f>
        <v>0</v>
      </c>
      <c r="BD17" s="34">
        <f>+CompraVenta!AS19</f>
        <v>0</v>
      </c>
      <c r="BF17" s="34">
        <f t="shared" si="5"/>
        <v>-85856.35</v>
      </c>
      <c r="BG17" s="34">
        <f t="shared" si="6"/>
        <v>-93030.569999999891</v>
      </c>
      <c r="BH17" s="34">
        <f t="shared" si="7"/>
        <v>-88380.84</v>
      </c>
      <c r="BJ17" s="36">
        <f t="shared" si="16"/>
        <v>-267267.75999999989</v>
      </c>
      <c r="BK17" s="19">
        <f t="shared" si="17"/>
        <v>0</v>
      </c>
    </row>
    <row r="18" spans="1:63" x14ac:dyDescent="0.35">
      <c r="A18" s="3" t="str">
        <f>+Seco!A17</f>
        <v>ALTO CAUTIN</v>
      </c>
      <c r="B18" s="6">
        <f>+Seco!B17</f>
        <v>0</v>
      </c>
      <c r="C18" s="6">
        <f>+Seco!C17</f>
        <v>0</v>
      </c>
      <c r="D18" s="6">
        <f>+Seco!D17</f>
        <v>0</v>
      </c>
      <c r="E18" s="6">
        <f>+Seco!E17</f>
        <v>0</v>
      </c>
      <c r="F18" s="6">
        <f>+Seco!F17</f>
        <v>0</v>
      </c>
      <c r="G18" s="6">
        <f>+Seco!G17</f>
        <v>0</v>
      </c>
      <c r="H18" s="6">
        <f>+Seco!H17</f>
        <v>0</v>
      </c>
      <c r="I18" s="6">
        <f>+Seco!I17</f>
        <v>0</v>
      </c>
      <c r="J18" s="6">
        <f>+Seco!J17</f>
        <v>0</v>
      </c>
      <c r="K18" s="6">
        <f>+Seco!K17</f>
        <v>0</v>
      </c>
      <c r="L18" s="6">
        <f>+Seco!L17</f>
        <v>0</v>
      </c>
      <c r="M18" s="6">
        <f>+Seco!M17</f>
        <v>0</v>
      </c>
      <c r="N18" s="6">
        <f>+Medio!B17</f>
        <v>0</v>
      </c>
      <c r="O18" s="6">
        <f>+Medio!C17</f>
        <v>0</v>
      </c>
      <c r="P18" s="6">
        <f>+Medio!D17</f>
        <v>0</v>
      </c>
      <c r="Q18" s="6">
        <f>+Medio!E17</f>
        <v>0</v>
      </c>
      <c r="R18" s="6">
        <f>+Medio!F17</f>
        <v>0</v>
      </c>
      <c r="S18" s="6">
        <f>+Medio!G17</f>
        <v>0</v>
      </c>
      <c r="T18" s="6">
        <f>+Medio!H17</f>
        <v>0</v>
      </c>
      <c r="U18" s="6">
        <f>+Medio!I17</f>
        <v>0</v>
      </c>
      <c r="V18" s="6">
        <f>+Medio!J17</f>
        <v>0</v>
      </c>
      <c r="W18" s="6">
        <f>+Medio!K17</f>
        <v>0</v>
      </c>
      <c r="X18" s="6">
        <f>+Medio!L17</f>
        <v>0</v>
      </c>
      <c r="Y18" s="6">
        <f>+Medio!M17</f>
        <v>0</v>
      </c>
      <c r="Z18" s="6">
        <f>+Húmedo!B17</f>
        <v>0</v>
      </c>
      <c r="AA18" s="6">
        <f>+Húmedo!C17</f>
        <v>0</v>
      </c>
      <c r="AB18" s="6">
        <f>+Húmedo!D17</f>
        <v>0</v>
      </c>
      <c r="AC18" s="6">
        <f>+Húmedo!E17</f>
        <v>0</v>
      </c>
      <c r="AD18" s="6">
        <f>+Húmedo!F17</f>
        <v>0</v>
      </c>
      <c r="AE18" s="6">
        <f>+Húmedo!G17</f>
        <v>0</v>
      </c>
      <c r="AF18" s="6">
        <f>+Húmedo!H17</f>
        <v>0</v>
      </c>
      <c r="AG18" s="6">
        <f>+Húmedo!I17</f>
        <v>0</v>
      </c>
      <c r="AH18" s="6">
        <f>+Húmedo!J17</f>
        <v>0</v>
      </c>
      <c r="AI18" s="6">
        <f>+Húmedo!K17</f>
        <v>0</v>
      </c>
      <c r="AJ18" s="6">
        <f>+Húmedo!L17</f>
        <v>0</v>
      </c>
      <c r="AK18" s="6">
        <f>+Húmedo!M17</f>
        <v>0</v>
      </c>
      <c r="AL18" s="6"/>
      <c r="AM18" s="34">
        <f t="shared" si="8"/>
        <v>0</v>
      </c>
      <c r="AN18" s="34">
        <f t="shared" si="9"/>
        <v>0</v>
      </c>
      <c r="AO18" s="34">
        <f t="shared" si="10"/>
        <v>0</v>
      </c>
      <c r="AP18" s="34">
        <f t="shared" si="11"/>
        <v>0</v>
      </c>
      <c r="AQ18" s="34">
        <f t="shared" si="12"/>
        <v>1</v>
      </c>
      <c r="AR18" s="6">
        <f t="shared" si="18"/>
        <v>16</v>
      </c>
      <c r="AS18" s="35">
        <f t="shared" si="13"/>
        <v>0</v>
      </c>
      <c r="AT18" s="35">
        <f t="shared" si="1"/>
        <v>0</v>
      </c>
      <c r="AU18" s="35">
        <f t="shared" si="1"/>
        <v>0</v>
      </c>
      <c r="AV18" s="35">
        <f t="shared" si="14"/>
        <v>0</v>
      </c>
      <c r="AW18" s="19">
        <f t="shared" si="15"/>
        <v>0</v>
      </c>
      <c r="AX18" s="30">
        <f t="shared" si="2"/>
        <v>1</v>
      </c>
      <c r="AY18" s="30">
        <f t="shared" si="3"/>
        <v>1</v>
      </c>
      <c r="AZ18" s="30">
        <f t="shared" si="4"/>
        <v>1</v>
      </c>
      <c r="BB18" s="34">
        <f>+CompraVenta!AQ20</f>
        <v>0</v>
      </c>
      <c r="BC18" s="34">
        <f>+CompraVenta!AR20</f>
        <v>0</v>
      </c>
      <c r="BD18" s="34">
        <f>+CompraVenta!AS20</f>
        <v>0</v>
      </c>
      <c r="BF18" s="34">
        <f t="shared" si="5"/>
        <v>0</v>
      </c>
      <c r="BG18" s="34">
        <f t="shared" si="6"/>
        <v>0</v>
      </c>
      <c r="BH18" s="34">
        <f t="shared" si="7"/>
        <v>0</v>
      </c>
      <c r="BJ18" s="36">
        <f t="shared" si="16"/>
        <v>0</v>
      </c>
      <c r="BK18" s="19">
        <f t="shared" si="17"/>
        <v>0</v>
      </c>
    </row>
    <row r="19" spans="1:63" x14ac:dyDescent="0.35">
      <c r="A19" s="3" t="str">
        <f>+Seco!A18</f>
        <v>ALTO_MANGA_ENERGY</v>
      </c>
      <c r="B19" s="6">
        <f>+Seco!B18</f>
        <v>0</v>
      </c>
      <c r="C19" s="6">
        <f>+Seco!C18</f>
        <v>0</v>
      </c>
      <c r="D19" s="6">
        <f>+Seco!D18</f>
        <v>0</v>
      </c>
      <c r="E19" s="6">
        <f>+Seco!E18</f>
        <v>0</v>
      </c>
      <c r="F19" s="6">
        <f>+Seco!F18</f>
        <v>0</v>
      </c>
      <c r="G19" s="6">
        <f>+Seco!G18</f>
        <v>0</v>
      </c>
      <c r="H19" s="6">
        <f>+Seco!H18</f>
        <v>0</v>
      </c>
      <c r="I19" s="6">
        <f>+Seco!I18</f>
        <v>0</v>
      </c>
      <c r="J19" s="6">
        <f>+Seco!J18</f>
        <v>0</v>
      </c>
      <c r="K19" s="6">
        <f>+Seco!K18</f>
        <v>0</v>
      </c>
      <c r="L19" s="6">
        <f>+Seco!L18</f>
        <v>0</v>
      </c>
      <c r="M19" s="6">
        <f>+Seco!M18</f>
        <v>0</v>
      </c>
      <c r="N19" s="6">
        <f>+Medio!B18</f>
        <v>0</v>
      </c>
      <c r="O19" s="6">
        <f>+Medio!C18</f>
        <v>0</v>
      </c>
      <c r="P19" s="6">
        <f>+Medio!D18</f>
        <v>0</v>
      </c>
      <c r="Q19" s="6">
        <f>+Medio!E18</f>
        <v>0</v>
      </c>
      <c r="R19" s="6">
        <f>+Medio!F18</f>
        <v>0</v>
      </c>
      <c r="S19" s="6">
        <f>+Medio!G18</f>
        <v>0</v>
      </c>
      <c r="T19" s="6">
        <f>+Medio!H18</f>
        <v>0</v>
      </c>
      <c r="U19" s="6">
        <f>+Medio!I18</f>
        <v>0</v>
      </c>
      <c r="V19" s="6">
        <f>+Medio!J18</f>
        <v>0</v>
      </c>
      <c r="W19" s="6">
        <f>+Medio!K18</f>
        <v>0</v>
      </c>
      <c r="X19" s="6">
        <f>+Medio!L18</f>
        <v>0</v>
      </c>
      <c r="Y19" s="6">
        <f>+Medio!M18</f>
        <v>0</v>
      </c>
      <c r="Z19" s="6">
        <f>+Húmedo!B18</f>
        <v>0</v>
      </c>
      <c r="AA19" s="6">
        <f>+Húmedo!C18</f>
        <v>0</v>
      </c>
      <c r="AB19" s="6">
        <f>+Húmedo!D18</f>
        <v>0</v>
      </c>
      <c r="AC19" s="6">
        <f>+Húmedo!E18</f>
        <v>0</v>
      </c>
      <c r="AD19" s="6">
        <f>+Húmedo!F18</f>
        <v>0</v>
      </c>
      <c r="AE19" s="6">
        <f>+Húmedo!G18</f>
        <v>0</v>
      </c>
      <c r="AF19" s="6">
        <f>+Húmedo!H18</f>
        <v>0</v>
      </c>
      <c r="AG19" s="6">
        <f>+Húmedo!I18</f>
        <v>0</v>
      </c>
      <c r="AH19" s="6">
        <f>+Húmedo!J18</f>
        <v>0</v>
      </c>
      <c r="AI19" s="6">
        <f>+Húmedo!K18</f>
        <v>0</v>
      </c>
      <c r="AJ19" s="6">
        <f>+Húmedo!L18</f>
        <v>0</v>
      </c>
      <c r="AK19" s="6">
        <f>+Húmedo!M18</f>
        <v>0</v>
      </c>
      <c r="AL19" s="6"/>
      <c r="AM19" s="34">
        <f t="shared" si="8"/>
        <v>0</v>
      </c>
      <c r="AN19" s="34">
        <f t="shared" si="9"/>
        <v>0</v>
      </c>
      <c r="AO19" s="34">
        <f t="shared" si="10"/>
        <v>0</v>
      </c>
      <c r="AP19" s="34">
        <f t="shared" si="11"/>
        <v>0</v>
      </c>
      <c r="AQ19" s="34">
        <f t="shared" si="12"/>
        <v>1</v>
      </c>
      <c r="AR19" s="6">
        <f t="shared" si="18"/>
        <v>17</v>
      </c>
      <c r="AS19" s="35">
        <f t="shared" si="13"/>
        <v>0</v>
      </c>
      <c r="AT19" s="35">
        <f t="shared" si="13"/>
        <v>0</v>
      </c>
      <c r="AU19" s="35">
        <f t="shared" si="13"/>
        <v>0</v>
      </c>
      <c r="AV19" s="35">
        <f t="shared" si="14"/>
        <v>0</v>
      </c>
      <c r="AW19" s="19">
        <f t="shared" si="15"/>
        <v>0</v>
      </c>
      <c r="AX19" s="30">
        <f t="shared" si="2"/>
        <v>1</v>
      </c>
      <c r="AY19" s="30">
        <f t="shared" si="3"/>
        <v>1</v>
      </c>
      <c r="AZ19" s="30">
        <f t="shared" si="4"/>
        <v>1</v>
      </c>
      <c r="BB19" s="34">
        <f>+CompraVenta!AQ21</f>
        <v>0</v>
      </c>
      <c r="BC19" s="34">
        <f>+CompraVenta!AR21</f>
        <v>0</v>
      </c>
      <c r="BD19" s="34">
        <f>+CompraVenta!AS21</f>
        <v>0</v>
      </c>
      <c r="BF19" s="34">
        <f t="shared" si="5"/>
        <v>0</v>
      </c>
      <c r="BG19" s="34">
        <f t="shared" si="6"/>
        <v>0</v>
      </c>
      <c r="BH19" s="34">
        <f t="shared" si="7"/>
        <v>0</v>
      </c>
      <c r="BJ19" s="36">
        <f t="shared" si="16"/>
        <v>0</v>
      </c>
      <c r="BK19" s="19">
        <f t="shared" si="17"/>
        <v>0</v>
      </c>
    </row>
    <row r="20" spans="1:63" x14ac:dyDescent="0.35">
      <c r="A20" s="3" t="str">
        <f>+Seco!A19</f>
        <v>ALTOS_DEL_PAICO</v>
      </c>
      <c r="B20" s="6">
        <f>+Seco!B19</f>
        <v>0</v>
      </c>
      <c r="C20" s="6">
        <f>+Seco!C19</f>
        <v>0</v>
      </c>
      <c r="D20" s="6">
        <f>+Seco!D19</f>
        <v>0</v>
      </c>
      <c r="E20" s="6">
        <f>+Seco!E19</f>
        <v>0</v>
      </c>
      <c r="F20" s="6">
        <f>+Seco!F19</f>
        <v>0</v>
      </c>
      <c r="G20" s="6">
        <f>+Seco!G19</f>
        <v>0</v>
      </c>
      <c r="H20" s="6">
        <f>+Seco!H19</f>
        <v>0</v>
      </c>
      <c r="I20" s="6">
        <f>+Seco!I19</f>
        <v>0</v>
      </c>
      <c r="J20" s="6">
        <f>+Seco!J19</f>
        <v>0</v>
      </c>
      <c r="K20" s="6">
        <f>+Seco!K19</f>
        <v>46502.190000000082</v>
      </c>
      <c r="L20" s="6">
        <f>+Seco!L19</f>
        <v>46591.279999999948</v>
      </c>
      <c r="M20" s="6">
        <f>+Seco!M19</f>
        <v>54147.400000000103</v>
      </c>
      <c r="N20" s="6">
        <f>+Medio!B19</f>
        <v>0</v>
      </c>
      <c r="O20" s="6">
        <f>+Medio!C19</f>
        <v>0</v>
      </c>
      <c r="P20" s="6">
        <f>+Medio!D19</f>
        <v>0</v>
      </c>
      <c r="Q20" s="6">
        <f>+Medio!E19</f>
        <v>0</v>
      </c>
      <c r="R20" s="6">
        <f>+Medio!F19</f>
        <v>0</v>
      </c>
      <c r="S20" s="6">
        <f>+Medio!G19</f>
        <v>0</v>
      </c>
      <c r="T20" s="6">
        <f>+Medio!H19</f>
        <v>0</v>
      </c>
      <c r="U20" s="6">
        <f>+Medio!I19</f>
        <v>0</v>
      </c>
      <c r="V20" s="6">
        <f>+Medio!J19</f>
        <v>0</v>
      </c>
      <c r="W20" s="6">
        <f>+Medio!K19</f>
        <v>46301.760000000082</v>
      </c>
      <c r="X20" s="6">
        <f>+Medio!L19</f>
        <v>47692.67</v>
      </c>
      <c r="Y20" s="6">
        <f>+Medio!M19</f>
        <v>54155.610000000059</v>
      </c>
      <c r="Z20" s="6">
        <f>+Húmedo!B19</f>
        <v>0</v>
      </c>
      <c r="AA20" s="6">
        <f>+Húmedo!C19</f>
        <v>0</v>
      </c>
      <c r="AB20" s="6">
        <f>+Húmedo!D19</f>
        <v>0</v>
      </c>
      <c r="AC20" s="6">
        <f>+Húmedo!E19</f>
        <v>0</v>
      </c>
      <c r="AD20" s="6">
        <f>+Húmedo!F19</f>
        <v>0</v>
      </c>
      <c r="AE20" s="6">
        <f>+Húmedo!G19</f>
        <v>0</v>
      </c>
      <c r="AF20" s="6">
        <f>+Húmedo!H19</f>
        <v>0</v>
      </c>
      <c r="AG20" s="6">
        <f>+Húmedo!I19</f>
        <v>0</v>
      </c>
      <c r="AH20" s="6">
        <f>+Húmedo!J19</f>
        <v>0</v>
      </c>
      <c r="AI20" s="6">
        <f>+Húmedo!K19</f>
        <v>45105.949999999924</v>
      </c>
      <c r="AJ20" s="6">
        <f>+Húmedo!L19</f>
        <v>46189.709999999992</v>
      </c>
      <c r="AK20" s="6">
        <f>+Húmedo!M19</f>
        <v>52434.94</v>
      </c>
      <c r="AL20" s="6"/>
      <c r="AM20" s="34">
        <f t="shared" si="8"/>
        <v>147240.87000000014</v>
      </c>
      <c r="AN20" s="34">
        <f t="shared" si="9"/>
        <v>148150.04000000015</v>
      </c>
      <c r="AO20" s="34">
        <f t="shared" si="10"/>
        <v>143730.59999999992</v>
      </c>
      <c r="AP20" s="34">
        <f t="shared" si="11"/>
        <v>143730.59999999992</v>
      </c>
      <c r="AQ20" s="34">
        <f t="shared" si="12"/>
        <v>3</v>
      </c>
      <c r="AR20" s="6">
        <f t="shared" si="18"/>
        <v>18</v>
      </c>
      <c r="AS20" s="35">
        <f t="shared" si="13"/>
        <v>45105.949999999924</v>
      </c>
      <c r="AT20" s="35">
        <f t="shared" si="13"/>
        <v>46189.709999999992</v>
      </c>
      <c r="AU20" s="35">
        <f t="shared" si="13"/>
        <v>52434.94</v>
      </c>
      <c r="AV20" s="35">
        <f t="shared" si="14"/>
        <v>143730.59999999992</v>
      </c>
      <c r="AW20" s="19">
        <f t="shared" si="15"/>
        <v>0</v>
      </c>
      <c r="AX20" s="30">
        <f t="shared" si="2"/>
        <v>34</v>
      </c>
      <c r="AY20" s="30">
        <f t="shared" si="3"/>
        <v>35</v>
      </c>
      <c r="AZ20" s="30">
        <f t="shared" si="4"/>
        <v>36</v>
      </c>
      <c r="BB20" s="34">
        <f>+CompraVenta!AQ22</f>
        <v>0</v>
      </c>
      <c r="BC20" s="34">
        <f>+CompraVenta!AR22</f>
        <v>0</v>
      </c>
      <c r="BD20" s="34">
        <f>+CompraVenta!AS22</f>
        <v>0</v>
      </c>
      <c r="BF20" s="34">
        <f t="shared" si="5"/>
        <v>45105.949999999924</v>
      </c>
      <c r="BG20" s="34">
        <f t="shared" si="6"/>
        <v>46189.709999999992</v>
      </c>
      <c r="BH20" s="34">
        <f t="shared" si="7"/>
        <v>52434.94</v>
      </c>
      <c r="BJ20" s="36">
        <f t="shared" si="16"/>
        <v>143730.59999999992</v>
      </c>
      <c r="BK20" s="19">
        <f t="shared" si="17"/>
        <v>0</v>
      </c>
    </row>
    <row r="21" spans="1:63" x14ac:dyDescent="0.35">
      <c r="A21" s="3" t="str">
        <f>+Seco!A20</f>
        <v>AMANECER SOLAR</v>
      </c>
      <c r="B21" s="6">
        <f>+Seco!B20</f>
        <v>0</v>
      </c>
      <c r="C21" s="6">
        <f>+Seco!C20</f>
        <v>0</v>
      </c>
      <c r="D21" s="6">
        <f>+Seco!D20</f>
        <v>0</v>
      </c>
      <c r="E21" s="6">
        <f>+Seco!E20</f>
        <v>0</v>
      </c>
      <c r="F21" s="6">
        <f>+Seco!F20</f>
        <v>0</v>
      </c>
      <c r="G21" s="6">
        <f>+Seco!G20</f>
        <v>0</v>
      </c>
      <c r="H21" s="6">
        <f>+Seco!H20</f>
        <v>0</v>
      </c>
      <c r="I21" s="6">
        <f>+Seco!I20</f>
        <v>0</v>
      </c>
      <c r="J21" s="6">
        <f>+Seco!J20</f>
        <v>0</v>
      </c>
      <c r="K21" s="6">
        <f>+Seco!K20</f>
        <v>738851.27999999886</v>
      </c>
      <c r="L21" s="6">
        <f>+Seco!L20</f>
        <v>693663.76000000141</v>
      </c>
      <c r="M21" s="6">
        <f>+Seco!M20</f>
        <v>784507.09999999986</v>
      </c>
      <c r="N21" s="6">
        <f>+Medio!B20</f>
        <v>0</v>
      </c>
      <c r="O21" s="6">
        <f>+Medio!C20</f>
        <v>0</v>
      </c>
      <c r="P21" s="6">
        <f>+Medio!D20</f>
        <v>0</v>
      </c>
      <c r="Q21" s="6">
        <f>+Medio!E20</f>
        <v>0</v>
      </c>
      <c r="R21" s="6">
        <f>+Medio!F20</f>
        <v>0</v>
      </c>
      <c r="S21" s="6">
        <f>+Medio!G20</f>
        <v>0</v>
      </c>
      <c r="T21" s="6">
        <f>+Medio!H20</f>
        <v>0</v>
      </c>
      <c r="U21" s="6">
        <f>+Medio!I20</f>
        <v>0</v>
      </c>
      <c r="V21" s="6">
        <f>+Medio!J20</f>
        <v>0</v>
      </c>
      <c r="W21" s="6">
        <f>+Medio!K20</f>
        <v>717463.95000000007</v>
      </c>
      <c r="X21" s="6">
        <f>+Medio!L20</f>
        <v>710480.32</v>
      </c>
      <c r="Y21" s="6">
        <f>+Medio!M20</f>
        <v>847924.78999999922</v>
      </c>
      <c r="Z21" s="6">
        <f>+Húmedo!B20</f>
        <v>0</v>
      </c>
      <c r="AA21" s="6">
        <f>+Húmedo!C20</f>
        <v>0</v>
      </c>
      <c r="AB21" s="6">
        <f>+Húmedo!D20</f>
        <v>0</v>
      </c>
      <c r="AC21" s="6">
        <f>+Húmedo!E20</f>
        <v>0</v>
      </c>
      <c r="AD21" s="6">
        <f>+Húmedo!F20</f>
        <v>0</v>
      </c>
      <c r="AE21" s="6">
        <f>+Húmedo!G20</f>
        <v>0</v>
      </c>
      <c r="AF21" s="6">
        <f>+Húmedo!H20</f>
        <v>0</v>
      </c>
      <c r="AG21" s="6">
        <f>+Húmedo!I20</f>
        <v>0</v>
      </c>
      <c r="AH21" s="6">
        <f>+Húmedo!J20</f>
        <v>0</v>
      </c>
      <c r="AI21" s="6">
        <f>+Húmedo!K20</f>
        <v>785101.46999999741</v>
      </c>
      <c r="AJ21" s="6">
        <f>+Húmedo!L20</f>
        <v>701364.38000000024</v>
      </c>
      <c r="AK21" s="6">
        <f>+Húmedo!M20</f>
        <v>840889.7699999999</v>
      </c>
      <c r="AL21" s="6"/>
      <c r="AM21" s="34">
        <f t="shared" si="8"/>
        <v>2217022.14</v>
      </c>
      <c r="AN21" s="34">
        <f t="shared" si="9"/>
        <v>2275869.0599999991</v>
      </c>
      <c r="AO21" s="34">
        <f t="shared" si="10"/>
        <v>2327355.6199999978</v>
      </c>
      <c r="AP21" s="34">
        <f t="shared" si="11"/>
        <v>2217022.14</v>
      </c>
      <c r="AQ21" s="34">
        <f t="shared" si="12"/>
        <v>1</v>
      </c>
      <c r="AR21" s="6">
        <f t="shared" si="18"/>
        <v>19</v>
      </c>
      <c r="AS21" s="35">
        <f t="shared" si="13"/>
        <v>738851.27999999886</v>
      </c>
      <c r="AT21" s="35">
        <f t="shared" si="13"/>
        <v>693663.76000000141</v>
      </c>
      <c r="AU21" s="35">
        <f t="shared" si="13"/>
        <v>784507.09999999986</v>
      </c>
      <c r="AV21" s="35">
        <f t="shared" si="14"/>
        <v>2217022.14</v>
      </c>
      <c r="AW21" s="19">
        <f t="shared" si="15"/>
        <v>0</v>
      </c>
      <c r="AX21" s="30">
        <f t="shared" si="2"/>
        <v>10</v>
      </c>
      <c r="AY21" s="30">
        <f t="shared" si="3"/>
        <v>11</v>
      </c>
      <c r="AZ21" s="30">
        <f t="shared" si="4"/>
        <v>12</v>
      </c>
      <c r="BB21" s="34">
        <f>+CompraVenta!AQ23</f>
        <v>0</v>
      </c>
      <c r="BC21" s="34">
        <f>+CompraVenta!AR23</f>
        <v>0</v>
      </c>
      <c r="BD21" s="34">
        <f>+CompraVenta!AS23</f>
        <v>0</v>
      </c>
      <c r="BF21" s="34">
        <f t="shared" si="5"/>
        <v>738851.27999999886</v>
      </c>
      <c r="BG21" s="34">
        <f t="shared" si="6"/>
        <v>693663.76000000141</v>
      </c>
      <c r="BH21" s="34">
        <f t="shared" si="7"/>
        <v>784507.09999999986</v>
      </c>
      <c r="BJ21" s="36">
        <f t="shared" si="16"/>
        <v>2217022.14</v>
      </c>
      <c r="BK21" s="19">
        <f t="shared" si="17"/>
        <v>0</v>
      </c>
    </row>
    <row r="22" spans="1:63" x14ac:dyDescent="0.35">
      <c r="A22" s="3" t="str">
        <f>+Seco!A21</f>
        <v>AMPARO</v>
      </c>
      <c r="B22" s="6">
        <f>+Seco!B21</f>
        <v>0</v>
      </c>
      <c r="C22" s="6">
        <f>+Seco!C21</f>
        <v>0</v>
      </c>
      <c r="D22" s="6">
        <f>+Seco!D21</f>
        <v>0</v>
      </c>
      <c r="E22" s="6">
        <f>+Seco!E21</f>
        <v>0</v>
      </c>
      <c r="F22" s="6">
        <f>+Seco!F21</f>
        <v>0</v>
      </c>
      <c r="G22" s="6">
        <f>+Seco!G21</f>
        <v>0</v>
      </c>
      <c r="H22" s="6">
        <f>+Seco!H21</f>
        <v>0</v>
      </c>
      <c r="I22" s="6">
        <f>+Seco!I21</f>
        <v>0</v>
      </c>
      <c r="J22" s="6">
        <f>+Seco!J21</f>
        <v>0</v>
      </c>
      <c r="K22" s="6">
        <f>+Seco!K21</f>
        <v>143361.09999999971</v>
      </c>
      <c r="L22" s="6">
        <f>+Seco!L21</f>
        <v>182185.75999999998</v>
      </c>
      <c r="M22" s="6">
        <f>+Seco!M21</f>
        <v>182732.19999999981</v>
      </c>
      <c r="N22" s="6">
        <f>+Medio!B21</f>
        <v>0</v>
      </c>
      <c r="O22" s="6">
        <f>+Medio!C21</f>
        <v>0</v>
      </c>
      <c r="P22" s="6">
        <f>+Medio!D21</f>
        <v>0</v>
      </c>
      <c r="Q22" s="6">
        <f>+Medio!E21</f>
        <v>0</v>
      </c>
      <c r="R22" s="6">
        <f>+Medio!F21</f>
        <v>0</v>
      </c>
      <c r="S22" s="6">
        <f>+Medio!G21</f>
        <v>0</v>
      </c>
      <c r="T22" s="6">
        <f>+Medio!H21</f>
        <v>0</v>
      </c>
      <c r="U22" s="6">
        <f>+Medio!I21</f>
        <v>0</v>
      </c>
      <c r="V22" s="6">
        <f>+Medio!J21</f>
        <v>0</v>
      </c>
      <c r="W22" s="6">
        <f>+Medio!K21</f>
        <v>143779.50000000006</v>
      </c>
      <c r="X22" s="6">
        <f>+Medio!L21</f>
        <v>186118.8900000001</v>
      </c>
      <c r="Y22" s="6">
        <f>+Medio!M21</f>
        <v>180545.06000000041</v>
      </c>
      <c r="Z22" s="6">
        <f>+Húmedo!B21</f>
        <v>0</v>
      </c>
      <c r="AA22" s="6">
        <f>+Húmedo!C21</f>
        <v>0</v>
      </c>
      <c r="AB22" s="6">
        <f>+Húmedo!D21</f>
        <v>0</v>
      </c>
      <c r="AC22" s="6">
        <f>+Húmedo!E21</f>
        <v>0</v>
      </c>
      <c r="AD22" s="6">
        <f>+Húmedo!F21</f>
        <v>0</v>
      </c>
      <c r="AE22" s="6">
        <f>+Húmedo!G21</f>
        <v>0</v>
      </c>
      <c r="AF22" s="6">
        <f>+Húmedo!H21</f>
        <v>0</v>
      </c>
      <c r="AG22" s="6">
        <f>+Húmedo!I21</f>
        <v>0</v>
      </c>
      <c r="AH22" s="6">
        <f>+Húmedo!J21</f>
        <v>0</v>
      </c>
      <c r="AI22" s="6">
        <f>+Húmedo!K21</f>
        <v>138221.31999999986</v>
      </c>
      <c r="AJ22" s="6">
        <f>+Húmedo!L21</f>
        <v>180482.77999999977</v>
      </c>
      <c r="AK22" s="6">
        <f>+Húmedo!M21</f>
        <v>175159.81000000046</v>
      </c>
      <c r="AL22" s="6"/>
      <c r="AM22" s="34">
        <f t="shared" si="8"/>
        <v>508279.05999999947</v>
      </c>
      <c r="AN22" s="34">
        <f t="shared" si="9"/>
        <v>510443.45000000054</v>
      </c>
      <c r="AO22" s="34">
        <f t="shared" si="10"/>
        <v>493863.91000000009</v>
      </c>
      <c r="AP22" s="34">
        <f t="shared" si="11"/>
        <v>493863.91000000009</v>
      </c>
      <c r="AQ22" s="34">
        <f t="shared" si="12"/>
        <v>3</v>
      </c>
      <c r="AR22" s="6">
        <f t="shared" si="18"/>
        <v>20</v>
      </c>
      <c r="AS22" s="35">
        <f t="shared" si="13"/>
        <v>138221.31999999986</v>
      </c>
      <c r="AT22" s="35">
        <f t="shared" si="13"/>
        <v>180482.77999999977</v>
      </c>
      <c r="AU22" s="35">
        <f t="shared" si="13"/>
        <v>175159.81000000046</v>
      </c>
      <c r="AV22" s="35">
        <f t="shared" si="14"/>
        <v>493863.91000000009</v>
      </c>
      <c r="AW22" s="19">
        <f t="shared" si="15"/>
        <v>0</v>
      </c>
      <c r="AX22" s="30">
        <f t="shared" si="2"/>
        <v>34</v>
      </c>
      <c r="AY22" s="30">
        <f t="shared" si="3"/>
        <v>35</v>
      </c>
      <c r="AZ22" s="30">
        <f t="shared" si="4"/>
        <v>36</v>
      </c>
      <c r="BB22" s="34">
        <f>+CompraVenta!AQ24</f>
        <v>0</v>
      </c>
      <c r="BC22" s="34">
        <f>+CompraVenta!AR24</f>
        <v>0</v>
      </c>
      <c r="BD22" s="34">
        <f>+CompraVenta!AS24</f>
        <v>0</v>
      </c>
      <c r="BF22" s="34">
        <f t="shared" si="5"/>
        <v>138221.31999999986</v>
      </c>
      <c r="BG22" s="34">
        <f t="shared" si="6"/>
        <v>180482.77999999977</v>
      </c>
      <c r="BH22" s="34">
        <f t="shared" si="7"/>
        <v>175159.81000000046</v>
      </c>
      <c r="BJ22" s="36">
        <f t="shared" si="16"/>
        <v>493863.91000000009</v>
      </c>
      <c r="BK22" s="19">
        <f t="shared" si="17"/>
        <v>0</v>
      </c>
    </row>
    <row r="23" spans="1:63" x14ac:dyDescent="0.35">
      <c r="A23" s="3" t="str">
        <f>+Seco!A22</f>
        <v>ANDES_GENERACION</v>
      </c>
      <c r="B23" s="6">
        <f>+Seco!B22</f>
        <v>0</v>
      </c>
      <c r="C23" s="6">
        <f>+Seco!C22</f>
        <v>0</v>
      </c>
      <c r="D23" s="6">
        <f>+Seco!D22</f>
        <v>0</v>
      </c>
      <c r="E23" s="6">
        <f>+Seco!E22</f>
        <v>0</v>
      </c>
      <c r="F23" s="6">
        <f>+Seco!F22</f>
        <v>0</v>
      </c>
      <c r="G23" s="6">
        <f>+Seco!G22</f>
        <v>0</v>
      </c>
      <c r="H23" s="6">
        <f>+Seco!H22</f>
        <v>0</v>
      </c>
      <c r="I23" s="6">
        <f>+Seco!I22</f>
        <v>0</v>
      </c>
      <c r="J23" s="6">
        <f>+Seco!J22</f>
        <v>0</v>
      </c>
      <c r="K23" s="6">
        <f>+Seco!K22</f>
        <v>0</v>
      </c>
      <c r="L23" s="6">
        <f>+Seco!L22</f>
        <v>0</v>
      </c>
      <c r="M23" s="6">
        <f>+Seco!M22</f>
        <v>5725.37</v>
      </c>
      <c r="N23" s="6">
        <f>+Medio!B22</f>
        <v>0</v>
      </c>
      <c r="O23" s="6">
        <f>+Medio!C22</f>
        <v>0</v>
      </c>
      <c r="P23" s="6">
        <f>+Medio!D22</f>
        <v>0</v>
      </c>
      <c r="Q23" s="6">
        <f>+Medio!E22</f>
        <v>0</v>
      </c>
      <c r="R23" s="6">
        <f>+Medio!F22</f>
        <v>0</v>
      </c>
      <c r="S23" s="6">
        <f>+Medio!G22</f>
        <v>0</v>
      </c>
      <c r="T23" s="6">
        <f>+Medio!H22</f>
        <v>0</v>
      </c>
      <c r="U23" s="6">
        <f>+Medio!I22</f>
        <v>0</v>
      </c>
      <c r="V23" s="6">
        <f>+Medio!J22</f>
        <v>0</v>
      </c>
      <c r="W23" s="6">
        <f>+Medio!K22</f>
        <v>0</v>
      </c>
      <c r="X23" s="6">
        <f>+Medio!L22</f>
        <v>28377.190000000002</v>
      </c>
      <c r="Y23" s="6">
        <f>+Medio!M22</f>
        <v>0</v>
      </c>
      <c r="Z23" s="6">
        <f>+Húmedo!B22</f>
        <v>0</v>
      </c>
      <c r="AA23" s="6">
        <f>+Húmedo!C22</f>
        <v>0</v>
      </c>
      <c r="AB23" s="6">
        <f>+Húmedo!D22</f>
        <v>0</v>
      </c>
      <c r="AC23" s="6">
        <f>+Húmedo!E22</f>
        <v>0</v>
      </c>
      <c r="AD23" s="6">
        <f>+Húmedo!F22</f>
        <v>0</v>
      </c>
      <c r="AE23" s="6">
        <f>+Húmedo!G22</f>
        <v>0</v>
      </c>
      <c r="AF23" s="6">
        <f>+Húmedo!H22</f>
        <v>0</v>
      </c>
      <c r="AG23" s="6">
        <f>+Húmedo!I22</f>
        <v>0</v>
      </c>
      <c r="AH23" s="6">
        <f>+Húmedo!J22</f>
        <v>0</v>
      </c>
      <c r="AI23" s="6">
        <f>+Húmedo!K22</f>
        <v>32917.199999999997</v>
      </c>
      <c r="AJ23" s="6">
        <f>+Húmedo!L22</f>
        <v>11667.04</v>
      </c>
      <c r="AK23" s="6">
        <f>+Húmedo!M22</f>
        <v>0</v>
      </c>
      <c r="AL23" s="6"/>
      <c r="AM23" s="34">
        <f t="shared" si="8"/>
        <v>5725.37</v>
      </c>
      <c r="AN23" s="34">
        <f t="shared" si="9"/>
        <v>28377.190000000002</v>
      </c>
      <c r="AO23" s="34">
        <f t="shared" si="10"/>
        <v>44584.24</v>
      </c>
      <c r="AP23" s="34">
        <f t="shared" si="11"/>
        <v>5725.37</v>
      </c>
      <c r="AQ23" s="34">
        <f t="shared" si="12"/>
        <v>1</v>
      </c>
      <c r="AR23" s="6">
        <f t="shared" si="18"/>
        <v>21</v>
      </c>
      <c r="AS23" s="35">
        <f t="shared" si="13"/>
        <v>0</v>
      </c>
      <c r="AT23" s="35">
        <f t="shared" si="13"/>
        <v>0</v>
      </c>
      <c r="AU23" s="35">
        <f t="shared" si="13"/>
        <v>5725.37</v>
      </c>
      <c r="AV23" s="35">
        <f t="shared" si="14"/>
        <v>5725.37</v>
      </c>
      <c r="AW23" s="19">
        <f t="shared" si="15"/>
        <v>0</v>
      </c>
      <c r="AX23" s="30">
        <f t="shared" si="2"/>
        <v>1</v>
      </c>
      <c r="AY23" s="30">
        <f t="shared" si="3"/>
        <v>1</v>
      </c>
      <c r="AZ23" s="30">
        <f t="shared" si="4"/>
        <v>12</v>
      </c>
      <c r="BB23" s="34">
        <f>+CompraVenta!AQ25</f>
        <v>0</v>
      </c>
      <c r="BC23" s="34">
        <f>+CompraVenta!AR25</f>
        <v>0</v>
      </c>
      <c r="BD23" s="34">
        <f>+CompraVenta!AS25</f>
        <v>0</v>
      </c>
      <c r="BF23" s="34">
        <f t="shared" si="5"/>
        <v>0</v>
      </c>
      <c r="BG23" s="34">
        <f t="shared" si="6"/>
        <v>0</v>
      </c>
      <c r="BH23" s="34">
        <f t="shared" si="7"/>
        <v>5725.37</v>
      </c>
      <c r="BJ23" s="36">
        <f t="shared" si="16"/>
        <v>5725.37</v>
      </c>
      <c r="BK23" s="19">
        <f t="shared" si="17"/>
        <v>0</v>
      </c>
    </row>
    <row r="24" spans="1:63" x14ac:dyDescent="0.35">
      <c r="A24" s="3" t="str">
        <f>+Seco!A23</f>
        <v>ANDINA</v>
      </c>
      <c r="B24" s="6">
        <f>+Seco!B23</f>
        <v>0</v>
      </c>
      <c r="C24" s="6">
        <f>+Seco!C23</f>
        <v>0</v>
      </c>
      <c r="D24" s="6">
        <f>+Seco!D23</f>
        <v>0</v>
      </c>
      <c r="E24" s="6">
        <f>+Seco!E23</f>
        <v>0</v>
      </c>
      <c r="F24" s="6">
        <f>+Seco!F23</f>
        <v>0</v>
      </c>
      <c r="G24" s="6">
        <f>+Seco!G23</f>
        <v>0</v>
      </c>
      <c r="H24" s="6">
        <f>+Seco!H23</f>
        <v>0</v>
      </c>
      <c r="I24" s="6">
        <f>+Seco!I23</f>
        <v>0</v>
      </c>
      <c r="J24" s="6">
        <f>+Seco!J23</f>
        <v>0</v>
      </c>
      <c r="K24" s="6">
        <f>+Seco!K23</f>
        <v>6053893.7400000151</v>
      </c>
      <c r="L24" s="6">
        <f>+Seco!L23</f>
        <v>5740729.5199999921</v>
      </c>
      <c r="M24" s="6">
        <f>+Seco!M23</f>
        <v>2358199.4800000028</v>
      </c>
      <c r="N24" s="6">
        <f>+Medio!B23</f>
        <v>0</v>
      </c>
      <c r="O24" s="6">
        <f>+Medio!C23</f>
        <v>0</v>
      </c>
      <c r="P24" s="6">
        <f>+Medio!D23</f>
        <v>0</v>
      </c>
      <c r="Q24" s="6">
        <f>+Medio!E23</f>
        <v>0</v>
      </c>
      <c r="R24" s="6">
        <f>+Medio!F23</f>
        <v>0</v>
      </c>
      <c r="S24" s="6">
        <f>+Medio!G23</f>
        <v>0</v>
      </c>
      <c r="T24" s="6">
        <f>+Medio!H23</f>
        <v>0</v>
      </c>
      <c r="U24" s="6">
        <f>+Medio!I23</f>
        <v>0</v>
      </c>
      <c r="V24" s="6">
        <f>+Medio!J23</f>
        <v>0</v>
      </c>
      <c r="W24" s="6">
        <f>+Medio!K23</f>
        <v>6035860.6900000097</v>
      </c>
      <c r="X24" s="6">
        <f>+Medio!L23</f>
        <v>5942352.5400000308</v>
      </c>
      <c r="Y24" s="6">
        <f>+Medio!M23</f>
        <v>2350881.7700000014</v>
      </c>
      <c r="Z24" s="6">
        <f>+Húmedo!B23</f>
        <v>0</v>
      </c>
      <c r="AA24" s="6">
        <f>+Húmedo!C23</f>
        <v>0</v>
      </c>
      <c r="AB24" s="6">
        <f>+Húmedo!D23</f>
        <v>0</v>
      </c>
      <c r="AC24" s="6">
        <f>+Húmedo!E23</f>
        <v>0</v>
      </c>
      <c r="AD24" s="6">
        <f>+Húmedo!F23</f>
        <v>0</v>
      </c>
      <c r="AE24" s="6">
        <f>+Húmedo!G23</f>
        <v>0</v>
      </c>
      <c r="AF24" s="6">
        <f>+Húmedo!H23</f>
        <v>0</v>
      </c>
      <c r="AG24" s="6">
        <f>+Húmedo!I23</f>
        <v>0</v>
      </c>
      <c r="AH24" s="6">
        <f>+Húmedo!J23</f>
        <v>0</v>
      </c>
      <c r="AI24" s="6">
        <f>+Húmedo!K23</f>
        <v>6155252.0200000051</v>
      </c>
      <c r="AJ24" s="6">
        <f>+Húmedo!L23</f>
        <v>5749982.4299999988</v>
      </c>
      <c r="AK24" s="6">
        <f>+Húmedo!M23</f>
        <v>2286638.7299999995</v>
      </c>
      <c r="AL24" s="6"/>
      <c r="AM24" s="34">
        <f t="shared" si="8"/>
        <v>14152822.74000001</v>
      </c>
      <c r="AN24" s="34">
        <f t="shared" si="9"/>
        <v>14329095.000000043</v>
      </c>
      <c r="AO24" s="34">
        <f t="shared" si="10"/>
        <v>14191873.180000003</v>
      </c>
      <c r="AP24" s="34">
        <f t="shared" si="11"/>
        <v>14152822.74000001</v>
      </c>
      <c r="AQ24" s="34">
        <f t="shared" si="12"/>
        <v>1</v>
      </c>
      <c r="AR24" s="6">
        <f t="shared" si="18"/>
        <v>22</v>
      </c>
      <c r="AS24" s="35">
        <f t="shared" si="13"/>
        <v>6053893.7400000151</v>
      </c>
      <c r="AT24" s="35">
        <f t="shared" si="13"/>
        <v>5740729.5199999921</v>
      </c>
      <c r="AU24" s="35">
        <f t="shared" si="13"/>
        <v>2358199.4800000028</v>
      </c>
      <c r="AV24" s="35">
        <f t="shared" si="14"/>
        <v>14152822.74000001</v>
      </c>
      <c r="AW24" s="19">
        <f t="shared" si="15"/>
        <v>0</v>
      </c>
      <c r="AX24" s="30">
        <f t="shared" si="2"/>
        <v>10</v>
      </c>
      <c r="AY24" s="30">
        <f t="shared" si="3"/>
        <v>11</v>
      </c>
      <c r="AZ24" s="30">
        <f t="shared" si="4"/>
        <v>12</v>
      </c>
      <c r="BB24" s="34">
        <f>+CompraVenta!AQ26</f>
        <v>0</v>
      </c>
      <c r="BC24" s="34">
        <f>+CompraVenta!AR26</f>
        <v>0</v>
      </c>
      <c r="BD24" s="34">
        <f>+CompraVenta!AS26</f>
        <v>0</v>
      </c>
      <c r="BF24" s="34">
        <f t="shared" si="5"/>
        <v>6053893.7400000151</v>
      </c>
      <c r="BG24" s="34">
        <f t="shared" si="6"/>
        <v>5740729.5199999921</v>
      </c>
      <c r="BH24" s="34">
        <f t="shared" si="7"/>
        <v>2358199.4800000028</v>
      </c>
      <c r="BJ24" s="36">
        <f t="shared" si="16"/>
        <v>14152822.74000001</v>
      </c>
      <c r="BK24" s="19">
        <f t="shared" si="17"/>
        <v>0</v>
      </c>
    </row>
    <row r="25" spans="1:63" x14ac:dyDescent="0.35">
      <c r="A25" s="3" t="str">
        <f>+Seco!A24</f>
        <v>ANGAMOS</v>
      </c>
      <c r="B25" s="6">
        <f>+Seco!B24</f>
        <v>0</v>
      </c>
      <c r="C25" s="6">
        <f>+Seco!C24</f>
        <v>0</v>
      </c>
      <c r="D25" s="6">
        <f>+Seco!D24</f>
        <v>0</v>
      </c>
      <c r="E25" s="6">
        <f>+Seco!E24</f>
        <v>0</v>
      </c>
      <c r="F25" s="6">
        <f>+Seco!F24</f>
        <v>0</v>
      </c>
      <c r="G25" s="6">
        <f>+Seco!G24</f>
        <v>0</v>
      </c>
      <c r="H25" s="6">
        <f>+Seco!H24</f>
        <v>0</v>
      </c>
      <c r="I25" s="6">
        <f>+Seco!I24</f>
        <v>0</v>
      </c>
      <c r="J25" s="6">
        <f>+Seco!J24</f>
        <v>0</v>
      </c>
      <c r="K25" s="6">
        <f>+Seco!K24</f>
        <v>7537434.2599999653</v>
      </c>
      <c r="L25" s="6">
        <f>+Seco!L24</f>
        <v>7283806.8899999978</v>
      </c>
      <c r="M25" s="6">
        <f>+Seco!M24</f>
        <v>5934585.6799999923</v>
      </c>
      <c r="N25" s="6">
        <f>+Medio!B24</f>
        <v>0</v>
      </c>
      <c r="O25" s="6">
        <f>+Medio!C24</f>
        <v>0</v>
      </c>
      <c r="P25" s="6">
        <f>+Medio!D24</f>
        <v>0</v>
      </c>
      <c r="Q25" s="6">
        <f>+Medio!E24</f>
        <v>0</v>
      </c>
      <c r="R25" s="6">
        <f>+Medio!F24</f>
        <v>0</v>
      </c>
      <c r="S25" s="6">
        <f>+Medio!G24</f>
        <v>0</v>
      </c>
      <c r="T25" s="6">
        <f>+Medio!H24</f>
        <v>0</v>
      </c>
      <c r="U25" s="6">
        <f>+Medio!I24</f>
        <v>0</v>
      </c>
      <c r="V25" s="6">
        <f>+Medio!J24</f>
        <v>0</v>
      </c>
      <c r="W25" s="6">
        <f>+Medio!K24</f>
        <v>7625089.3399999989</v>
      </c>
      <c r="X25" s="6">
        <f>+Medio!L24</f>
        <v>7784179.3000000054</v>
      </c>
      <c r="Y25" s="6">
        <f>+Medio!M24</f>
        <v>6336368.519999993</v>
      </c>
      <c r="Z25" s="6">
        <f>+Húmedo!B24</f>
        <v>0</v>
      </c>
      <c r="AA25" s="6">
        <f>+Húmedo!C24</f>
        <v>0</v>
      </c>
      <c r="AB25" s="6">
        <f>+Húmedo!D24</f>
        <v>0</v>
      </c>
      <c r="AC25" s="6">
        <f>+Húmedo!E24</f>
        <v>0</v>
      </c>
      <c r="AD25" s="6">
        <f>+Húmedo!F24</f>
        <v>0</v>
      </c>
      <c r="AE25" s="6">
        <f>+Húmedo!G24</f>
        <v>0</v>
      </c>
      <c r="AF25" s="6">
        <f>+Húmedo!H24</f>
        <v>0</v>
      </c>
      <c r="AG25" s="6">
        <f>+Húmedo!I24</f>
        <v>0</v>
      </c>
      <c r="AH25" s="6">
        <f>+Húmedo!J24</f>
        <v>0</v>
      </c>
      <c r="AI25" s="6">
        <f>+Húmedo!K24</f>
        <v>7304811.0800000131</v>
      </c>
      <c r="AJ25" s="6">
        <f>+Húmedo!L24</f>
        <v>7146350.2999999877</v>
      </c>
      <c r="AK25" s="6">
        <f>+Húmedo!M24</f>
        <v>5989090.3199999938</v>
      </c>
      <c r="AL25" s="6"/>
      <c r="AM25" s="34">
        <f t="shared" si="8"/>
        <v>20755826.829999954</v>
      </c>
      <c r="AN25" s="34">
        <f t="shared" si="9"/>
        <v>21745637.159999996</v>
      </c>
      <c r="AO25" s="34">
        <f t="shared" si="10"/>
        <v>20440251.699999996</v>
      </c>
      <c r="AP25" s="34">
        <f t="shared" si="11"/>
        <v>20440251.699999996</v>
      </c>
      <c r="AQ25" s="34">
        <f t="shared" si="12"/>
        <v>3</v>
      </c>
      <c r="AR25" s="6">
        <f t="shared" si="18"/>
        <v>23</v>
      </c>
      <c r="AS25" s="35">
        <f t="shared" si="13"/>
        <v>7304811.0800000131</v>
      </c>
      <c r="AT25" s="35">
        <f t="shared" si="13"/>
        <v>7146350.2999999877</v>
      </c>
      <c r="AU25" s="35">
        <f t="shared" si="13"/>
        <v>5989090.3199999938</v>
      </c>
      <c r="AV25" s="35">
        <f t="shared" si="14"/>
        <v>20440251.699999996</v>
      </c>
      <c r="AW25" s="19">
        <f t="shared" si="15"/>
        <v>0</v>
      </c>
      <c r="AX25" s="30">
        <f t="shared" si="2"/>
        <v>34</v>
      </c>
      <c r="AY25" s="30">
        <f t="shared" si="3"/>
        <v>35</v>
      </c>
      <c r="AZ25" s="30">
        <f t="shared" si="4"/>
        <v>36</v>
      </c>
      <c r="BB25" s="34">
        <f>+CompraVenta!AQ27</f>
        <v>0</v>
      </c>
      <c r="BC25" s="34">
        <f>+CompraVenta!AR27</f>
        <v>0</v>
      </c>
      <c r="BD25" s="34">
        <f>+CompraVenta!AS27</f>
        <v>0</v>
      </c>
      <c r="BF25" s="34">
        <f t="shared" si="5"/>
        <v>7304811.0800000131</v>
      </c>
      <c r="BG25" s="34">
        <f t="shared" si="6"/>
        <v>7146350.2999999877</v>
      </c>
      <c r="BH25" s="34">
        <f t="shared" si="7"/>
        <v>5989090.3199999938</v>
      </c>
      <c r="BJ25" s="36">
        <f t="shared" si="16"/>
        <v>20440251.699999996</v>
      </c>
      <c r="BK25" s="19">
        <f t="shared" si="17"/>
        <v>0</v>
      </c>
    </row>
    <row r="26" spans="1:63" x14ac:dyDescent="0.35">
      <c r="A26" s="3" t="str">
        <f>+Seco!A25</f>
        <v>ANGELA_SOLAR_SPA</v>
      </c>
      <c r="B26" s="6">
        <f>+Seco!B25</f>
        <v>0</v>
      </c>
      <c r="C26" s="6">
        <f>+Seco!C25</f>
        <v>0</v>
      </c>
      <c r="D26" s="6">
        <f>+Seco!D25</f>
        <v>0</v>
      </c>
      <c r="E26" s="6">
        <f>+Seco!E25</f>
        <v>0</v>
      </c>
      <c r="F26" s="6">
        <f>+Seco!F25</f>
        <v>0</v>
      </c>
      <c r="G26" s="6">
        <f>+Seco!G25</f>
        <v>0</v>
      </c>
      <c r="H26" s="6">
        <f>+Seco!H25</f>
        <v>0</v>
      </c>
      <c r="I26" s="6">
        <f>+Seco!I25</f>
        <v>0</v>
      </c>
      <c r="J26" s="6">
        <f>+Seco!J25</f>
        <v>0</v>
      </c>
      <c r="K26" s="6">
        <f>+Seco!K25</f>
        <v>78978.780000000217</v>
      </c>
      <c r="L26" s="6">
        <f>+Seco!L25</f>
        <v>97125.439999999857</v>
      </c>
      <c r="M26" s="6">
        <f>+Seco!M25</f>
        <v>79118.87999999999</v>
      </c>
      <c r="N26" s="6">
        <f>+Medio!B25</f>
        <v>0</v>
      </c>
      <c r="O26" s="6">
        <f>+Medio!C25</f>
        <v>0</v>
      </c>
      <c r="P26" s="6">
        <f>+Medio!D25</f>
        <v>0</v>
      </c>
      <c r="Q26" s="6">
        <f>+Medio!E25</f>
        <v>0</v>
      </c>
      <c r="R26" s="6">
        <f>+Medio!F25</f>
        <v>0</v>
      </c>
      <c r="S26" s="6">
        <f>+Medio!G25</f>
        <v>0</v>
      </c>
      <c r="T26" s="6">
        <f>+Medio!H25</f>
        <v>0</v>
      </c>
      <c r="U26" s="6">
        <f>+Medio!I25</f>
        <v>0</v>
      </c>
      <c r="V26" s="6">
        <f>+Medio!J25</f>
        <v>0</v>
      </c>
      <c r="W26" s="6">
        <f>+Medio!K25</f>
        <v>78650.190000000221</v>
      </c>
      <c r="X26" s="6">
        <f>+Medio!L25</f>
        <v>99137.170000000056</v>
      </c>
      <c r="Y26" s="6">
        <f>+Medio!M25</f>
        <v>79320.140000000014</v>
      </c>
      <c r="Z26" s="6">
        <f>+Húmedo!B25</f>
        <v>0</v>
      </c>
      <c r="AA26" s="6">
        <f>+Húmedo!C25</f>
        <v>0</v>
      </c>
      <c r="AB26" s="6">
        <f>+Húmedo!D25</f>
        <v>0</v>
      </c>
      <c r="AC26" s="6">
        <f>+Húmedo!E25</f>
        <v>0</v>
      </c>
      <c r="AD26" s="6">
        <f>+Húmedo!F25</f>
        <v>0</v>
      </c>
      <c r="AE26" s="6">
        <f>+Húmedo!G25</f>
        <v>0</v>
      </c>
      <c r="AF26" s="6">
        <f>+Húmedo!H25</f>
        <v>0</v>
      </c>
      <c r="AG26" s="6">
        <f>+Húmedo!I25</f>
        <v>0</v>
      </c>
      <c r="AH26" s="6">
        <f>+Húmedo!J25</f>
        <v>0</v>
      </c>
      <c r="AI26" s="6">
        <f>+Húmedo!K25</f>
        <v>76911.08999999972</v>
      </c>
      <c r="AJ26" s="6">
        <f>+Húmedo!L25</f>
        <v>96510.879999999641</v>
      </c>
      <c r="AK26" s="6">
        <f>+Húmedo!M25</f>
        <v>76975.459999999875</v>
      </c>
      <c r="AL26" s="6"/>
      <c r="AM26" s="34">
        <f t="shared" si="8"/>
        <v>255223.10000000009</v>
      </c>
      <c r="AN26" s="34">
        <f t="shared" si="9"/>
        <v>257107.50000000029</v>
      </c>
      <c r="AO26" s="34">
        <f t="shared" si="10"/>
        <v>250397.42999999924</v>
      </c>
      <c r="AP26" s="34">
        <f t="shared" si="11"/>
        <v>250397.42999999924</v>
      </c>
      <c r="AQ26" s="34">
        <f t="shared" si="12"/>
        <v>3</v>
      </c>
      <c r="AR26" s="6">
        <f t="shared" si="18"/>
        <v>24</v>
      </c>
      <c r="AS26" s="35">
        <f t="shared" si="13"/>
        <v>76911.08999999972</v>
      </c>
      <c r="AT26" s="35">
        <f t="shared" si="13"/>
        <v>96510.879999999641</v>
      </c>
      <c r="AU26" s="35">
        <f t="shared" si="13"/>
        <v>76975.459999999875</v>
      </c>
      <c r="AV26" s="35">
        <f t="shared" si="14"/>
        <v>250397.42999999924</v>
      </c>
      <c r="AW26" s="19">
        <f t="shared" si="15"/>
        <v>0</v>
      </c>
      <c r="AX26" s="30">
        <f t="shared" si="2"/>
        <v>34</v>
      </c>
      <c r="AY26" s="30">
        <f t="shared" si="3"/>
        <v>35</v>
      </c>
      <c r="AZ26" s="30">
        <f t="shared" si="4"/>
        <v>36</v>
      </c>
      <c r="BB26" s="34">
        <f>+CompraVenta!AQ28</f>
        <v>0</v>
      </c>
      <c r="BC26" s="34">
        <f>+CompraVenta!AR28</f>
        <v>0</v>
      </c>
      <c r="BD26" s="34">
        <f>+CompraVenta!AS28</f>
        <v>0</v>
      </c>
      <c r="BF26" s="34">
        <f t="shared" si="5"/>
        <v>76911.08999999972</v>
      </c>
      <c r="BG26" s="34">
        <f t="shared" si="6"/>
        <v>96510.879999999641</v>
      </c>
      <c r="BH26" s="34">
        <f t="shared" si="7"/>
        <v>76975.459999999875</v>
      </c>
      <c r="BJ26" s="36">
        <f t="shared" si="16"/>
        <v>250397.42999999924</v>
      </c>
      <c r="BK26" s="19">
        <f t="shared" si="17"/>
        <v>0</v>
      </c>
    </row>
    <row r="27" spans="1:63" x14ac:dyDescent="0.35">
      <c r="A27" s="3" t="str">
        <f>+Seco!A26</f>
        <v>ANTILHUE</v>
      </c>
      <c r="B27" s="6">
        <f>+Seco!B26</f>
        <v>0</v>
      </c>
      <c r="C27" s="6">
        <f>+Seco!C26</f>
        <v>0</v>
      </c>
      <c r="D27" s="6">
        <f>+Seco!D26</f>
        <v>0</v>
      </c>
      <c r="E27" s="6">
        <f>+Seco!E26</f>
        <v>0</v>
      </c>
      <c r="F27" s="6">
        <f>+Seco!F26</f>
        <v>0</v>
      </c>
      <c r="G27" s="6">
        <f>+Seco!G26</f>
        <v>0</v>
      </c>
      <c r="H27" s="6">
        <f>+Seco!H26</f>
        <v>0</v>
      </c>
      <c r="I27" s="6">
        <f>+Seco!I26</f>
        <v>0</v>
      </c>
      <c r="J27" s="6">
        <f>+Seco!J26</f>
        <v>0</v>
      </c>
      <c r="K27" s="6">
        <f>+Seco!K26</f>
        <v>0</v>
      </c>
      <c r="L27" s="6">
        <f>+Seco!L26</f>
        <v>0</v>
      </c>
      <c r="M27" s="6">
        <f>+Seco!M26</f>
        <v>0</v>
      </c>
      <c r="N27" s="6">
        <f>+Medio!B26</f>
        <v>0</v>
      </c>
      <c r="O27" s="6">
        <f>+Medio!C26</f>
        <v>0</v>
      </c>
      <c r="P27" s="6">
        <f>+Medio!D26</f>
        <v>0</v>
      </c>
      <c r="Q27" s="6">
        <f>+Medio!E26</f>
        <v>0</v>
      </c>
      <c r="R27" s="6">
        <f>+Medio!F26</f>
        <v>0</v>
      </c>
      <c r="S27" s="6">
        <f>+Medio!G26</f>
        <v>0</v>
      </c>
      <c r="T27" s="6">
        <f>+Medio!H26</f>
        <v>0</v>
      </c>
      <c r="U27" s="6">
        <f>+Medio!I26</f>
        <v>0</v>
      </c>
      <c r="V27" s="6">
        <f>+Medio!J26</f>
        <v>0</v>
      </c>
      <c r="W27" s="6">
        <f>+Medio!K26</f>
        <v>0</v>
      </c>
      <c r="X27" s="6">
        <f>+Medio!L26</f>
        <v>0</v>
      </c>
      <c r="Y27" s="6">
        <f>+Medio!M26</f>
        <v>0</v>
      </c>
      <c r="Z27" s="6">
        <f>+Húmedo!B26</f>
        <v>0</v>
      </c>
      <c r="AA27" s="6">
        <f>+Húmedo!C26</f>
        <v>0</v>
      </c>
      <c r="AB27" s="6">
        <f>+Húmedo!D26</f>
        <v>0</v>
      </c>
      <c r="AC27" s="6">
        <f>+Húmedo!E26</f>
        <v>0</v>
      </c>
      <c r="AD27" s="6">
        <f>+Húmedo!F26</f>
        <v>0</v>
      </c>
      <c r="AE27" s="6">
        <f>+Húmedo!G26</f>
        <v>0</v>
      </c>
      <c r="AF27" s="6">
        <f>+Húmedo!H26</f>
        <v>0</v>
      </c>
      <c r="AG27" s="6">
        <f>+Húmedo!I26</f>
        <v>0</v>
      </c>
      <c r="AH27" s="6">
        <f>+Húmedo!J26</f>
        <v>0</v>
      </c>
      <c r="AI27" s="6">
        <f>+Húmedo!K26</f>
        <v>0</v>
      </c>
      <c r="AJ27" s="6">
        <f>+Húmedo!L26</f>
        <v>0</v>
      </c>
      <c r="AK27" s="6">
        <f>+Húmedo!M26</f>
        <v>0</v>
      </c>
      <c r="AL27" s="6"/>
      <c r="AM27" s="34">
        <f t="shared" si="8"/>
        <v>0</v>
      </c>
      <c r="AN27" s="34">
        <f t="shared" si="9"/>
        <v>0</v>
      </c>
      <c r="AO27" s="34">
        <f t="shared" si="10"/>
        <v>0</v>
      </c>
      <c r="AP27" s="34">
        <f t="shared" si="11"/>
        <v>0</v>
      </c>
      <c r="AQ27" s="34">
        <f t="shared" si="12"/>
        <v>1</v>
      </c>
      <c r="AR27" s="6">
        <f t="shared" si="18"/>
        <v>25</v>
      </c>
      <c r="AS27" s="35">
        <f t="shared" si="13"/>
        <v>0</v>
      </c>
      <c r="AT27" s="35">
        <f t="shared" si="13"/>
        <v>0</v>
      </c>
      <c r="AU27" s="35">
        <f t="shared" si="13"/>
        <v>0</v>
      </c>
      <c r="AV27" s="35">
        <f t="shared" si="14"/>
        <v>0</v>
      </c>
      <c r="AW27" s="19">
        <f t="shared" si="15"/>
        <v>0</v>
      </c>
      <c r="AX27" s="30">
        <f t="shared" si="2"/>
        <v>1</v>
      </c>
      <c r="AY27" s="30">
        <f t="shared" si="3"/>
        <v>1</v>
      </c>
      <c r="AZ27" s="30">
        <f t="shared" si="4"/>
        <v>1</v>
      </c>
      <c r="BB27" s="34">
        <f>+CompraVenta!AQ29</f>
        <v>0</v>
      </c>
      <c r="BC27" s="34">
        <f>+CompraVenta!AR29</f>
        <v>0</v>
      </c>
      <c r="BD27" s="34">
        <f>+CompraVenta!AS29</f>
        <v>0</v>
      </c>
      <c r="BF27" s="34">
        <f t="shared" si="5"/>
        <v>0</v>
      </c>
      <c r="BG27" s="34">
        <f t="shared" si="6"/>
        <v>0</v>
      </c>
      <c r="BH27" s="34">
        <f t="shared" si="7"/>
        <v>0</v>
      </c>
      <c r="BJ27" s="36">
        <f t="shared" si="16"/>
        <v>0</v>
      </c>
      <c r="BK27" s="19">
        <f t="shared" si="17"/>
        <v>0</v>
      </c>
    </row>
    <row r="28" spans="1:63" x14ac:dyDescent="0.35">
      <c r="A28" s="3" t="str">
        <f>+Seco!A27</f>
        <v>APOLO_DEL_NORTE_SPA</v>
      </c>
      <c r="B28" s="6">
        <f>+Seco!B27</f>
        <v>0</v>
      </c>
      <c r="C28" s="6">
        <f>+Seco!C27</f>
        <v>0</v>
      </c>
      <c r="D28" s="6">
        <f>+Seco!D27</f>
        <v>0</v>
      </c>
      <c r="E28" s="6">
        <f>+Seco!E27</f>
        <v>0</v>
      </c>
      <c r="F28" s="6">
        <f>+Seco!F27</f>
        <v>0</v>
      </c>
      <c r="G28" s="6">
        <f>+Seco!G27</f>
        <v>0</v>
      </c>
      <c r="H28" s="6">
        <f>+Seco!H27</f>
        <v>0</v>
      </c>
      <c r="I28" s="6">
        <f>+Seco!I27</f>
        <v>0</v>
      </c>
      <c r="J28" s="6">
        <f>+Seco!J27</f>
        <v>0</v>
      </c>
      <c r="K28" s="6">
        <f>+Seco!K27</f>
        <v>6162.7399999999971</v>
      </c>
      <c r="L28" s="6">
        <f>+Seco!L27</f>
        <v>239.57999999999373</v>
      </c>
      <c r="M28" s="6">
        <f>+Seco!M27</f>
        <v>17893.80999999999</v>
      </c>
      <c r="N28" s="6">
        <f>+Medio!B27</f>
        <v>0</v>
      </c>
      <c r="O28" s="6">
        <f>+Medio!C27</f>
        <v>0</v>
      </c>
      <c r="P28" s="6">
        <f>+Medio!D27</f>
        <v>0</v>
      </c>
      <c r="Q28" s="6">
        <f>+Medio!E27</f>
        <v>0</v>
      </c>
      <c r="R28" s="6">
        <f>+Medio!F27</f>
        <v>0</v>
      </c>
      <c r="S28" s="6">
        <f>+Medio!G27</f>
        <v>0</v>
      </c>
      <c r="T28" s="6">
        <f>+Medio!H27</f>
        <v>0</v>
      </c>
      <c r="U28" s="6">
        <f>+Medio!I27</f>
        <v>0</v>
      </c>
      <c r="V28" s="6">
        <f>+Medio!J27</f>
        <v>0</v>
      </c>
      <c r="W28" s="6">
        <f>+Medio!K27</f>
        <v>12736.080000000042</v>
      </c>
      <c r="X28" s="6">
        <f>+Medio!L27</f>
        <v>15556.220000000008</v>
      </c>
      <c r="Y28" s="6">
        <f>+Medio!M27</f>
        <v>18466.479999999996</v>
      </c>
      <c r="Z28" s="6">
        <f>+Húmedo!B27</f>
        <v>0</v>
      </c>
      <c r="AA28" s="6">
        <f>+Húmedo!C27</f>
        <v>0</v>
      </c>
      <c r="AB28" s="6">
        <f>+Húmedo!D27</f>
        <v>0</v>
      </c>
      <c r="AC28" s="6">
        <f>+Húmedo!E27</f>
        <v>0</v>
      </c>
      <c r="AD28" s="6">
        <f>+Húmedo!F27</f>
        <v>0</v>
      </c>
      <c r="AE28" s="6">
        <f>+Húmedo!G27</f>
        <v>0</v>
      </c>
      <c r="AF28" s="6">
        <f>+Húmedo!H27</f>
        <v>0</v>
      </c>
      <c r="AG28" s="6">
        <f>+Húmedo!I27</f>
        <v>0</v>
      </c>
      <c r="AH28" s="6">
        <f>+Húmedo!J27</f>
        <v>0</v>
      </c>
      <c r="AI28" s="6">
        <f>+Húmedo!K27</f>
        <v>14914.610000000015</v>
      </c>
      <c r="AJ28" s="6">
        <f>+Húmedo!L27</f>
        <v>5851.5100000000184</v>
      </c>
      <c r="AK28" s="6">
        <f>+Húmedo!M27</f>
        <v>13551.449999999997</v>
      </c>
      <c r="AL28" s="6"/>
      <c r="AM28" s="34">
        <f t="shared" si="8"/>
        <v>24296.129999999983</v>
      </c>
      <c r="AN28" s="34">
        <f t="shared" si="9"/>
        <v>46758.780000000042</v>
      </c>
      <c r="AO28" s="34">
        <f t="shared" si="10"/>
        <v>34317.570000000029</v>
      </c>
      <c r="AP28" s="34">
        <f t="shared" si="11"/>
        <v>24296.129999999983</v>
      </c>
      <c r="AQ28" s="34">
        <f t="shared" si="12"/>
        <v>1</v>
      </c>
      <c r="AR28" s="6">
        <f t="shared" si="18"/>
        <v>26</v>
      </c>
      <c r="AS28" s="35">
        <f t="shared" si="13"/>
        <v>6162.7399999999971</v>
      </c>
      <c r="AT28" s="35">
        <f t="shared" si="13"/>
        <v>239.57999999999373</v>
      </c>
      <c r="AU28" s="35">
        <f t="shared" si="13"/>
        <v>17893.80999999999</v>
      </c>
      <c r="AV28" s="35">
        <f t="shared" si="14"/>
        <v>24296.129999999983</v>
      </c>
      <c r="AW28" s="19">
        <f t="shared" si="15"/>
        <v>0</v>
      </c>
      <c r="AX28" s="30">
        <f t="shared" si="2"/>
        <v>10</v>
      </c>
      <c r="AY28" s="30">
        <f t="shared" si="3"/>
        <v>11</v>
      </c>
      <c r="AZ28" s="30">
        <f t="shared" si="4"/>
        <v>12</v>
      </c>
      <c r="BB28" s="34">
        <f>+CompraVenta!AQ30</f>
        <v>0</v>
      </c>
      <c r="BC28" s="34">
        <f>+CompraVenta!AR30</f>
        <v>0</v>
      </c>
      <c r="BD28" s="34">
        <f>+CompraVenta!AS30</f>
        <v>0</v>
      </c>
      <c r="BF28" s="34">
        <f t="shared" si="5"/>
        <v>6162.7399999999971</v>
      </c>
      <c r="BG28" s="34">
        <f t="shared" si="6"/>
        <v>239.57999999999373</v>
      </c>
      <c r="BH28" s="34">
        <f t="shared" si="7"/>
        <v>17893.80999999999</v>
      </c>
      <c r="BJ28" s="36">
        <f t="shared" si="16"/>
        <v>24296.129999999983</v>
      </c>
      <c r="BK28" s="19">
        <f t="shared" si="17"/>
        <v>0</v>
      </c>
    </row>
    <row r="29" spans="1:63" x14ac:dyDescent="0.35">
      <c r="A29" s="3" t="str">
        <f>+Seco!A28</f>
        <v>ARAUCO BIO</v>
      </c>
      <c r="B29" s="6">
        <f>+Seco!B28</f>
        <v>0</v>
      </c>
      <c r="C29" s="6">
        <f>+Seco!C28</f>
        <v>0</v>
      </c>
      <c r="D29" s="6">
        <f>+Seco!D28</f>
        <v>0</v>
      </c>
      <c r="E29" s="6">
        <f>+Seco!E28</f>
        <v>0</v>
      </c>
      <c r="F29" s="6">
        <f>+Seco!F28</f>
        <v>0</v>
      </c>
      <c r="G29" s="6">
        <f>+Seco!G28</f>
        <v>0</v>
      </c>
      <c r="H29" s="6">
        <f>+Seco!H28</f>
        <v>0</v>
      </c>
      <c r="I29" s="6">
        <f>+Seco!I28</f>
        <v>0</v>
      </c>
      <c r="J29" s="6">
        <f>+Seco!J28</f>
        <v>0</v>
      </c>
      <c r="K29" s="6">
        <f>+Seco!K28</f>
        <v>4793996.3699999955</v>
      </c>
      <c r="L29" s="6">
        <f>+Seco!L28</f>
        <v>5138990.3600000041</v>
      </c>
      <c r="M29" s="6">
        <f>+Seco!M28</f>
        <v>7431562.9700000156</v>
      </c>
      <c r="N29" s="6">
        <f>+Medio!B28</f>
        <v>0</v>
      </c>
      <c r="O29" s="6">
        <f>+Medio!C28</f>
        <v>0</v>
      </c>
      <c r="P29" s="6">
        <f>+Medio!D28</f>
        <v>0</v>
      </c>
      <c r="Q29" s="6">
        <f>+Medio!E28</f>
        <v>0</v>
      </c>
      <c r="R29" s="6">
        <f>+Medio!F28</f>
        <v>0</v>
      </c>
      <c r="S29" s="6">
        <f>+Medio!G28</f>
        <v>0</v>
      </c>
      <c r="T29" s="6">
        <f>+Medio!H28</f>
        <v>0</v>
      </c>
      <c r="U29" s="6">
        <f>+Medio!I28</f>
        <v>0</v>
      </c>
      <c r="V29" s="6">
        <f>+Medio!J28</f>
        <v>0</v>
      </c>
      <c r="W29" s="6">
        <f>+Medio!K28</f>
        <v>4811142.8799999943</v>
      </c>
      <c r="X29" s="6">
        <f>+Medio!L28</f>
        <v>5324095.7700000079</v>
      </c>
      <c r="Y29" s="6">
        <f>+Medio!M28</f>
        <v>7359476.8899999876</v>
      </c>
      <c r="Z29" s="6">
        <f>+Húmedo!B28</f>
        <v>0</v>
      </c>
      <c r="AA29" s="6">
        <f>+Húmedo!C28</f>
        <v>0</v>
      </c>
      <c r="AB29" s="6">
        <f>+Húmedo!D28</f>
        <v>0</v>
      </c>
      <c r="AC29" s="6">
        <f>+Húmedo!E28</f>
        <v>0</v>
      </c>
      <c r="AD29" s="6">
        <f>+Húmedo!F28</f>
        <v>0</v>
      </c>
      <c r="AE29" s="6">
        <f>+Húmedo!G28</f>
        <v>0</v>
      </c>
      <c r="AF29" s="6">
        <f>+Húmedo!H28</f>
        <v>0</v>
      </c>
      <c r="AG29" s="6">
        <f>+Húmedo!I28</f>
        <v>0</v>
      </c>
      <c r="AH29" s="6">
        <f>+Húmedo!J28</f>
        <v>0</v>
      </c>
      <c r="AI29" s="6">
        <f>+Húmedo!K28</f>
        <v>4638363.0400000168</v>
      </c>
      <c r="AJ29" s="6">
        <f>+Húmedo!L28</f>
        <v>5020136.8499999959</v>
      </c>
      <c r="AK29" s="6">
        <f>+Húmedo!M28</f>
        <v>7020614.900000019</v>
      </c>
      <c r="AL29" s="6"/>
      <c r="AM29" s="34">
        <f t="shared" si="8"/>
        <v>17364549.700000018</v>
      </c>
      <c r="AN29" s="34">
        <f t="shared" si="9"/>
        <v>17494715.539999992</v>
      </c>
      <c r="AO29" s="34">
        <f t="shared" si="10"/>
        <v>16679114.790000031</v>
      </c>
      <c r="AP29" s="34">
        <f t="shared" si="11"/>
        <v>16679114.790000031</v>
      </c>
      <c r="AQ29" s="34">
        <f t="shared" si="12"/>
        <v>3</v>
      </c>
      <c r="AR29" s="6">
        <f t="shared" si="18"/>
        <v>27</v>
      </c>
      <c r="AS29" s="35">
        <f t="shared" si="13"/>
        <v>4638363.0400000168</v>
      </c>
      <c r="AT29" s="35">
        <f t="shared" si="13"/>
        <v>5020136.8499999959</v>
      </c>
      <c r="AU29" s="35">
        <f t="shared" si="13"/>
        <v>7020614.900000019</v>
      </c>
      <c r="AV29" s="35">
        <f t="shared" si="14"/>
        <v>16679114.790000031</v>
      </c>
      <c r="AW29" s="19">
        <f t="shared" si="15"/>
        <v>0</v>
      </c>
      <c r="AX29" s="30">
        <f t="shared" si="2"/>
        <v>34</v>
      </c>
      <c r="AY29" s="30">
        <f t="shared" si="3"/>
        <v>35</v>
      </c>
      <c r="AZ29" s="30">
        <f t="shared" si="4"/>
        <v>36</v>
      </c>
      <c r="BB29" s="34">
        <f>+CompraVenta!AQ31</f>
        <v>0</v>
      </c>
      <c r="BC29" s="34">
        <f>+CompraVenta!AR31</f>
        <v>0</v>
      </c>
      <c r="BD29" s="34">
        <f>+CompraVenta!AS31</f>
        <v>0</v>
      </c>
      <c r="BF29" s="34">
        <f t="shared" si="5"/>
        <v>4638363.0400000168</v>
      </c>
      <c r="BG29" s="34">
        <f t="shared" si="6"/>
        <v>5020136.8499999959</v>
      </c>
      <c r="BH29" s="34">
        <f t="shared" si="7"/>
        <v>7020614.900000019</v>
      </c>
      <c r="BJ29" s="36">
        <f t="shared" si="16"/>
        <v>16679114.790000031</v>
      </c>
      <c r="BK29" s="19">
        <f t="shared" si="17"/>
        <v>0</v>
      </c>
    </row>
    <row r="30" spans="1:63" x14ac:dyDescent="0.35">
      <c r="A30" s="3" t="str">
        <f>+Seco!A29</f>
        <v>ARRAYAN_EOLICO</v>
      </c>
      <c r="B30" s="6">
        <f>+Seco!B29</f>
        <v>0</v>
      </c>
      <c r="C30" s="6">
        <f>+Seco!C29</f>
        <v>0</v>
      </c>
      <c r="D30" s="6">
        <f>+Seco!D29</f>
        <v>0</v>
      </c>
      <c r="E30" s="6">
        <f>+Seco!E29</f>
        <v>0</v>
      </c>
      <c r="F30" s="6">
        <f>+Seco!F29</f>
        <v>0</v>
      </c>
      <c r="G30" s="6">
        <f>+Seco!G29</f>
        <v>0</v>
      </c>
      <c r="H30" s="6">
        <f>+Seco!H29</f>
        <v>0</v>
      </c>
      <c r="I30" s="6">
        <f>+Seco!I29</f>
        <v>0</v>
      </c>
      <c r="J30" s="6">
        <f>+Seco!J29</f>
        <v>0</v>
      </c>
      <c r="K30" s="6">
        <f>+Seco!K29</f>
        <v>4681372.3700000057</v>
      </c>
      <c r="L30" s="6">
        <f>+Seco!L29</f>
        <v>4186127.5500000017</v>
      </c>
      <c r="M30" s="6">
        <f>+Seco!M29</f>
        <v>4054419.090000005</v>
      </c>
      <c r="N30" s="6">
        <f>+Medio!B29</f>
        <v>0</v>
      </c>
      <c r="O30" s="6">
        <f>+Medio!C29</f>
        <v>0</v>
      </c>
      <c r="P30" s="6">
        <f>+Medio!D29</f>
        <v>0</v>
      </c>
      <c r="Q30" s="6">
        <f>+Medio!E29</f>
        <v>0</v>
      </c>
      <c r="R30" s="6">
        <f>+Medio!F29</f>
        <v>0</v>
      </c>
      <c r="S30" s="6">
        <f>+Medio!G29</f>
        <v>0</v>
      </c>
      <c r="T30" s="6">
        <f>+Medio!H29</f>
        <v>0</v>
      </c>
      <c r="U30" s="6">
        <f>+Medio!I29</f>
        <v>0</v>
      </c>
      <c r="V30" s="6">
        <f>+Medio!J29</f>
        <v>0</v>
      </c>
      <c r="W30" s="6">
        <f>+Medio!K29</f>
        <v>4678121.4200000046</v>
      </c>
      <c r="X30" s="6">
        <f>+Medio!L29</f>
        <v>4276067.5400000075</v>
      </c>
      <c r="Y30" s="6">
        <f>+Medio!M29</f>
        <v>3967424.3900000029</v>
      </c>
      <c r="Z30" s="6">
        <f>+Húmedo!B29</f>
        <v>0</v>
      </c>
      <c r="AA30" s="6">
        <f>+Húmedo!C29</f>
        <v>0</v>
      </c>
      <c r="AB30" s="6">
        <f>+Húmedo!D29</f>
        <v>0</v>
      </c>
      <c r="AC30" s="6">
        <f>+Húmedo!E29</f>
        <v>0</v>
      </c>
      <c r="AD30" s="6">
        <f>+Húmedo!F29</f>
        <v>0</v>
      </c>
      <c r="AE30" s="6">
        <f>+Húmedo!G29</f>
        <v>0</v>
      </c>
      <c r="AF30" s="6">
        <f>+Húmedo!H29</f>
        <v>0</v>
      </c>
      <c r="AG30" s="6">
        <f>+Húmedo!I29</f>
        <v>0</v>
      </c>
      <c r="AH30" s="6">
        <f>+Húmedo!J29</f>
        <v>0</v>
      </c>
      <c r="AI30" s="6">
        <f>+Húmedo!K29</f>
        <v>4538938.2299999995</v>
      </c>
      <c r="AJ30" s="6">
        <f>+Húmedo!L29</f>
        <v>4142457.61</v>
      </c>
      <c r="AK30" s="6">
        <f>+Húmedo!M29</f>
        <v>3881815.4200000055</v>
      </c>
      <c r="AL30" s="6"/>
      <c r="AM30" s="34">
        <f t="shared" si="8"/>
        <v>12921919.010000013</v>
      </c>
      <c r="AN30" s="34">
        <f t="shared" si="9"/>
        <v>12921613.350000015</v>
      </c>
      <c r="AO30" s="34">
        <f t="shared" si="10"/>
        <v>12563211.260000005</v>
      </c>
      <c r="AP30" s="34">
        <f t="shared" si="11"/>
        <v>12563211.260000005</v>
      </c>
      <c r="AQ30" s="34">
        <f t="shared" si="12"/>
        <v>3</v>
      </c>
      <c r="AR30" s="6">
        <f t="shared" si="18"/>
        <v>28</v>
      </c>
      <c r="AS30" s="35">
        <f t="shared" si="13"/>
        <v>4538938.2299999995</v>
      </c>
      <c r="AT30" s="35">
        <f t="shared" si="13"/>
        <v>4142457.61</v>
      </c>
      <c r="AU30" s="35">
        <f t="shared" si="13"/>
        <v>3881815.4200000055</v>
      </c>
      <c r="AV30" s="35">
        <f t="shared" si="14"/>
        <v>12563211.260000005</v>
      </c>
      <c r="AW30" s="19">
        <f t="shared" si="15"/>
        <v>0</v>
      </c>
      <c r="AX30" s="30">
        <f t="shared" si="2"/>
        <v>34</v>
      </c>
      <c r="AY30" s="30">
        <f t="shared" si="3"/>
        <v>35</v>
      </c>
      <c r="AZ30" s="30">
        <f t="shared" si="4"/>
        <v>36</v>
      </c>
      <c r="BB30" s="34">
        <f>+CompraVenta!AQ32</f>
        <v>0</v>
      </c>
      <c r="BC30" s="34">
        <f>+CompraVenta!AR32</f>
        <v>0</v>
      </c>
      <c r="BD30" s="34">
        <f>+CompraVenta!AS32</f>
        <v>0</v>
      </c>
      <c r="BF30" s="34">
        <f t="shared" si="5"/>
        <v>4538938.2299999995</v>
      </c>
      <c r="BG30" s="34">
        <f t="shared" si="6"/>
        <v>4142457.61</v>
      </c>
      <c r="BH30" s="34">
        <f t="shared" si="7"/>
        <v>3881815.4200000055</v>
      </c>
      <c r="BJ30" s="36">
        <f t="shared" si="16"/>
        <v>12563211.260000005</v>
      </c>
      <c r="BK30" s="19">
        <f t="shared" si="17"/>
        <v>0</v>
      </c>
    </row>
    <row r="31" spans="1:63" x14ac:dyDescent="0.35">
      <c r="A31" s="3" t="str">
        <f>+Seco!A30</f>
        <v>ATRIA_ENERGIA</v>
      </c>
      <c r="B31" s="6">
        <f>+Seco!B30</f>
        <v>0</v>
      </c>
      <c r="C31" s="6">
        <f>+Seco!C30</f>
        <v>0</v>
      </c>
      <c r="D31" s="6">
        <f>+Seco!D30</f>
        <v>0</v>
      </c>
      <c r="E31" s="6">
        <f>+Seco!E30</f>
        <v>0</v>
      </c>
      <c r="F31" s="6">
        <f>+Seco!F30</f>
        <v>0</v>
      </c>
      <c r="G31" s="6">
        <f>+Seco!G30</f>
        <v>0</v>
      </c>
      <c r="H31" s="6">
        <f>+Seco!H30</f>
        <v>0</v>
      </c>
      <c r="I31" s="6">
        <f>+Seco!I30</f>
        <v>0</v>
      </c>
      <c r="J31" s="6">
        <f>+Seco!J30</f>
        <v>0</v>
      </c>
      <c r="K31" s="6">
        <f>+Seco!K30</f>
        <v>-1518791.3600000022</v>
      </c>
      <c r="L31" s="6">
        <f>+Seco!L30</f>
        <v>-1632042.410000002</v>
      </c>
      <c r="M31" s="6">
        <f>+Seco!M30</f>
        <v>-1563744.6900000018</v>
      </c>
      <c r="N31" s="6">
        <f>+Medio!B30</f>
        <v>0</v>
      </c>
      <c r="O31" s="6">
        <f>+Medio!C30</f>
        <v>0</v>
      </c>
      <c r="P31" s="6">
        <f>+Medio!D30</f>
        <v>0</v>
      </c>
      <c r="Q31" s="6">
        <f>+Medio!E30</f>
        <v>0</v>
      </c>
      <c r="R31" s="6">
        <f>+Medio!F30</f>
        <v>0</v>
      </c>
      <c r="S31" s="6">
        <f>+Medio!G30</f>
        <v>0</v>
      </c>
      <c r="T31" s="6">
        <f>+Medio!H30</f>
        <v>0</v>
      </c>
      <c r="U31" s="6">
        <f>+Medio!I30</f>
        <v>0</v>
      </c>
      <c r="V31" s="6">
        <f>+Medio!J30</f>
        <v>0</v>
      </c>
      <c r="W31" s="6">
        <f>+Medio!K30</f>
        <v>-1520456.3100000015</v>
      </c>
      <c r="X31" s="6">
        <f>+Medio!L30</f>
        <v>-1676481.3900000008</v>
      </c>
      <c r="Y31" s="6">
        <f>+Medio!M30</f>
        <v>-1554158.9700000002</v>
      </c>
      <c r="Z31" s="6">
        <f>+Húmedo!B30</f>
        <v>0</v>
      </c>
      <c r="AA31" s="6">
        <f>+Húmedo!C30</f>
        <v>0</v>
      </c>
      <c r="AB31" s="6">
        <f>+Húmedo!D30</f>
        <v>0</v>
      </c>
      <c r="AC31" s="6">
        <f>+Húmedo!E30</f>
        <v>0</v>
      </c>
      <c r="AD31" s="6">
        <f>+Húmedo!F30</f>
        <v>0</v>
      </c>
      <c r="AE31" s="6">
        <f>+Húmedo!G30</f>
        <v>0</v>
      </c>
      <c r="AF31" s="6">
        <f>+Húmedo!H30</f>
        <v>0</v>
      </c>
      <c r="AG31" s="6">
        <f>+Húmedo!I30</f>
        <v>0</v>
      </c>
      <c r="AH31" s="6">
        <f>+Húmedo!J30</f>
        <v>0</v>
      </c>
      <c r="AI31" s="6">
        <f>+Húmedo!K30</f>
        <v>-1477109.9400000011</v>
      </c>
      <c r="AJ31" s="6">
        <f>+Húmedo!L30</f>
        <v>-1609887.0900000005</v>
      </c>
      <c r="AK31" s="6">
        <f>+Húmedo!M30</f>
        <v>-1502202.7799999998</v>
      </c>
      <c r="AL31" s="6"/>
      <c r="AM31" s="34">
        <f t="shared" si="8"/>
        <v>-4714578.4600000065</v>
      </c>
      <c r="AN31" s="34">
        <f t="shared" si="9"/>
        <v>-4751096.6700000018</v>
      </c>
      <c r="AO31" s="34">
        <f t="shared" si="10"/>
        <v>-4589199.8100000015</v>
      </c>
      <c r="AP31" s="34">
        <f t="shared" si="11"/>
        <v>-4751096.6700000018</v>
      </c>
      <c r="AQ31" s="34">
        <f t="shared" si="12"/>
        <v>2</v>
      </c>
      <c r="AR31" s="6">
        <f t="shared" si="18"/>
        <v>29</v>
      </c>
      <c r="AS31" s="35">
        <f t="shared" si="13"/>
        <v>-1520456.3100000015</v>
      </c>
      <c r="AT31" s="35">
        <f t="shared" si="13"/>
        <v>-1676481.3900000008</v>
      </c>
      <c r="AU31" s="35">
        <f t="shared" si="13"/>
        <v>-1554158.9700000002</v>
      </c>
      <c r="AV31" s="35">
        <f t="shared" si="14"/>
        <v>-4751096.6700000018</v>
      </c>
      <c r="AW31" s="19">
        <f t="shared" si="15"/>
        <v>1</v>
      </c>
      <c r="AX31" s="30">
        <f t="shared" si="2"/>
        <v>22</v>
      </c>
      <c r="AY31" s="30">
        <f t="shared" si="3"/>
        <v>23</v>
      </c>
      <c r="AZ31" s="30">
        <f t="shared" si="4"/>
        <v>24</v>
      </c>
      <c r="BB31" s="34">
        <f>+CompraVenta!AQ33</f>
        <v>551672.87000000034</v>
      </c>
      <c r="BC31" s="34">
        <f>+CompraVenta!AR33</f>
        <v>557433.88000000012</v>
      </c>
      <c r="BD31" s="34">
        <f>+CompraVenta!AS33</f>
        <v>556966.41000000096</v>
      </c>
      <c r="BF31" s="34">
        <f t="shared" si="5"/>
        <v>-968783.44000000111</v>
      </c>
      <c r="BG31" s="34">
        <f t="shared" si="6"/>
        <v>-1119047.5100000007</v>
      </c>
      <c r="BH31" s="34">
        <f t="shared" si="7"/>
        <v>-997192.55999999924</v>
      </c>
      <c r="BJ31" s="36">
        <f t="shared" si="16"/>
        <v>-3085023.5100000012</v>
      </c>
      <c r="BK31" s="19">
        <f t="shared" si="17"/>
        <v>0</v>
      </c>
    </row>
    <row r="32" spans="1:63" x14ac:dyDescent="0.35">
      <c r="A32" s="3" t="str">
        <f>+Seco!A31</f>
        <v>AUSTRIAN_SOLAR</v>
      </c>
      <c r="B32" s="6">
        <f>+Seco!B31</f>
        <v>0</v>
      </c>
      <c r="C32" s="6">
        <f>+Seco!C31</f>
        <v>0</v>
      </c>
      <c r="D32" s="6">
        <f>+Seco!D31</f>
        <v>0</v>
      </c>
      <c r="E32" s="6">
        <f>+Seco!E31</f>
        <v>0</v>
      </c>
      <c r="F32" s="6">
        <f>+Seco!F31</f>
        <v>0</v>
      </c>
      <c r="G32" s="6">
        <f>+Seco!G31</f>
        <v>0</v>
      </c>
      <c r="H32" s="6">
        <f>+Seco!H31</f>
        <v>0</v>
      </c>
      <c r="I32" s="6">
        <f>+Seco!I31</f>
        <v>0</v>
      </c>
      <c r="J32" s="6">
        <f>+Seco!J31</f>
        <v>0</v>
      </c>
      <c r="K32" s="6">
        <f>+Seco!K31</f>
        <v>749622.70000000077</v>
      </c>
      <c r="L32" s="6">
        <f>+Seco!L31</f>
        <v>610874.35000000161</v>
      </c>
      <c r="M32" s="6">
        <f>+Seco!M31</f>
        <v>665027.28999999934</v>
      </c>
      <c r="N32" s="6">
        <f>+Medio!B31</f>
        <v>0</v>
      </c>
      <c r="O32" s="6">
        <f>+Medio!C31</f>
        <v>0</v>
      </c>
      <c r="P32" s="6">
        <f>+Medio!D31</f>
        <v>0</v>
      </c>
      <c r="Q32" s="6">
        <f>+Medio!E31</f>
        <v>0</v>
      </c>
      <c r="R32" s="6">
        <f>+Medio!F31</f>
        <v>0</v>
      </c>
      <c r="S32" s="6">
        <f>+Medio!G31</f>
        <v>0</v>
      </c>
      <c r="T32" s="6">
        <f>+Medio!H31</f>
        <v>0</v>
      </c>
      <c r="U32" s="6">
        <f>+Medio!I31</f>
        <v>0</v>
      </c>
      <c r="V32" s="6">
        <f>+Medio!J31</f>
        <v>0</v>
      </c>
      <c r="W32" s="6">
        <f>+Medio!K31</f>
        <v>730594.85000000068</v>
      </c>
      <c r="X32" s="6">
        <f>+Medio!L31</f>
        <v>595071.57000000076</v>
      </c>
      <c r="Y32" s="6">
        <f>+Medio!M31</f>
        <v>707342.30000000226</v>
      </c>
      <c r="Z32" s="6">
        <f>+Húmedo!B31</f>
        <v>0</v>
      </c>
      <c r="AA32" s="6">
        <f>+Húmedo!C31</f>
        <v>0</v>
      </c>
      <c r="AB32" s="6">
        <f>+Húmedo!D31</f>
        <v>0</v>
      </c>
      <c r="AC32" s="6">
        <f>+Húmedo!E31</f>
        <v>0</v>
      </c>
      <c r="AD32" s="6">
        <f>+Húmedo!F31</f>
        <v>0</v>
      </c>
      <c r="AE32" s="6">
        <f>+Húmedo!G31</f>
        <v>0</v>
      </c>
      <c r="AF32" s="6">
        <f>+Húmedo!H31</f>
        <v>0</v>
      </c>
      <c r="AG32" s="6">
        <f>+Húmedo!I31</f>
        <v>0</v>
      </c>
      <c r="AH32" s="6">
        <f>+Húmedo!J31</f>
        <v>0</v>
      </c>
      <c r="AI32" s="6">
        <f>+Húmedo!K31</f>
        <v>801367.83999999962</v>
      </c>
      <c r="AJ32" s="6">
        <f>+Húmedo!L31</f>
        <v>590254.75000000047</v>
      </c>
      <c r="AK32" s="6">
        <f>+Húmedo!M31</f>
        <v>712364.68000000028</v>
      </c>
      <c r="AL32" s="6"/>
      <c r="AM32" s="34">
        <f t="shared" si="8"/>
        <v>2025524.3400000017</v>
      </c>
      <c r="AN32" s="34">
        <f t="shared" si="9"/>
        <v>2033008.7200000035</v>
      </c>
      <c r="AO32" s="34">
        <f t="shared" si="10"/>
        <v>2103987.2700000005</v>
      </c>
      <c r="AP32" s="34">
        <f t="shared" si="11"/>
        <v>2025524.3400000017</v>
      </c>
      <c r="AQ32" s="34">
        <f t="shared" si="12"/>
        <v>1</v>
      </c>
      <c r="AR32" s="6">
        <f t="shared" si="18"/>
        <v>30</v>
      </c>
      <c r="AS32" s="35">
        <f t="shared" si="13"/>
        <v>749622.70000000077</v>
      </c>
      <c r="AT32" s="35">
        <f t="shared" si="13"/>
        <v>610874.35000000161</v>
      </c>
      <c r="AU32" s="35">
        <f t="shared" si="13"/>
        <v>665027.28999999934</v>
      </c>
      <c r="AV32" s="35">
        <f t="shared" si="14"/>
        <v>2025524.3400000017</v>
      </c>
      <c r="AW32" s="19">
        <f t="shared" si="15"/>
        <v>0</v>
      </c>
      <c r="AX32" s="30">
        <f t="shared" si="2"/>
        <v>10</v>
      </c>
      <c r="AY32" s="30">
        <f t="shared" si="3"/>
        <v>11</v>
      </c>
      <c r="AZ32" s="30">
        <f t="shared" si="4"/>
        <v>12</v>
      </c>
      <c r="BB32" s="34">
        <f>+CompraVenta!AQ34</f>
        <v>-138601.54999999981</v>
      </c>
      <c r="BC32" s="34">
        <f>+CompraVenta!AR34</f>
        <v>-79254.070000000022</v>
      </c>
      <c r="BD32" s="34">
        <f>+CompraVenta!AS34</f>
        <v>-113141.12000000004</v>
      </c>
      <c r="BF32" s="34">
        <f t="shared" si="5"/>
        <v>611021.15000000095</v>
      </c>
      <c r="BG32" s="34">
        <f t="shared" si="6"/>
        <v>531620.28000000154</v>
      </c>
      <c r="BH32" s="34">
        <f t="shared" si="7"/>
        <v>551886.16999999934</v>
      </c>
      <c r="BJ32" s="36">
        <f t="shared" si="16"/>
        <v>1694527.600000002</v>
      </c>
      <c r="BK32" s="19">
        <f t="shared" si="17"/>
        <v>0</v>
      </c>
    </row>
    <row r="33" spans="1:63" x14ac:dyDescent="0.35">
      <c r="A33" s="3" t="str">
        <f>+Seco!A32</f>
        <v>BARRICK</v>
      </c>
      <c r="B33" s="6">
        <f>+Seco!B32</f>
        <v>0</v>
      </c>
      <c r="C33" s="6">
        <f>+Seco!C32</f>
        <v>0</v>
      </c>
      <c r="D33" s="6">
        <f>+Seco!D32</f>
        <v>0</v>
      </c>
      <c r="E33" s="6">
        <f>+Seco!E32</f>
        <v>0</v>
      </c>
      <c r="F33" s="6">
        <f>+Seco!F32</f>
        <v>0</v>
      </c>
      <c r="G33" s="6">
        <f>+Seco!G32</f>
        <v>0</v>
      </c>
      <c r="H33" s="6">
        <f>+Seco!H32</f>
        <v>0</v>
      </c>
      <c r="I33" s="6">
        <f>+Seco!I32</f>
        <v>0</v>
      </c>
      <c r="J33" s="6">
        <f>+Seco!J32</f>
        <v>0</v>
      </c>
      <c r="K33" s="6">
        <f>+Seco!K32</f>
        <v>115396.84</v>
      </c>
      <c r="L33" s="6">
        <f>+Seco!L32</f>
        <v>170534.43000000014</v>
      </c>
      <c r="M33" s="6">
        <f>+Seco!M32</f>
        <v>237955.40999999968</v>
      </c>
      <c r="N33" s="6">
        <f>+Medio!B32</f>
        <v>0</v>
      </c>
      <c r="O33" s="6">
        <f>+Medio!C32</f>
        <v>0</v>
      </c>
      <c r="P33" s="6">
        <f>+Medio!D32</f>
        <v>0</v>
      </c>
      <c r="Q33" s="6">
        <f>+Medio!E32</f>
        <v>0</v>
      </c>
      <c r="R33" s="6">
        <f>+Medio!F32</f>
        <v>0</v>
      </c>
      <c r="S33" s="6">
        <f>+Medio!G32</f>
        <v>0</v>
      </c>
      <c r="T33" s="6">
        <f>+Medio!H32</f>
        <v>0</v>
      </c>
      <c r="U33" s="6">
        <f>+Medio!I32</f>
        <v>0</v>
      </c>
      <c r="V33" s="6">
        <f>+Medio!J32</f>
        <v>0</v>
      </c>
      <c r="W33" s="6">
        <f>+Medio!K32</f>
        <v>123087.96999999975</v>
      </c>
      <c r="X33" s="6">
        <f>+Medio!L32</f>
        <v>167974.97000000012</v>
      </c>
      <c r="Y33" s="6">
        <f>+Medio!M32</f>
        <v>236980.48000000024</v>
      </c>
      <c r="Z33" s="6">
        <f>+Húmedo!B32</f>
        <v>0</v>
      </c>
      <c r="AA33" s="6">
        <f>+Húmedo!C32</f>
        <v>0</v>
      </c>
      <c r="AB33" s="6">
        <f>+Húmedo!D32</f>
        <v>0</v>
      </c>
      <c r="AC33" s="6">
        <f>+Húmedo!E32</f>
        <v>0</v>
      </c>
      <c r="AD33" s="6">
        <f>+Húmedo!F32</f>
        <v>0</v>
      </c>
      <c r="AE33" s="6">
        <f>+Húmedo!G32</f>
        <v>0</v>
      </c>
      <c r="AF33" s="6">
        <f>+Húmedo!H32</f>
        <v>0</v>
      </c>
      <c r="AG33" s="6">
        <f>+Húmedo!I32</f>
        <v>0</v>
      </c>
      <c r="AH33" s="6">
        <f>+Húmedo!J32</f>
        <v>0</v>
      </c>
      <c r="AI33" s="6">
        <f>+Húmedo!K32</f>
        <v>145538.00000000035</v>
      </c>
      <c r="AJ33" s="6">
        <f>+Húmedo!L32</f>
        <v>164171.03000000023</v>
      </c>
      <c r="AK33" s="6">
        <f>+Húmedo!M32</f>
        <v>238964.89999999982</v>
      </c>
      <c r="AL33" s="6"/>
      <c r="AM33" s="34">
        <f t="shared" si="8"/>
        <v>523886.67999999982</v>
      </c>
      <c r="AN33" s="34">
        <f t="shared" si="9"/>
        <v>528043.42000000016</v>
      </c>
      <c r="AO33" s="34">
        <f t="shared" si="10"/>
        <v>548673.9300000004</v>
      </c>
      <c r="AP33" s="34">
        <f t="shared" si="11"/>
        <v>523886.67999999982</v>
      </c>
      <c r="AQ33" s="34">
        <f t="shared" si="12"/>
        <v>1</v>
      </c>
      <c r="AR33" s="6">
        <f t="shared" si="18"/>
        <v>31</v>
      </c>
      <c r="AS33" s="35">
        <f t="shared" si="13"/>
        <v>115396.84</v>
      </c>
      <c r="AT33" s="35">
        <f t="shared" si="13"/>
        <v>170534.43000000014</v>
      </c>
      <c r="AU33" s="35">
        <f t="shared" si="13"/>
        <v>237955.40999999968</v>
      </c>
      <c r="AV33" s="35">
        <f t="shared" si="14"/>
        <v>523886.67999999982</v>
      </c>
      <c r="AW33" s="19">
        <f t="shared" si="15"/>
        <v>0</v>
      </c>
      <c r="AX33" s="30">
        <f t="shared" si="2"/>
        <v>10</v>
      </c>
      <c r="AY33" s="30">
        <f t="shared" si="3"/>
        <v>11</v>
      </c>
      <c r="AZ33" s="30">
        <f t="shared" si="4"/>
        <v>12</v>
      </c>
      <c r="BB33" s="34">
        <f>+CompraVenta!AQ35</f>
        <v>0</v>
      </c>
      <c r="BC33" s="34">
        <f>+CompraVenta!AR35</f>
        <v>0</v>
      </c>
      <c r="BD33" s="34">
        <f>+CompraVenta!AS35</f>
        <v>0</v>
      </c>
      <c r="BF33" s="34">
        <f t="shared" si="5"/>
        <v>115396.84</v>
      </c>
      <c r="BG33" s="34">
        <f t="shared" si="6"/>
        <v>170534.43000000014</v>
      </c>
      <c r="BH33" s="34">
        <f t="shared" si="7"/>
        <v>237955.40999999968</v>
      </c>
      <c r="BJ33" s="36">
        <f t="shared" si="16"/>
        <v>523886.67999999982</v>
      </c>
      <c r="BK33" s="19">
        <f t="shared" si="17"/>
        <v>0</v>
      </c>
    </row>
    <row r="34" spans="1:63" x14ac:dyDescent="0.35">
      <c r="A34" s="3" t="str">
        <f>+Seco!A33</f>
        <v>BE FORESTALES</v>
      </c>
      <c r="B34" s="6">
        <f>+Seco!B33</f>
        <v>0</v>
      </c>
      <c r="C34" s="6">
        <f>+Seco!C33</f>
        <v>0</v>
      </c>
      <c r="D34" s="6">
        <f>+Seco!D33</f>
        <v>0</v>
      </c>
      <c r="E34" s="6">
        <f>+Seco!E33</f>
        <v>0</v>
      </c>
      <c r="F34" s="6">
        <f>+Seco!F33</f>
        <v>0</v>
      </c>
      <c r="G34" s="6">
        <f>+Seco!G33</f>
        <v>0</v>
      </c>
      <c r="H34" s="6">
        <f>+Seco!H33</f>
        <v>0</v>
      </c>
      <c r="I34" s="6">
        <f>+Seco!I33</f>
        <v>0</v>
      </c>
      <c r="J34" s="6">
        <f>+Seco!J33</f>
        <v>0</v>
      </c>
      <c r="K34" s="6">
        <f>+Seco!K33</f>
        <v>3453053.299999991</v>
      </c>
      <c r="L34" s="6">
        <f>+Seco!L33</f>
        <v>2708821.8100000015</v>
      </c>
      <c r="M34" s="6">
        <f>+Seco!M33</f>
        <v>3640428.4899999979</v>
      </c>
      <c r="N34" s="6">
        <f>+Medio!B33</f>
        <v>0</v>
      </c>
      <c r="O34" s="6">
        <f>+Medio!C33</f>
        <v>0</v>
      </c>
      <c r="P34" s="6">
        <f>+Medio!D33</f>
        <v>0</v>
      </c>
      <c r="Q34" s="6">
        <f>+Medio!E33</f>
        <v>0</v>
      </c>
      <c r="R34" s="6">
        <f>+Medio!F33</f>
        <v>0</v>
      </c>
      <c r="S34" s="6">
        <f>+Medio!G33</f>
        <v>0</v>
      </c>
      <c r="T34" s="6">
        <f>+Medio!H33</f>
        <v>0</v>
      </c>
      <c r="U34" s="6">
        <f>+Medio!I33</f>
        <v>0</v>
      </c>
      <c r="V34" s="6">
        <f>+Medio!J33</f>
        <v>0</v>
      </c>
      <c r="W34" s="6">
        <f>+Medio!K33</f>
        <v>3448682.7200000039</v>
      </c>
      <c r="X34" s="6">
        <f>+Medio!L33</f>
        <v>2796694.4600000028</v>
      </c>
      <c r="Y34" s="6">
        <f>+Medio!M33</f>
        <v>3592633.8100000028</v>
      </c>
      <c r="Z34" s="6">
        <f>+Húmedo!B33</f>
        <v>0</v>
      </c>
      <c r="AA34" s="6">
        <f>+Húmedo!C33</f>
        <v>0</v>
      </c>
      <c r="AB34" s="6">
        <f>+Húmedo!D33</f>
        <v>0</v>
      </c>
      <c r="AC34" s="6">
        <f>+Húmedo!E33</f>
        <v>0</v>
      </c>
      <c r="AD34" s="6">
        <f>+Húmedo!F33</f>
        <v>0</v>
      </c>
      <c r="AE34" s="6">
        <f>+Húmedo!G33</f>
        <v>0</v>
      </c>
      <c r="AF34" s="6">
        <f>+Húmedo!H33</f>
        <v>0</v>
      </c>
      <c r="AG34" s="6">
        <f>+Húmedo!I33</f>
        <v>0</v>
      </c>
      <c r="AH34" s="6">
        <f>+Húmedo!J33</f>
        <v>0</v>
      </c>
      <c r="AI34" s="6">
        <f>+Húmedo!K33</f>
        <v>3333290.4800000028</v>
      </c>
      <c r="AJ34" s="6">
        <f>+Húmedo!L33</f>
        <v>2655497.3399999966</v>
      </c>
      <c r="AK34" s="6">
        <f>+Húmedo!M33</f>
        <v>3467792.3900000015</v>
      </c>
      <c r="AL34" s="6"/>
      <c r="AM34" s="34">
        <f t="shared" si="8"/>
        <v>9802303.5999999903</v>
      </c>
      <c r="AN34" s="34">
        <f t="shared" si="9"/>
        <v>9838010.9900000095</v>
      </c>
      <c r="AO34" s="34">
        <f t="shared" si="10"/>
        <v>9456580.2100000009</v>
      </c>
      <c r="AP34" s="34">
        <f t="shared" si="11"/>
        <v>9456580.2100000009</v>
      </c>
      <c r="AQ34" s="34">
        <f t="shared" si="12"/>
        <v>3</v>
      </c>
      <c r="AR34" s="6">
        <f t="shared" si="18"/>
        <v>32</v>
      </c>
      <c r="AS34" s="35">
        <f t="shared" si="13"/>
        <v>3333290.4800000028</v>
      </c>
      <c r="AT34" s="35">
        <f t="shared" si="13"/>
        <v>2655497.3399999966</v>
      </c>
      <c r="AU34" s="35">
        <f t="shared" si="13"/>
        <v>3467792.3900000015</v>
      </c>
      <c r="AV34" s="35">
        <f t="shared" si="14"/>
        <v>9456580.2100000009</v>
      </c>
      <c r="AW34" s="19">
        <f t="shared" si="15"/>
        <v>0</v>
      </c>
      <c r="AX34" s="30">
        <f t="shared" si="2"/>
        <v>34</v>
      </c>
      <c r="AY34" s="30">
        <f t="shared" si="3"/>
        <v>35</v>
      </c>
      <c r="AZ34" s="30">
        <f t="shared" si="4"/>
        <v>36</v>
      </c>
      <c r="BB34" s="34">
        <f>+CompraVenta!AQ36</f>
        <v>-1163014.7800000033</v>
      </c>
      <c r="BC34" s="34">
        <f>+CompraVenta!AR36</f>
        <v>-1255772.4599999981</v>
      </c>
      <c r="BD34" s="34">
        <f>+CompraVenta!AS36</f>
        <v>-1168477.8999999994</v>
      </c>
      <c r="BF34" s="34">
        <f t="shared" si="5"/>
        <v>2170275.6999999993</v>
      </c>
      <c r="BG34" s="34">
        <f t="shared" si="6"/>
        <v>1399724.8799999985</v>
      </c>
      <c r="BH34" s="34">
        <f t="shared" si="7"/>
        <v>2299314.4900000021</v>
      </c>
      <c r="BJ34" s="36">
        <f t="shared" si="16"/>
        <v>5869315.0700000003</v>
      </c>
      <c r="BK34" s="19">
        <f t="shared" si="17"/>
        <v>0</v>
      </c>
    </row>
    <row r="35" spans="1:63" x14ac:dyDescent="0.35">
      <c r="A35" s="3" t="str">
        <f>+Seco!A34</f>
        <v>BELLAVISTA</v>
      </c>
      <c r="B35" s="6">
        <f>+Seco!B34</f>
        <v>0</v>
      </c>
      <c r="C35" s="6">
        <f>+Seco!C34</f>
        <v>0</v>
      </c>
      <c r="D35" s="6">
        <f>+Seco!D34</f>
        <v>0</v>
      </c>
      <c r="E35" s="6">
        <f>+Seco!E34</f>
        <v>0</v>
      </c>
      <c r="F35" s="6">
        <f>+Seco!F34</f>
        <v>0</v>
      </c>
      <c r="G35" s="6">
        <f>+Seco!G34</f>
        <v>0</v>
      </c>
      <c r="H35" s="6">
        <f>+Seco!H34</f>
        <v>0</v>
      </c>
      <c r="I35" s="6">
        <f>+Seco!I34</f>
        <v>0</v>
      </c>
      <c r="J35" s="6">
        <f>+Seco!J34</f>
        <v>0</v>
      </c>
      <c r="K35" s="6">
        <f>+Seco!K34</f>
        <v>106328.24000000005</v>
      </c>
      <c r="L35" s="6">
        <f>+Seco!L34</f>
        <v>154813.02999999988</v>
      </c>
      <c r="M35" s="6">
        <f>+Seco!M34</f>
        <v>150189.00999999983</v>
      </c>
      <c r="N35" s="6">
        <f>+Medio!B34</f>
        <v>0</v>
      </c>
      <c r="O35" s="6">
        <f>+Medio!C34</f>
        <v>0</v>
      </c>
      <c r="P35" s="6">
        <f>+Medio!D34</f>
        <v>0</v>
      </c>
      <c r="Q35" s="6">
        <f>+Medio!E34</f>
        <v>0</v>
      </c>
      <c r="R35" s="6">
        <f>+Medio!F34</f>
        <v>0</v>
      </c>
      <c r="S35" s="6">
        <f>+Medio!G34</f>
        <v>0</v>
      </c>
      <c r="T35" s="6">
        <f>+Medio!H34</f>
        <v>0</v>
      </c>
      <c r="U35" s="6">
        <f>+Medio!I34</f>
        <v>0</v>
      </c>
      <c r="V35" s="6">
        <f>+Medio!J34</f>
        <v>0</v>
      </c>
      <c r="W35" s="6">
        <f>+Medio!K34</f>
        <v>106634.81000000014</v>
      </c>
      <c r="X35" s="6">
        <f>+Medio!L34</f>
        <v>158331.87000000011</v>
      </c>
      <c r="Y35" s="6">
        <f>+Medio!M34</f>
        <v>148727.61000000036</v>
      </c>
      <c r="Z35" s="6">
        <f>+Húmedo!B34</f>
        <v>0</v>
      </c>
      <c r="AA35" s="6">
        <f>+Húmedo!C34</f>
        <v>0</v>
      </c>
      <c r="AB35" s="6">
        <f>+Húmedo!D34</f>
        <v>0</v>
      </c>
      <c r="AC35" s="6">
        <f>+Húmedo!E34</f>
        <v>0</v>
      </c>
      <c r="AD35" s="6">
        <f>+Húmedo!F34</f>
        <v>0</v>
      </c>
      <c r="AE35" s="6">
        <f>+Húmedo!G34</f>
        <v>0</v>
      </c>
      <c r="AF35" s="6">
        <f>+Húmedo!H34</f>
        <v>0</v>
      </c>
      <c r="AG35" s="6">
        <f>+Húmedo!I34</f>
        <v>0</v>
      </c>
      <c r="AH35" s="6">
        <f>+Húmedo!J34</f>
        <v>0</v>
      </c>
      <c r="AI35" s="6">
        <f>+Húmedo!K34</f>
        <v>102417.17999999996</v>
      </c>
      <c r="AJ35" s="6">
        <f>+Húmedo!L34</f>
        <v>153392.0600000002</v>
      </c>
      <c r="AK35" s="6">
        <f>+Húmedo!M34</f>
        <v>143871.53999999998</v>
      </c>
      <c r="AL35" s="6"/>
      <c r="AM35" s="34">
        <f t="shared" si="8"/>
        <v>411330.2799999998</v>
      </c>
      <c r="AN35" s="34">
        <f t="shared" si="9"/>
        <v>413694.29000000062</v>
      </c>
      <c r="AO35" s="34">
        <f t="shared" si="10"/>
        <v>399680.78000000014</v>
      </c>
      <c r="AP35" s="34">
        <f t="shared" si="11"/>
        <v>399680.78000000014</v>
      </c>
      <c r="AQ35" s="34">
        <f t="shared" si="12"/>
        <v>3</v>
      </c>
      <c r="AR35" s="6">
        <f t="shared" si="18"/>
        <v>33</v>
      </c>
      <c r="AS35" s="35">
        <f t="shared" si="13"/>
        <v>102417.17999999996</v>
      </c>
      <c r="AT35" s="35">
        <f t="shared" si="13"/>
        <v>153392.0600000002</v>
      </c>
      <c r="AU35" s="35">
        <f t="shared" si="13"/>
        <v>143871.53999999998</v>
      </c>
      <c r="AV35" s="35">
        <f t="shared" si="14"/>
        <v>399680.78000000014</v>
      </c>
      <c r="AW35" s="19">
        <f t="shared" si="15"/>
        <v>0</v>
      </c>
      <c r="AX35" s="30">
        <f t="shared" si="2"/>
        <v>34</v>
      </c>
      <c r="AY35" s="30">
        <f t="shared" si="3"/>
        <v>35</v>
      </c>
      <c r="AZ35" s="30">
        <f t="shared" si="4"/>
        <v>36</v>
      </c>
      <c r="BB35" s="34">
        <f>+CompraVenta!AQ37</f>
        <v>0</v>
      </c>
      <c r="BC35" s="34">
        <f>+CompraVenta!AR37</f>
        <v>0</v>
      </c>
      <c r="BD35" s="34">
        <f>+CompraVenta!AS37</f>
        <v>0</v>
      </c>
      <c r="BF35" s="34">
        <f t="shared" si="5"/>
        <v>102417.17999999996</v>
      </c>
      <c r="BG35" s="34">
        <f t="shared" si="6"/>
        <v>153392.0600000002</v>
      </c>
      <c r="BH35" s="34">
        <f t="shared" si="7"/>
        <v>143871.53999999998</v>
      </c>
      <c r="BJ35" s="36">
        <f t="shared" si="16"/>
        <v>399680.78000000014</v>
      </c>
      <c r="BK35" s="19">
        <f t="shared" si="17"/>
        <v>0</v>
      </c>
    </row>
    <row r="36" spans="1:63" x14ac:dyDescent="0.35">
      <c r="A36" s="3" t="str">
        <f>+Seco!A35</f>
        <v>BERRUECO_ENERGIA</v>
      </c>
      <c r="B36" s="6">
        <f>+Seco!B35</f>
        <v>0</v>
      </c>
      <c r="C36" s="6">
        <f>+Seco!C35</f>
        <v>0</v>
      </c>
      <c r="D36" s="6">
        <f>+Seco!D35</f>
        <v>0</v>
      </c>
      <c r="E36" s="6">
        <f>+Seco!E35</f>
        <v>0</v>
      </c>
      <c r="F36" s="6">
        <f>+Seco!F35</f>
        <v>0</v>
      </c>
      <c r="G36" s="6">
        <f>+Seco!G35</f>
        <v>0</v>
      </c>
      <c r="H36" s="6">
        <f>+Seco!H35</f>
        <v>0</v>
      </c>
      <c r="I36" s="6">
        <f>+Seco!I35</f>
        <v>0</v>
      </c>
      <c r="J36" s="6">
        <f>+Seco!J35</f>
        <v>0</v>
      </c>
      <c r="K36" s="6">
        <f>+Seco!K35</f>
        <v>246805.5499999999</v>
      </c>
      <c r="L36" s="6">
        <f>+Seco!L35</f>
        <v>322739.10000000003</v>
      </c>
      <c r="M36" s="6">
        <f>+Seco!M35</f>
        <v>325799.19000000099</v>
      </c>
      <c r="N36" s="6">
        <f>+Medio!B35</f>
        <v>0</v>
      </c>
      <c r="O36" s="6">
        <f>+Medio!C35</f>
        <v>0</v>
      </c>
      <c r="P36" s="6">
        <f>+Medio!D35</f>
        <v>0</v>
      </c>
      <c r="Q36" s="6">
        <f>+Medio!E35</f>
        <v>0</v>
      </c>
      <c r="R36" s="6">
        <f>+Medio!F35</f>
        <v>0</v>
      </c>
      <c r="S36" s="6">
        <f>+Medio!G35</f>
        <v>0</v>
      </c>
      <c r="T36" s="6">
        <f>+Medio!H35</f>
        <v>0</v>
      </c>
      <c r="U36" s="6">
        <f>+Medio!I35</f>
        <v>0</v>
      </c>
      <c r="V36" s="6">
        <f>+Medio!J35</f>
        <v>0</v>
      </c>
      <c r="W36" s="6">
        <f>+Medio!K35</f>
        <v>245703.16999999934</v>
      </c>
      <c r="X36" s="6">
        <f>+Medio!L35</f>
        <v>331896.9900000004</v>
      </c>
      <c r="Y36" s="6">
        <f>+Medio!M35</f>
        <v>322926.77000000072</v>
      </c>
      <c r="Z36" s="6">
        <f>+Húmedo!B35</f>
        <v>0</v>
      </c>
      <c r="AA36" s="6">
        <f>+Húmedo!C35</f>
        <v>0</v>
      </c>
      <c r="AB36" s="6">
        <f>+Húmedo!D35</f>
        <v>0</v>
      </c>
      <c r="AC36" s="6">
        <f>+Húmedo!E35</f>
        <v>0</v>
      </c>
      <c r="AD36" s="6">
        <f>+Húmedo!F35</f>
        <v>0</v>
      </c>
      <c r="AE36" s="6">
        <f>+Húmedo!G35</f>
        <v>0</v>
      </c>
      <c r="AF36" s="6">
        <f>+Húmedo!H35</f>
        <v>0</v>
      </c>
      <c r="AG36" s="6">
        <f>+Húmedo!I35</f>
        <v>0</v>
      </c>
      <c r="AH36" s="6">
        <f>+Húmedo!J35</f>
        <v>0</v>
      </c>
      <c r="AI36" s="6">
        <f>+Húmedo!K35</f>
        <v>237557.61999999976</v>
      </c>
      <c r="AJ36" s="6">
        <f>+Húmedo!L35</f>
        <v>316633.14000000036</v>
      </c>
      <c r="AK36" s="6">
        <f>+Húmedo!M35</f>
        <v>309743.21000000078</v>
      </c>
      <c r="AL36" s="6"/>
      <c r="AM36" s="34">
        <f t="shared" si="8"/>
        <v>895343.8400000009</v>
      </c>
      <c r="AN36" s="34">
        <f t="shared" si="9"/>
        <v>900526.9300000004</v>
      </c>
      <c r="AO36" s="34">
        <f t="shared" si="10"/>
        <v>863933.9700000009</v>
      </c>
      <c r="AP36" s="34">
        <f t="shared" si="11"/>
        <v>863933.9700000009</v>
      </c>
      <c r="AQ36" s="34">
        <f t="shared" si="12"/>
        <v>3</v>
      </c>
      <c r="AR36" s="6">
        <f t="shared" si="18"/>
        <v>34</v>
      </c>
      <c r="AS36" s="35">
        <f t="shared" si="13"/>
        <v>237557.61999999976</v>
      </c>
      <c r="AT36" s="35">
        <f t="shared" si="13"/>
        <v>316633.14000000036</v>
      </c>
      <c r="AU36" s="35">
        <f t="shared" si="13"/>
        <v>309743.21000000078</v>
      </c>
      <c r="AV36" s="35">
        <f t="shared" si="14"/>
        <v>863933.9700000009</v>
      </c>
      <c r="AW36" s="19">
        <f t="shared" si="15"/>
        <v>0</v>
      </c>
      <c r="AX36" s="30">
        <f t="shared" si="2"/>
        <v>34</v>
      </c>
      <c r="AY36" s="30">
        <f t="shared" si="3"/>
        <v>35</v>
      </c>
      <c r="AZ36" s="30">
        <f t="shared" si="4"/>
        <v>36</v>
      </c>
      <c r="BB36" s="34">
        <f>+CompraVenta!AQ38</f>
        <v>0</v>
      </c>
      <c r="BC36" s="34">
        <f>+CompraVenta!AR38</f>
        <v>0</v>
      </c>
      <c r="BD36" s="34">
        <f>+CompraVenta!AS38</f>
        <v>0</v>
      </c>
      <c r="BF36" s="34">
        <f t="shared" si="5"/>
        <v>237557.61999999976</v>
      </c>
      <c r="BG36" s="34">
        <f t="shared" si="6"/>
        <v>316633.14000000036</v>
      </c>
      <c r="BH36" s="34">
        <f t="shared" si="7"/>
        <v>309743.21000000078</v>
      </c>
      <c r="BJ36" s="36">
        <f t="shared" si="16"/>
        <v>863933.9700000009</v>
      </c>
      <c r="BK36" s="19">
        <f t="shared" si="17"/>
        <v>0</v>
      </c>
    </row>
    <row r="37" spans="1:63" x14ac:dyDescent="0.35">
      <c r="A37" s="3" t="str">
        <f>+Seco!A36</f>
        <v>BESALCO</v>
      </c>
      <c r="B37" s="6">
        <f>+Seco!B36</f>
        <v>0</v>
      </c>
      <c r="C37" s="6">
        <f>+Seco!C36</f>
        <v>0</v>
      </c>
      <c r="D37" s="6">
        <f>+Seco!D36</f>
        <v>0</v>
      </c>
      <c r="E37" s="6">
        <f>+Seco!E36</f>
        <v>0</v>
      </c>
      <c r="F37" s="6">
        <f>+Seco!F36</f>
        <v>0</v>
      </c>
      <c r="G37" s="6">
        <f>+Seco!G36</f>
        <v>0</v>
      </c>
      <c r="H37" s="6">
        <f>+Seco!H36</f>
        <v>0</v>
      </c>
      <c r="I37" s="6">
        <f>+Seco!I36</f>
        <v>0</v>
      </c>
      <c r="J37" s="6">
        <f>+Seco!J36</f>
        <v>0</v>
      </c>
      <c r="K37" s="6">
        <f>+Seco!K36</f>
        <v>402775.3</v>
      </c>
      <c r="L37" s="6">
        <f>+Seco!L36</f>
        <v>426365.97999999986</v>
      </c>
      <c r="M37" s="6">
        <f>+Seco!M36</f>
        <v>172334.60999999975</v>
      </c>
      <c r="N37" s="6">
        <f>+Medio!B36</f>
        <v>0</v>
      </c>
      <c r="O37" s="6">
        <f>+Medio!C36</f>
        <v>0</v>
      </c>
      <c r="P37" s="6">
        <f>+Medio!D36</f>
        <v>0</v>
      </c>
      <c r="Q37" s="6">
        <f>+Medio!E36</f>
        <v>0</v>
      </c>
      <c r="R37" s="6">
        <f>+Medio!F36</f>
        <v>0</v>
      </c>
      <c r="S37" s="6">
        <f>+Medio!G36</f>
        <v>0</v>
      </c>
      <c r="T37" s="6">
        <f>+Medio!H36</f>
        <v>0</v>
      </c>
      <c r="U37" s="6">
        <f>+Medio!I36</f>
        <v>0</v>
      </c>
      <c r="V37" s="6">
        <f>+Medio!J36</f>
        <v>0</v>
      </c>
      <c r="W37" s="6">
        <f>+Medio!K36</f>
        <v>400284.63999999996</v>
      </c>
      <c r="X37" s="6">
        <f>+Medio!L36</f>
        <v>446128.88</v>
      </c>
      <c r="Y37" s="6">
        <f>+Medio!M36</f>
        <v>183633.18000000028</v>
      </c>
      <c r="Z37" s="6">
        <f>+Húmedo!B36</f>
        <v>0</v>
      </c>
      <c r="AA37" s="6">
        <f>+Húmedo!C36</f>
        <v>0</v>
      </c>
      <c r="AB37" s="6">
        <f>+Húmedo!D36</f>
        <v>0</v>
      </c>
      <c r="AC37" s="6">
        <f>+Húmedo!E36</f>
        <v>0</v>
      </c>
      <c r="AD37" s="6">
        <f>+Húmedo!F36</f>
        <v>0</v>
      </c>
      <c r="AE37" s="6">
        <f>+Húmedo!G36</f>
        <v>0</v>
      </c>
      <c r="AF37" s="6">
        <f>+Húmedo!H36</f>
        <v>0</v>
      </c>
      <c r="AG37" s="6">
        <f>+Húmedo!I36</f>
        <v>0</v>
      </c>
      <c r="AH37" s="6">
        <f>+Húmedo!J36</f>
        <v>0</v>
      </c>
      <c r="AI37" s="6">
        <f>+Húmedo!K36</f>
        <v>387122.28999999847</v>
      </c>
      <c r="AJ37" s="6">
        <f>+Húmedo!L36</f>
        <v>424005.61000000103</v>
      </c>
      <c r="AK37" s="6">
        <f>+Húmedo!M36</f>
        <v>187029.09999999986</v>
      </c>
      <c r="AL37" s="6"/>
      <c r="AM37" s="34">
        <f t="shared" si="8"/>
        <v>1001475.8899999995</v>
      </c>
      <c r="AN37" s="34">
        <f t="shared" si="9"/>
        <v>1030046.7000000003</v>
      </c>
      <c r="AO37" s="34">
        <f t="shared" si="10"/>
        <v>998156.9999999993</v>
      </c>
      <c r="AP37" s="34">
        <f t="shared" si="11"/>
        <v>998156.9999999993</v>
      </c>
      <c r="AQ37" s="34">
        <f t="shared" si="12"/>
        <v>3</v>
      </c>
      <c r="AR37" s="6">
        <f t="shared" si="18"/>
        <v>35</v>
      </c>
      <c r="AS37" s="35">
        <f t="shared" si="13"/>
        <v>387122.28999999847</v>
      </c>
      <c r="AT37" s="35">
        <f t="shared" si="13"/>
        <v>424005.61000000103</v>
      </c>
      <c r="AU37" s="35">
        <f t="shared" si="13"/>
        <v>187029.09999999986</v>
      </c>
      <c r="AV37" s="35">
        <f t="shared" si="14"/>
        <v>998156.9999999993</v>
      </c>
      <c r="AW37" s="19">
        <f t="shared" si="15"/>
        <v>0</v>
      </c>
      <c r="AX37" s="30">
        <f t="shared" si="2"/>
        <v>34</v>
      </c>
      <c r="AY37" s="30">
        <f t="shared" si="3"/>
        <v>35</v>
      </c>
      <c r="AZ37" s="30">
        <f t="shared" si="4"/>
        <v>36</v>
      </c>
      <c r="BB37" s="34">
        <f>+CompraVenta!AQ39</f>
        <v>183988.42</v>
      </c>
      <c r="BC37" s="34">
        <f>+CompraVenta!AR39</f>
        <v>190358.76999999993</v>
      </c>
      <c r="BD37" s="34">
        <f>+CompraVenta!AS39</f>
        <v>186860.04000000007</v>
      </c>
      <c r="BF37" s="34">
        <f t="shared" si="5"/>
        <v>571110.70999999845</v>
      </c>
      <c r="BG37" s="34">
        <f t="shared" si="6"/>
        <v>614364.38000000094</v>
      </c>
      <c r="BH37" s="34">
        <f t="shared" si="7"/>
        <v>373889.1399999999</v>
      </c>
      <c r="BJ37" s="36">
        <f t="shared" si="16"/>
        <v>1559364.2299999993</v>
      </c>
      <c r="BK37" s="19">
        <f t="shared" si="17"/>
        <v>0</v>
      </c>
    </row>
    <row r="38" spans="1:63" x14ac:dyDescent="0.35">
      <c r="A38" s="3" t="str">
        <f>+Seco!A37</f>
        <v>BETEL</v>
      </c>
      <c r="B38" s="6">
        <f>+Seco!B37</f>
        <v>0</v>
      </c>
      <c r="C38" s="6">
        <f>+Seco!C37</f>
        <v>0</v>
      </c>
      <c r="D38" s="6">
        <f>+Seco!D37</f>
        <v>0</v>
      </c>
      <c r="E38" s="6">
        <f>+Seco!E37</f>
        <v>0</v>
      </c>
      <c r="F38" s="6">
        <f>+Seco!F37</f>
        <v>0</v>
      </c>
      <c r="G38" s="6">
        <f>+Seco!G37</f>
        <v>0</v>
      </c>
      <c r="H38" s="6">
        <f>+Seco!H37</f>
        <v>0</v>
      </c>
      <c r="I38" s="6">
        <f>+Seco!I37</f>
        <v>0</v>
      </c>
      <c r="J38" s="6">
        <f>+Seco!J37</f>
        <v>0</v>
      </c>
      <c r="K38" s="6">
        <f>+Seco!K37</f>
        <v>185616.35999999972</v>
      </c>
      <c r="L38" s="6">
        <f>+Seco!L37</f>
        <v>206360.94999999995</v>
      </c>
      <c r="M38" s="6">
        <f>+Seco!M37</f>
        <v>216822.43999999977</v>
      </c>
      <c r="N38" s="6">
        <f>+Medio!B37</f>
        <v>0</v>
      </c>
      <c r="O38" s="6">
        <f>+Medio!C37</f>
        <v>0</v>
      </c>
      <c r="P38" s="6">
        <f>+Medio!D37</f>
        <v>0</v>
      </c>
      <c r="Q38" s="6">
        <f>+Medio!E37</f>
        <v>0</v>
      </c>
      <c r="R38" s="6">
        <f>+Medio!F37</f>
        <v>0</v>
      </c>
      <c r="S38" s="6">
        <f>+Medio!G37</f>
        <v>0</v>
      </c>
      <c r="T38" s="6">
        <f>+Medio!H37</f>
        <v>0</v>
      </c>
      <c r="U38" s="6">
        <f>+Medio!I37</f>
        <v>0</v>
      </c>
      <c r="V38" s="6">
        <f>+Medio!J37</f>
        <v>0</v>
      </c>
      <c r="W38" s="6">
        <f>+Medio!K37</f>
        <v>184773.89000000004</v>
      </c>
      <c r="X38" s="6">
        <f>+Medio!L37</f>
        <v>211566.68000000055</v>
      </c>
      <c r="Y38" s="6">
        <f>+Medio!M37</f>
        <v>214507.230000001</v>
      </c>
      <c r="Z38" s="6">
        <f>+Húmedo!B37</f>
        <v>0</v>
      </c>
      <c r="AA38" s="6">
        <f>+Húmedo!C37</f>
        <v>0</v>
      </c>
      <c r="AB38" s="6">
        <f>+Húmedo!D37</f>
        <v>0</v>
      </c>
      <c r="AC38" s="6">
        <f>+Húmedo!E37</f>
        <v>0</v>
      </c>
      <c r="AD38" s="6">
        <f>+Húmedo!F37</f>
        <v>0</v>
      </c>
      <c r="AE38" s="6">
        <f>+Húmedo!G37</f>
        <v>0</v>
      </c>
      <c r="AF38" s="6">
        <f>+Húmedo!H37</f>
        <v>0</v>
      </c>
      <c r="AG38" s="6">
        <f>+Húmedo!I37</f>
        <v>0</v>
      </c>
      <c r="AH38" s="6">
        <f>+Húmedo!J37</f>
        <v>0</v>
      </c>
      <c r="AI38" s="6">
        <f>+Húmedo!K37</f>
        <v>179577.45000000004</v>
      </c>
      <c r="AJ38" s="6">
        <f>+Húmedo!L37</f>
        <v>203846.11000000063</v>
      </c>
      <c r="AK38" s="6">
        <f>+Húmedo!M37</f>
        <v>207135.10999999987</v>
      </c>
      <c r="AL38" s="6"/>
      <c r="AM38" s="34">
        <f t="shared" si="8"/>
        <v>608799.74999999953</v>
      </c>
      <c r="AN38" s="34">
        <f t="shared" si="9"/>
        <v>610847.80000000156</v>
      </c>
      <c r="AO38" s="34">
        <f t="shared" si="10"/>
        <v>590558.67000000051</v>
      </c>
      <c r="AP38" s="34">
        <f t="shared" si="11"/>
        <v>590558.67000000051</v>
      </c>
      <c r="AQ38" s="34">
        <f t="shared" si="12"/>
        <v>3</v>
      </c>
      <c r="AR38" s="6">
        <f t="shared" si="18"/>
        <v>36</v>
      </c>
      <c r="AS38" s="35">
        <f t="shared" si="13"/>
        <v>179577.45000000004</v>
      </c>
      <c r="AT38" s="35">
        <f t="shared" si="13"/>
        <v>203846.11000000063</v>
      </c>
      <c r="AU38" s="35">
        <f t="shared" si="13"/>
        <v>207135.10999999987</v>
      </c>
      <c r="AV38" s="35">
        <f t="shared" si="14"/>
        <v>590558.67000000051</v>
      </c>
      <c r="AW38" s="19">
        <f t="shared" si="15"/>
        <v>0</v>
      </c>
      <c r="AX38" s="30">
        <f t="shared" si="2"/>
        <v>34</v>
      </c>
      <c r="AY38" s="30">
        <f t="shared" si="3"/>
        <v>35</v>
      </c>
      <c r="AZ38" s="30">
        <f t="shared" si="4"/>
        <v>36</v>
      </c>
      <c r="BB38" s="34">
        <f>+CompraVenta!AQ40</f>
        <v>0</v>
      </c>
      <c r="BC38" s="34">
        <f>+CompraVenta!AR40</f>
        <v>0</v>
      </c>
      <c r="BD38" s="34">
        <f>+CompraVenta!AS40</f>
        <v>0</v>
      </c>
      <c r="BF38" s="34">
        <f t="shared" si="5"/>
        <v>179577.45000000004</v>
      </c>
      <c r="BG38" s="34">
        <f t="shared" si="6"/>
        <v>203846.11000000063</v>
      </c>
      <c r="BH38" s="34">
        <f t="shared" si="7"/>
        <v>207135.10999999987</v>
      </c>
      <c r="BJ38" s="36">
        <f t="shared" si="16"/>
        <v>590558.67000000051</v>
      </c>
      <c r="BK38" s="19">
        <f t="shared" si="17"/>
        <v>0</v>
      </c>
    </row>
    <row r="39" spans="1:63" x14ac:dyDescent="0.35">
      <c r="A39" s="3" t="str">
        <f>+Seco!A38</f>
        <v>BIO_ENERGIA_MOLINA</v>
      </c>
      <c r="B39" s="6">
        <f>+Seco!B38</f>
        <v>0</v>
      </c>
      <c r="C39" s="6">
        <f>+Seco!C38</f>
        <v>0</v>
      </c>
      <c r="D39" s="6">
        <f>+Seco!D38</f>
        <v>0</v>
      </c>
      <c r="E39" s="6">
        <f>+Seco!E38</f>
        <v>0</v>
      </c>
      <c r="F39" s="6">
        <f>+Seco!F38</f>
        <v>0</v>
      </c>
      <c r="G39" s="6">
        <f>+Seco!G38</f>
        <v>0</v>
      </c>
      <c r="H39" s="6">
        <f>+Seco!H38</f>
        <v>0</v>
      </c>
      <c r="I39" s="6">
        <f>+Seco!I38</f>
        <v>0</v>
      </c>
      <c r="J39" s="6">
        <f>+Seco!J38</f>
        <v>0</v>
      </c>
      <c r="K39" s="6">
        <f>+Seco!K38</f>
        <v>0</v>
      </c>
      <c r="L39" s="6">
        <f>+Seco!L38</f>
        <v>0</v>
      </c>
      <c r="M39" s="6">
        <f>+Seco!M38</f>
        <v>0</v>
      </c>
      <c r="N39" s="6">
        <f>+Medio!B38</f>
        <v>0</v>
      </c>
      <c r="O39" s="6">
        <f>+Medio!C38</f>
        <v>0</v>
      </c>
      <c r="P39" s="6">
        <f>+Medio!D38</f>
        <v>0</v>
      </c>
      <c r="Q39" s="6">
        <f>+Medio!E38</f>
        <v>0</v>
      </c>
      <c r="R39" s="6">
        <f>+Medio!F38</f>
        <v>0</v>
      </c>
      <c r="S39" s="6">
        <f>+Medio!G38</f>
        <v>0</v>
      </c>
      <c r="T39" s="6">
        <f>+Medio!H38</f>
        <v>0</v>
      </c>
      <c r="U39" s="6">
        <f>+Medio!I38</f>
        <v>0</v>
      </c>
      <c r="V39" s="6">
        <f>+Medio!J38</f>
        <v>0</v>
      </c>
      <c r="W39" s="6">
        <f>+Medio!K38</f>
        <v>0</v>
      </c>
      <c r="X39" s="6">
        <f>+Medio!L38</f>
        <v>0</v>
      </c>
      <c r="Y39" s="6">
        <f>+Medio!M38</f>
        <v>0</v>
      </c>
      <c r="Z39" s="6">
        <f>+Húmedo!B38</f>
        <v>0</v>
      </c>
      <c r="AA39" s="6">
        <f>+Húmedo!C38</f>
        <v>0</v>
      </c>
      <c r="AB39" s="6">
        <f>+Húmedo!D38</f>
        <v>0</v>
      </c>
      <c r="AC39" s="6">
        <f>+Húmedo!E38</f>
        <v>0</v>
      </c>
      <c r="AD39" s="6">
        <f>+Húmedo!F38</f>
        <v>0</v>
      </c>
      <c r="AE39" s="6">
        <f>+Húmedo!G38</f>
        <v>0</v>
      </c>
      <c r="AF39" s="6">
        <f>+Húmedo!H38</f>
        <v>0</v>
      </c>
      <c r="AG39" s="6">
        <f>+Húmedo!I38</f>
        <v>0</v>
      </c>
      <c r="AH39" s="6">
        <f>+Húmedo!J38</f>
        <v>0</v>
      </c>
      <c r="AI39" s="6">
        <f>+Húmedo!K38</f>
        <v>0</v>
      </c>
      <c r="AJ39" s="6">
        <f>+Húmedo!L38</f>
        <v>0</v>
      </c>
      <c r="AK39" s="6">
        <f>+Húmedo!M38</f>
        <v>0</v>
      </c>
      <c r="AL39" s="6"/>
      <c r="AM39" s="34">
        <f t="shared" si="8"/>
        <v>0</v>
      </c>
      <c r="AN39" s="34">
        <f t="shared" si="9"/>
        <v>0</v>
      </c>
      <c r="AO39" s="34">
        <f t="shared" si="10"/>
        <v>0</v>
      </c>
      <c r="AP39" s="34">
        <f t="shared" si="11"/>
        <v>0</v>
      </c>
      <c r="AQ39" s="34">
        <f t="shared" si="12"/>
        <v>1</v>
      </c>
      <c r="AR39" s="6">
        <f t="shared" si="18"/>
        <v>37</v>
      </c>
      <c r="AS39" s="35">
        <f t="shared" si="13"/>
        <v>0</v>
      </c>
      <c r="AT39" s="35">
        <f t="shared" si="13"/>
        <v>0</v>
      </c>
      <c r="AU39" s="35">
        <f t="shared" si="13"/>
        <v>0</v>
      </c>
      <c r="AV39" s="35">
        <f t="shared" si="14"/>
        <v>0</v>
      </c>
      <c r="AW39" s="19">
        <f t="shared" si="15"/>
        <v>0</v>
      </c>
      <c r="AX39" s="30">
        <f t="shared" si="2"/>
        <v>1</v>
      </c>
      <c r="AY39" s="30">
        <f t="shared" si="3"/>
        <v>1</v>
      </c>
      <c r="AZ39" s="30">
        <f t="shared" si="4"/>
        <v>1</v>
      </c>
      <c r="BB39" s="34">
        <f>+CompraVenta!AQ41</f>
        <v>0</v>
      </c>
      <c r="BC39" s="34">
        <f>+CompraVenta!AR41</f>
        <v>0</v>
      </c>
      <c r="BD39" s="34">
        <f>+CompraVenta!AS41</f>
        <v>0</v>
      </c>
      <c r="BF39" s="34">
        <f t="shared" si="5"/>
        <v>0</v>
      </c>
      <c r="BG39" s="34">
        <f t="shared" si="6"/>
        <v>0</v>
      </c>
      <c r="BH39" s="34">
        <f t="shared" si="7"/>
        <v>0</v>
      </c>
      <c r="BJ39" s="36">
        <f t="shared" si="16"/>
        <v>0</v>
      </c>
      <c r="BK39" s="19">
        <f t="shared" si="17"/>
        <v>0</v>
      </c>
    </row>
    <row r="40" spans="1:63" x14ac:dyDescent="0.35">
      <c r="A40" s="3" t="str">
        <f>+Seco!A39</f>
        <v>BIOBIO_NEGRETE</v>
      </c>
      <c r="B40" s="6">
        <f>+Seco!B39</f>
        <v>0</v>
      </c>
      <c r="C40" s="6">
        <f>+Seco!C39</f>
        <v>0</v>
      </c>
      <c r="D40" s="6">
        <f>+Seco!D39</f>
        <v>0</v>
      </c>
      <c r="E40" s="6">
        <f>+Seco!E39</f>
        <v>0</v>
      </c>
      <c r="F40" s="6">
        <f>+Seco!F39</f>
        <v>0</v>
      </c>
      <c r="G40" s="6">
        <f>+Seco!G39</f>
        <v>0</v>
      </c>
      <c r="H40" s="6">
        <f>+Seco!H39</f>
        <v>0</v>
      </c>
      <c r="I40" s="6">
        <f>+Seco!I39</f>
        <v>0</v>
      </c>
      <c r="J40" s="6">
        <f>+Seco!J39</f>
        <v>0</v>
      </c>
      <c r="K40" s="6">
        <f>+Seco!K39</f>
        <v>278503.47999999986</v>
      </c>
      <c r="L40" s="6">
        <f>+Seco!L39</f>
        <v>275294.23000000016</v>
      </c>
      <c r="M40" s="6">
        <f>+Seco!M39</f>
        <v>137125.60000000024</v>
      </c>
      <c r="N40" s="6">
        <f>+Medio!B39</f>
        <v>0</v>
      </c>
      <c r="O40" s="6">
        <f>+Medio!C39</f>
        <v>0</v>
      </c>
      <c r="P40" s="6">
        <f>+Medio!D39</f>
        <v>0</v>
      </c>
      <c r="Q40" s="6">
        <f>+Medio!E39</f>
        <v>0</v>
      </c>
      <c r="R40" s="6">
        <f>+Medio!F39</f>
        <v>0</v>
      </c>
      <c r="S40" s="6">
        <f>+Medio!G39</f>
        <v>0</v>
      </c>
      <c r="T40" s="6">
        <f>+Medio!H39</f>
        <v>0</v>
      </c>
      <c r="U40" s="6">
        <f>+Medio!I39</f>
        <v>0</v>
      </c>
      <c r="V40" s="6">
        <f>+Medio!J39</f>
        <v>0</v>
      </c>
      <c r="W40" s="6">
        <f>+Medio!K39</f>
        <v>278736.33999999991</v>
      </c>
      <c r="X40" s="6">
        <f>+Medio!L39</f>
        <v>283881.43000000023</v>
      </c>
      <c r="Y40" s="6">
        <f>+Medio!M39</f>
        <v>135014.02999999985</v>
      </c>
      <c r="Z40" s="6">
        <f>+Húmedo!B39</f>
        <v>0</v>
      </c>
      <c r="AA40" s="6">
        <f>+Húmedo!C39</f>
        <v>0</v>
      </c>
      <c r="AB40" s="6">
        <f>+Húmedo!D39</f>
        <v>0</v>
      </c>
      <c r="AC40" s="6">
        <f>+Húmedo!E39</f>
        <v>0</v>
      </c>
      <c r="AD40" s="6">
        <f>+Húmedo!F39</f>
        <v>0</v>
      </c>
      <c r="AE40" s="6">
        <f>+Húmedo!G39</f>
        <v>0</v>
      </c>
      <c r="AF40" s="6">
        <f>+Húmedo!H39</f>
        <v>0</v>
      </c>
      <c r="AG40" s="6">
        <f>+Húmedo!I39</f>
        <v>0</v>
      </c>
      <c r="AH40" s="6">
        <f>+Húmedo!J39</f>
        <v>0</v>
      </c>
      <c r="AI40" s="6">
        <f>+Húmedo!K39</f>
        <v>269144.96000000124</v>
      </c>
      <c r="AJ40" s="6">
        <f>+Húmedo!L39</f>
        <v>269611.15999999951</v>
      </c>
      <c r="AK40" s="6">
        <f>+Húmedo!M39</f>
        <v>130329.80000000026</v>
      </c>
      <c r="AL40" s="6"/>
      <c r="AM40" s="34">
        <f t="shared" si="8"/>
        <v>690923.31000000017</v>
      </c>
      <c r="AN40" s="34">
        <f t="shared" si="9"/>
        <v>697631.8</v>
      </c>
      <c r="AO40" s="34">
        <f t="shared" si="10"/>
        <v>669085.92000000109</v>
      </c>
      <c r="AP40" s="34">
        <f t="shared" si="11"/>
        <v>669085.92000000109</v>
      </c>
      <c r="AQ40" s="34">
        <f t="shared" si="12"/>
        <v>3</v>
      </c>
      <c r="AR40" s="6">
        <f t="shared" si="18"/>
        <v>38</v>
      </c>
      <c r="AS40" s="35">
        <f t="shared" si="13"/>
        <v>269144.96000000124</v>
      </c>
      <c r="AT40" s="35">
        <f t="shared" si="13"/>
        <v>269611.15999999951</v>
      </c>
      <c r="AU40" s="35">
        <f t="shared" si="13"/>
        <v>130329.80000000026</v>
      </c>
      <c r="AV40" s="35">
        <f t="shared" si="14"/>
        <v>669085.92000000109</v>
      </c>
      <c r="AW40" s="19">
        <f t="shared" si="15"/>
        <v>0</v>
      </c>
      <c r="AX40" s="30">
        <f t="shared" si="2"/>
        <v>34</v>
      </c>
      <c r="AY40" s="30">
        <f t="shared" si="3"/>
        <v>35</v>
      </c>
      <c r="AZ40" s="30">
        <f t="shared" si="4"/>
        <v>36</v>
      </c>
      <c r="BB40" s="34">
        <f>+CompraVenta!AQ42</f>
        <v>0</v>
      </c>
      <c r="BC40" s="34">
        <f>+CompraVenta!AR42</f>
        <v>0</v>
      </c>
      <c r="BD40" s="34">
        <f>+CompraVenta!AS42</f>
        <v>0</v>
      </c>
      <c r="BF40" s="34">
        <f t="shared" si="5"/>
        <v>269144.96000000124</v>
      </c>
      <c r="BG40" s="34">
        <f t="shared" si="6"/>
        <v>269611.15999999951</v>
      </c>
      <c r="BH40" s="34">
        <f t="shared" si="7"/>
        <v>130329.80000000026</v>
      </c>
      <c r="BJ40" s="36">
        <f t="shared" si="16"/>
        <v>669085.92000000109</v>
      </c>
      <c r="BK40" s="19">
        <f t="shared" si="17"/>
        <v>0</v>
      </c>
    </row>
    <row r="41" spans="1:63" x14ac:dyDescent="0.35">
      <c r="A41" s="3" t="str">
        <f>+Seco!A40</f>
        <v>BIOCRUZ</v>
      </c>
      <c r="B41" s="6">
        <f>+Seco!B40</f>
        <v>0</v>
      </c>
      <c r="C41" s="6">
        <f>+Seco!C40</f>
        <v>0</v>
      </c>
      <c r="D41" s="6">
        <f>+Seco!D40</f>
        <v>0</v>
      </c>
      <c r="E41" s="6">
        <f>+Seco!E40</f>
        <v>0</v>
      </c>
      <c r="F41" s="6">
        <f>+Seco!F40</f>
        <v>0</v>
      </c>
      <c r="G41" s="6">
        <f>+Seco!G40</f>
        <v>0</v>
      </c>
      <c r="H41" s="6">
        <f>+Seco!H40</f>
        <v>0</v>
      </c>
      <c r="I41" s="6">
        <f>+Seco!I40</f>
        <v>0</v>
      </c>
      <c r="J41" s="6">
        <f>+Seco!J40</f>
        <v>0</v>
      </c>
      <c r="K41" s="6">
        <f>+Seco!K40</f>
        <v>0</v>
      </c>
      <c r="L41" s="6">
        <f>+Seco!L40</f>
        <v>0</v>
      </c>
      <c r="M41" s="6">
        <f>+Seco!M40</f>
        <v>0</v>
      </c>
      <c r="N41" s="6">
        <f>+Medio!B40</f>
        <v>0</v>
      </c>
      <c r="O41" s="6">
        <f>+Medio!C40</f>
        <v>0</v>
      </c>
      <c r="P41" s="6">
        <f>+Medio!D40</f>
        <v>0</v>
      </c>
      <c r="Q41" s="6">
        <f>+Medio!E40</f>
        <v>0</v>
      </c>
      <c r="R41" s="6">
        <f>+Medio!F40</f>
        <v>0</v>
      </c>
      <c r="S41" s="6">
        <f>+Medio!G40</f>
        <v>0</v>
      </c>
      <c r="T41" s="6">
        <f>+Medio!H40</f>
        <v>0</v>
      </c>
      <c r="U41" s="6">
        <f>+Medio!I40</f>
        <v>0</v>
      </c>
      <c r="V41" s="6">
        <f>+Medio!J40</f>
        <v>0</v>
      </c>
      <c r="W41" s="6">
        <f>+Medio!K40</f>
        <v>0</v>
      </c>
      <c r="X41" s="6">
        <f>+Medio!L40</f>
        <v>0</v>
      </c>
      <c r="Y41" s="6">
        <f>+Medio!M40</f>
        <v>0</v>
      </c>
      <c r="Z41" s="6">
        <f>+Húmedo!B40</f>
        <v>0</v>
      </c>
      <c r="AA41" s="6">
        <f>+Húmedo!C40</f>
        <v>0</v>
      </c>
      <c r="AB41" s="6">
        <f>+Húmedo!D40</f>
        <v>0</v>
      </c>
      <c r="AC41" s="6">
        <f>+Húmedo!E40</f>
        <v>0</v>
      </c>
      <c r="AD41" s="6">
        <f>+Húmedo!F40</f>
        <v>0</v>
      </c>
      <c r="AE41" s="6">
        <f>+Húmedo!G40</f>
        <v>0</v>
      </c>
      <c r="AF41" s="6">
        <f>+Húmedo!H40</f>
        <v>0</v>
      </c>
      <c r="AG41" s="6">
        <f>+Húmedo!I40</f>
        <v>0</v>
      </c>
      <c r="AH41" s="6">
        <f>+Húmedo!J40</f>
        <v>0</v>
      </c>
      <c r="AI41" s="6">
        <f>+Húmedo!K40</f>
        <v>0</v>
      </c>
      <c r="AJ41" s="6">
        <f>+Húmedo!L40</f>
        <v>0</v>
      </c>
      <c r="AK41" s="6">
        <f>+Húmedo!M40</f>
        <v>0</v>
      </c>
      <c r="AL41" s="6"/>
      <c r="AM41" s="34">
        <f t="shared" si="8"/>
        <v>0</v>
      </c>
      <c r="AN41" s="34">
        <f t="shared" si="9"/>
        <v>0</v>
      </c>
      <c r="AO41" s="34">
        <f t="shared" si="10"/>
        <v>0</v>
      </c>
      <c r="AP41" s="34">
        <f t="shared" si="11"/>
        <v>0</v>
      </c>
      <c r="AQ41" s="34">
        <f t="shared" si="12"/>
        <v>1</v>
      </c>
      <c r="AR41" s="6">
        <f t="shared" si="18"/>
        <v>39</v>
      </c>
      <c r="AS41" s="35">
        <f t="shared" si="13"/>
        <v>0</v>
      </c>
      <c r="AT41" s="35">
        <f t="shared" si="13"/>
        <v>0</v>
      </c>
      <c r="AU41" s="35">
        <f t="shared" si="13"/>
        <v>0</v>
      </c>
      <c r="AV41" s="35">
        <f t="shared" si="14"/>
        <v>0</v>
      </c>
      <c r="AW41" s="19">
        <f t="shared" si="15"/>
        <v>0</v>
      </c>
      <c r="AX41" s="30">
        <f t="shared" si="2"/>
        <v>1</v>
      </c>
      <c r="AY41" s="30">
        <f t="shared" si="3"/>
        <v>1</v>
      </c>
      <c r="AZ41" s="30">
        <f t="shared" si="4"/>
        <v>1</v>
      </c>
      <c r="BB41" s="34">
        <f>+CompraVenta!AQ43</f>
        <v>0</v>
      </c>
      <c r="BC41" s="34">
        <f>+CompraVenta!AR43</f>
        <v>0</v>
      </c>
      <c r="BD41" s="34">
        <f>+CompraVenta!AS43</f>
        <v>0</v>
      </c>
      <c r="BF41" s="34">
        <f t="shared" si="5"/>
        <v>0</v>
      </c>
      <c r="BG41" s="34">
        <f t="shared" si="6"/>
        <v>0</v>
      </c>
      <c r="BH41" s="34">
        <f t="shared" si="7"/>
        <v>0</v>
      </c>
      <c r="BJ41" s="36">
        <f t="shared" si="16"/>
        <v>0</v>
      </c>
      <c r="BK41" s="19">
        <f t="shared" si="17"/>
        <v>0</v>
      </c>
    </row>
    <row r="42" spans="1:63" x14ac:dyDescent="0.35">
      <c r="A42" s="3" t="str">
        <f>+Seco!A41</f>
        <v>BLUEGATE SpA</v>
      </c>
      <c r="B42" s="6">
        <f>+Seco!B41</f>
        <v>0</v>
      </c>
      <c r="C42" s="6">
        <f>+Seco!C41</f>
        <v>0</v>
      </c>
      <c r="D42" s="6">
        <f>+Seco!D41</f>
        <v>0</v>
      </c>
      <c r="E42" s="6">
        <f>+Seco!E41</f>
        <v>0</v>
      </c>
      <c r="F42" s="6">
        <f>+Seco!F41</f>
        <v>0</v>
      </c>
      <c r="G42" s="6">
        <f>+Seco!G41</f>
        <v>0</v>
      </c>
      <c r="H42" s="6">
        <f>+Seco!H41</f>
        <v>0</v>
      </c>
      <c r="I42" s="6">
        <f>+Seco!I41</f>
        <v>0</v>
      </c>
      <c r="J42" s="6">
        <f>+Seco!J41</f>
        <v>0</v>
      </c>
      <c r="K42" s="6">
        <f>+Seco!K41</f>
        <v>0</v>
      </c>
      <c r="L42" s="6">
        <f>+Seco!L41</f>
        <v>0</v>
      </c>
      <c r="M42" s="6">
        <f>+Seco!M41</f>
        <v>0</v>
      </c>
      <c r="N42" s="6">
        <f>+Medio!B41</f>
        <v>0</v>
      </c>
      <c r="O42" s="6">
        <f>+Medio!C41</f>
        <v>0</v>
      </c>
      <c r="P42" s="6">
        <f>+Medio!D41</f>
        <v>0</v>
      </c>
      <c r="Q42" s="6">
        <f>+Medio!E41</f>
        <v>0</v>
      </c>
      <c r="R42" s="6">
        <f>+Medio!F41</f>
        <v>0</v>
      </c>
      <c r="S42" s="6">
        <f>+Medio!G41</f>
        <v>0</v>
      </c>
      <c r="T42" s="6">
        <f>+Medio!H41</f>
        <v>0</v>
      </c>
      <c r="U42" s="6">
        <f>+Medio!I41</f>
        <v>0</v>
      </c>
      <c r="V42" s="6">
        <f>+Medio!J41</f>
        <v>0</v>
      </c>
      <c r="W42" s="6">
        <f>+Medio!K41</f>
        <v>0</v>
      </c>
      <c r="X42" s="6">
        <f>+Medio!L41</f>
        <v>0</v>
      </c>
      <c r="Y42" s="6">
        <f>+Medio!M41</f>
        <v>0</v>
      </c>
      <c r="Z42" s="6">
        <f>+Húmedo!B41</f>
        <v>0</v>
      </c>
      <c r="AA42" s="6">
        <f>+Húmedo!C41</f>
        <v>0</v>
      </c>
      <c r="AB42" s="6">
        <f>+Húmedo!D41</f>
        <v>0</v>
      </c>
      <c r="AC42" s="6">
        <f>+Húmedo!E41</f>
        <v>0</v>
      </c>
      <c r="AD42" s="6">
        <f>+Húmedo!F41</f>
        <v>0</v>
      </c>
      <c r="AE42" s="6">
        <f>+Húmedo!G41</f>
        <v>0</v>
      </c>
      <c r="AF42" s="6">
        <f>+Húmedo!H41</f>
        <v>0</v>
      </c>
      <c r="AG42" s="6">
        <f>+Húmedo!I41</f>
        <v>0</v>
      </c>
      <c r="AH42" s="6">
        <f>+Húmedo!J41</f>
        <v>0</v>
      </c>
      <c r="AI42" s="6">
        <f>+Húmedo!K41</f>
        <v>0</v>
      </c>
      <c r="AJ42" s="6">
        <f>+Húmedo!L41</f>
        <v>0</v>
      </c>
      <c r="AK42" s="6">
        <f>+Húmedo!M41</f>
        <v>0</v>
      </c>
      <c r="AL42" s="6"/>
      <c r="AM42" s="34">
        <f t="shared" si="8"/>
        <v>0</v>
      </c>
      <c r="AN42" s="34">
        <f t="shared" si="9"/>
        <v>0</v>
      </c>
      <c r="AO42" s="34">
        <f t="shared" si="10"/>
        <v>0</v>
      </c>
      <c r="AP42" s="34">
        <f t="shared" si="11"/>
        <v>0</v>
      </c>
      <c r="AQ42" s="34">
        <f t="shared" si="12"/>
        <v>1</v>
      </c>
      <c r="AR42" s="6">
        <f t="shared" si="18"/>
        <v>40</v>
      </c>
      <c r="AS42" s="35">
        <f t="shared" si="13"/>
        <v>0</v>
      </c>
      <c r="AT42" s="35">
        <f t="shared" si="13"/>
        <v>0</v>
      </c>
      <c r="AU42" s="35">
        <f t="shared" si="13"/>
        <v>0</v>
      </c>
      <c r="AV42" s="35">
        <f t="shared" si="14"/>
        <v>0</v>
      </c>
      <c r="AW42" s="19">
        <f t="shared" si="15"/>
        <v>0</v>
      </c>
      <c r="AX42" s="30">
        <f t="shared" si="2"/>
        <v>1</v>
      </c>
      <c r="AY42" s="30">
        <f t="shared" si="3"/>
        <v>1</v>
      </c>
      <c r="AZ42" s="30">
        <f t="shared" si="4"/>
        <v>1</v>
      </c>
      <c r="BB42" s="34">
        <f>+CompraVenta!AQ44</f>
        <v>0</v>
      </c>
      <c r="BC42" s="34">
        <f>+CompraVenta!AR44</f>
        <v>0</v>
      </c>
      <c r="BD42" s="34">
        <f>+CompraVenta!AS44</f>
        <v>0</v>
      </c>
      <c r="BF42" s="34">
        <f t="shared" si="5"/>
        <v>0</v>
      </c>
      <c r="BG42" s="34">
        <f t="shared" si="6"/>
        <v>0</v>
      </c>
      <c r="BH42" s="34">
        <f t="shared" si="7"/>
        <v>0</v>
      </c>
      <c r="BJ42" s="36">
        <f t="shared" si="16"/>
        <v>0</v>
      </c>
      <c r="BK42" s="19">
        <f t="shared" si="17"/>
        <v>0</v>
      </c>
    </row>
    <row r="43" spans="1:63" x14ac:dyDescent="0.35">
      <c r="A43" s="3" t="str">
        <f>+Seco!A42</f>
        <v>CABO_LEONES</v>
      </c>
      <c r="B43" s="6">
        <f>+Seco!B42</f>
        <v>0</v>
      </c>
      <c r="C43" s="6">
        <f>+Seco!C42</f>
        <v>0</v>
      </c>
      <c r="D43" s="6">
        <f>+Seco!D42</f>
        <v>0</v>
      </c>
      <c r="E43" s="6">
        <f>+Seco!E42</f>
        <v>0</v>
      </c>
      <c r="F43" s="6">
        <f>+Seco!F42</f>
        <v>0</v>
      </c>
      <c r="G43" s="6">
        <f>+Seco!G42</f>
        <v>0</v>
      </c>
      <c r="H43" s="6">
        <f>+Seco!H42</f>
        <v>0</v>
      </c>
      <c r="I43" s="6">
        <f>+Seco!I42</f>
        <v>0</v>
      </c>
      <c r="J43" s="6">
        <f>+Seco!J42</f>
        <v>0</v>
      </c>
      <c r="K43" s="6">
        <f>+Seco!K42</f>
        <v>1537663.0200000014</v>
      </c>
      <c r="L43" s="6">
        <f>+Seco!L42</f>
        <v>706812.74000000011</v>
      </c>
      <c r="M43" s="6">
        <f>+Seco!M42</f>
        <v>82708.300000000017</v>
      </c>
      <c r="N43" s="6">
        <f>+Medio!B42</f>
        <v>0</v>
      </c>
      <c r="O43" s="6">
        <f>+Medio!C42</f>
        <v>0</v>
      </c>
      <c r="P43" s="6">
        <f>+Medio!D42</f>
        <v>0</v>
      </c>
      <c r="Q43" s="6">
        <f>+Medio!E42</f>
        <v>0</v>
      </c>
      <c r="R43" s="6">
        <f>+Medio!F42</f>
        <v>0</v>
      </c>
      <c r="S43" s="6">
        <f>+Medio!G42</f>
        <v>0</v>
      </c>
      <c r="T43" s="6">
        <f>+Medio!H42</f>
        <v>0</v>
      </c>
      <c r="U43" s="6">
        <f>+Medio!I42</f>
        <v>0</v>
      </c>
      <c r="V43" s="6">
        <f>+Medio!J42</f>
        <v>0</v>
      </c>
      <c r="W43" s="6">
        <f>+Medio!K42</f>
        <v>1514937.250000003</v>
      </c>
      <c r="X43" s="6">
        <f>+Medio!L42</f>
        <v>728720.73000000033</v>
      </c>
      <c r="Y43" s="6">
        <f>+Medio!M42</f>
        <v>174166.37000000008</v>
      </c>
      <c r="Z43" s="6">
        <f>+Húmedo!B42</f>
        <v>0</v>
      </c>
      <c r="AA43" s="6">
        <f>+Húmedo!C42</f>
        <v>0</v>
      </c>
      <c r="AB43" s="6">
        <f>+Húmedo!D42</f>
        <v>0</v>
      </c>
      <c r="AC43" s="6">
        <f>+Húmedo!E42</f>
        <v>0</v>
      </c>
      <c r="AD43" s="6">
        <f>+Húmedo!F42</f>
        <v>0</v>
      </c>
      <c r="AE43" s="6">
        <f>+Húmedo!G42</f>
        <v>0</v>
      </c>
      <c r="AF43" s="6">
        <f>+Húmedo!H42</f>
        <v>0</v>
      </c>
      <c r="AG43" s="6">
        <f>+Húmedo!I42</f>
        <v>0</v>
      </c>
      <c r="AH43" s="6">
        <f>+Húmedo!J42</f>
        <v>0</v>
      </c>
      <c r="AI43" s="6">
        <f>+Húmedo!K42</f>
        <v>1586700.0499999993</v>
      </c>
      <c r="AJ43" s="6">
        <f>+Húmedo!L42</f>
        <v>705667.61999999941</v>
      </c>
      <c r="AK43" s="6">
        <f>+Húmedo!M42</f>
        <v>147815.49999999974</v>
      </c>
      <c r="AL43" s="6"/>
      <c r="AM43" s="34">
        <f t="shared" si="8"/>
        <v>2327184.0600000015</v>
      </c>
      <c r="AN43" s="34">
        <f t="shared" si="9"/>
        <v>2417824.3500000034</v>
      </c>
      <c r="AO43" s="34">
        <f t="shared" si="10"/>
        <v>2440183.1699999985</v>
      </c>
      <c r="AP43" s="34">
        <f t="shared" si="11"/>
        <v>2327184.0600000015</v>
      </c>
      <c r="AQ43" s="34">
        <f t="shared" si="12"/>
        <v>1</v>
      </c>
      <c r="AR43" s="6">
        <f t="shared" si="18"/>
        <v>41</v>
      </c>
      <c r="AS43" s="35">
        <f t="shared" si="13"/>
        <v>1537663.0200000014</v>
      </c>
      <c r="AT43" s="35">
        <f t="shared" si="13"/>
        <v>706812.74000000011</v>
      </c>
      <c r="AU43" s="35">
        <f t="shared" si="13"/>
        <v>82708.300000000017</v>
      </c>
      <c r="AV43" s="35">
        <f t="shared" si="14"/>
        <v>2327184.0600000015</v>
      </c>
      <c r="AW43" s="19">
        <f t="shared" si="15"/>
        <v>0</v>
      </c>
      <c r="AX43" s="30">
        <f t="shared" si="2"/>
        <v>10</v>
      </c>
      <c r="AY43" s="30">
        <f t="shared" si="3"/>
        <v>11</v>
      </c>
      <c r="AZ43" s="30">
        <f t="shared" si="4"/>
        <v>12</v>
      </c>
      <c r="BB43" s="34">
        <f>+CompraVenta!AQ45</f>
        <v>-450735.41000000056</v>
      </c>
      <c r="BC43" s="34">
        <f>+CompraVenta!AR45</f>
        <v>-462988.00000000064</v>
      </c>
      <c r="BD43" s="34">
        <f>+CompraVenta!AS45</f>
        <v>-432739.87000000005</v>
      </c>
      <c r="BF43" s="34">
        <f t="shared" si="5"/>
        <v>1086927.6100000008</v>
      </c>
      <c r="BG43" s="34">
        <f t="shared" si="6"/>
        <v>243824.73999999947</v>
      </c>
      <c r="BH43" s="34">
        <f t="shared" si="7"/>
        <v>-350031.57000000007</v>
      </c>
      <c r="BJ43" s="36">
        <f t="shared" si="16"/>
        <v>980720.78000000026</v>
      </c>
      <c r="BK43" s="19">
        <f t="shared" si="17"/>
        <v>0</v>
      </c>
    </row>
    <row r="44" spans="1:63" x14ac:dyDescent="0.35">
      <c r="A44" s="3" t="str">
        <f>+Seco!A43</f>
        <v>CABO_LEONES_II</v>
      </c>
      <c r="B44" s="6">
        <f>+Seco!B43</f>
        <v>0</v>
      </c>
      <c r="C44" s="6">
        <f>+Seco!C43</f>
        <v>0</v>
      </c>
      <c r="D44" s="6">
        <f>+Seco!D43</f>
        <v>0</v>
      </c>
      <c r="E44" s="6">
        <f>+Seco!E43</f>
        <v>0</v>
      </c>
      <c r="F44" s="6">
        <f>+Seco!F43</f>
        <v>0</v>
      </c>
      <c r="G44" s="6">
        <f>+Seco!G43</f>
        <v>0</v>
      </c>
      <c r="H44" s="6">
        <f>+Seco!H43</f>
        <v>0</v>
      </c>
      <c r="I44" s="6">
        <f>+Seco!I43</f>
        <v>0</v>
      </c>
      <c r="J44" s="6">
        <f>+Seco!J43</f>
        <v>0</v>
      </c>
      <c r="K44" s="6">
        <f>+Seco!K43</f>
        <v>5959.5399999999536</v>
      </c>
      <c r="L44" s="6">
        <f>+Seco!L43</f>
        <v>-1704784.7600000009</v>
      </c>
      <c r="M44" s="6">
        <f>+Seco!M43</f>
        <v>-2958942.669999999</v>
      </c>
      <c r="N44" s="6">
        <f>+Medio!B43</f>
        <v>0</v>
      </c>
      <c r="O44" s="6">
        <f>+Medio!C43</f>
        <v>0</v>
      </c>
      <c r="P44" s="6">
        <f>+Medio!D43</f>
        <v>0</v>
      </c>
      <c r="Q44" s="6">
        <f>+Medio!E43</f>
        <v>0</v>
      </c>
      <c r="R44" s="6">
        <f>+Medio!F43</f>
        <v>0</v>
      </c>
      <c r="S44" s="6">
        <f>+Medio!G43</f>
        <v>0</v>
      </c>
      <c r="T44" s="6">
        <f>+Medio!H43</f>
        <v>0</v>
      </c>
      <c r="U44" s="6">
        <f>+Medio!I43</f>
        <v>0</v>
      </c>
      <c r="V44" s="6">
        <f>+Medio!J43</f>
        <v>0</v>
      </c>
      <c r="W44" s="6">
        <f>+Medio!K43</f>
        <v>-43318.220000000016</v>
      </c>
      <c r="X44" s="6">
        <f>+Medio!L43</f>
        <v>-1754526.189999999</v>
      </c>
      <c r="Y44" s="6">
        <f>+Medio!M43</f>
        <v>-2806480.3400000017</v>
      </c>
      <c r="Z44" s="6">
        <f>+Húmedo!B43</f>
        <v>0</v>
      </c>
      <c r="AA44" s="6">
        <f>+Húmedo!C43</f>
        <v>0</v>
      </c>
      <c r="AB44" s="6">
        <f>+Húmedo!D43</f>
        <v>0</v>
      </c>
      <c r="AC44" s="6">
        <f>+Húmedo!E43</f>
        <v>0</v>
      </c>
      <c r="AD44" s="6">
        <f>+Húmedo!F43</f>
        <v>0</v>
      </c>
      <c r="AE44" s="6">
        <f>+Húmedo!G43</f>
        <v>0</v>
      </c>
      <c r="AF44" s="6">
        <f>+Húmedo!H43</f>
        <v>0</v>
      </c>
      <c r="AG44" s="6">
        <f>+Húmedo!I43</f>
        <v>0</v>
      </c>
      <c r="AH44" s="6">
        <f>+Húmedo!J43</f>
        <v>0</v>
      </c>
      <c r="AI44" s="6">
        <f>+Húmedo!K43</f>
        <v>167689.84000000005</v>
      </c>
      <c r="AJ44" s="6">
        <f>+Húmedo!L43</f>
        <v>-1680639.3900000015</v>
      </c>
      <c r="AK44" s="6">
        <f>+Húmedo!M43</f>
        <v>-2714789.8500000024</v>
      </c>
      <c r="AL44" s="6"/>
      <c r="AM44" s="34">
        <f t="shared" si="8"/>
        <v>-4657767.8899999997</v>
      </c>
      <c r="AN44" s="34">
        <f t="shared" si="9"/>
        <v>-4604324.7500000009</v>
      </c>
      <c r="AO44" s="34">
        <f t="shared" si="10"/>
        <v>-4227739.4000000041</v>
      </c>
      <c r="AP44" s="34">
        <f t="shared" si="11"/>
        <v>-4657767.8899999997</v>
      </c>
      <c r="AQ44" s="34">
        <f t="shared" si="12"/>
        <v>1</v>
      </c>
      <c r="AR44" s="6">
        <f t="shared" si="18"/>
        <v>42</v>
      </c>
      <c r="AS44" s="35">
        <f t="shared" si="13"/>
        <v>5959.5399999999536</v>
      </c>
      <c r="AT44" s="35">
        <f t="shared" si="13"/>
        <v>-1704784.7600000009</v>
      </c>
      <c r="AU44" s="35">
        <f t="shared" si="13"/>
        <v>-2958942.669999999</v>
      </c>
      <c r="AV44" s="35">
        <f t="shared" si="14"/>
        <v>-4657767.8899999997</v>
      </c>
      <c r="AW44" s="19">
        <f t="shared" si="15"/>
        <v>1</v>
      </c>
      <c r="AX44" s="30">
        <f t="shared" si="2"/>
        <v>10</v>
      </c>
      <c r="AY44" s="30">
        <f t="shared" si="3"/>
        <v>11</v>
      </c>
      <c r="AZ44" s="30">
        <f t="shared" si="4"/>
        <v>12</v>
      </c>
      <c r="BB44" s="34">
        <f>+CompraVenta!AQ46</f>
        <v>0</v>
      </c>
      <c r="BC44" s="34">
        <f>+CompraVenta!AR46</f>
        <v>0</v>
      </c>
      <c r="BD44" s="34">
        <f>+CompraVenta!AS46</f>
        <v>0</v>
      </c>
      <c r="BF44" s="34">
        <f t="shared" si="5"/>
        <v>5959.5399999999536</v>
      </c>
      <c r="BG44" s="34">
        <f t="shared" si="6"/>
        <v>-1704784.7600000009</v>
      </c>
      <c r="BH44" s="34">
        <f t="shared" si="7"/>
        <v>-2958942.669999999</v>
      </c>
      <c r="BJ44" s="36">
        <f t="shared" si="16"/>
        <v>-4657767.8899999997</v>
      </c>
      <c r="BK44" s="19">
        <f t="shared" si="17"/>
        <v>0</v>
      </c>
    </row>
    <row r="45" spans="1:63" x14ac:dyDescent="0.35">
      <c r="A45" s="3" t="str">
        <f>+Seco!A44</f>
        <v>CABO_LEONES_III</v>
      </c>
      <c r="B45" s="6">
        <f>+Seco!B44</f>
        <v>0</v>
      </c>
      <c r="C45" s="6">
        <f>+Seco!C44</f>
        <v>0</v>
      </c>
      <c r="D45" s="6">
        <f>+Seco!D44</f>
        <v>0</v>
      </c>
      <c r="E45" s="6">
        <f>+Seco!E44</f>
        <v>0</v>
      </c>
      <c r="F45" s="6">
        <f>+Seco!F44</f>
        <v>0</v>
      </c>
      <c r="G45" s="6">
        <f>+Seco!G44</f>
        <v>0</v>
      </c>
      <c r="H45" s="6">
        <f>+Seco!H44</f>
        <v>0</v>
      </c>
      <c r="I45" s="6">
        <f>+Seco!I44</f>
        <v>0</v>
      </c>
      <c r="J45" s="6">
        <f>+Seco!J44</f>
        <v>0</v>
      </c>
      <c r="K45" s="6">
        <f>+Seco!K44</f>
        <v>1319480.700000002</v>
      </c>
      <c r="L45" s="6">
        <f>+Seco!L44</f>
        <v>753186.62999999861</v>
      </c>
      <c r="M45" s="6">
        <f>+Seco!M44</f>
        <v>331736.43000000075</v>
      </c>
      <c r="N45" s="6">
        <f>+Medio!B44</f>
        <v>0</v>
      </c>
      <c r="O45" s="6">
        <f>+Medio!C44</f>
        <v>0</v>
      </c>
      <c r="P45" s="6">
        <f>+Medio!D44</f>
        <v>0</v>
      </c>
      <c r="Q45" s="6">
        <f>+Medio!E44</f>
        <v>0</v>
      </c>
      <c r="R45" s="6">
        <f>+Medio!F44</f>
        <v>0</v>
      </c>
      <c r="S45" s="6">
        <f>+Medio!G44</f>
        <v>0</v>
      </c>
      <c r="T45" s="6">
        <f>+Medio!H44</f>
        <v>0</v>
      </c>
      <c r="U45" s="6">
        <f>+Medio!I44</f>
        <v>0</v>
      </c>
      <c r="V45" s="6">
        <f>+Medio!J44</f>
        <v>0</v>
      </c>
      <c r="W45" s="6">
        <f>+Medio!K44</f>
        <v>1304958.6199999982</v>
      </c>
      <c r="X45" s="6">
        <f>+Medio!L44</f>
        <v>776380.83000000042</v>
      </c>
      <c r="Y45" s="6">
        <f>+Medio!M44</f>
        <v>392006.26</v>
      </c>
      <c r="Z45" s="6">
        <f>+Húmedo!B44</f>
        <v>0</v>
      </c>
      <c r="AA45" s="6">
        <f>+Húmedo!C44</f>
        <v>0</v>
      </c>
      <c r="AB45" s="6">
        <f>+Húmedo!D44</f>
        <v>0</v>
      </c>
      <c r="AC45" s="6">
        <f>+Húmedo!E44</f>
        <v>0</v>
      </c>
      <c r="AD45" s="6">
        <f>+Húmedo!F44</f>
        <v>0</v>
      </c>
      <c r="AE45" s="6">
        <f>+Húmedo!G44</f>
        <v>0</v>
      </c>
      <c r="AF45" s="6">
        <f>+Húmedo!H44</f>
        <v>0</v>
      </c>
      <c r="AG45" s="6">
        <f>+Húmedo!I44</f>
        <v>0</v>
      </c>
      <c r="AH45" s="6">
        <f>+Húmedo!J44</f>
        <v>0</v>
      </c>
      <c r="AI45" s="6">
        <f>+Húmedo!K44</f>
        <v>1347325.7800000005</v>
      </c>
      <c r="AJ45" s="6">
        <f>+Húmedo!L44</f>
        <v>748271.33000000054</v>
      </c>
      <c r="AK45" s="6">
        <f>+Húmedo!M44</f>
        <v>365029.67000000057</v>
      </c>
      <c r="AL45" s="6"/>
      <c r="AM45" s="34">
        <f t="shared" si="8"/>
        <v>2404403.7600000012</v>
      </c>
      <c r="AN45" s="34">
        <f t="shared" si="9"/>
        <v>2473345.709999999</v>
      </c>
      <c r="AO45" s="34">
        <f t="shared" si="10"/>
        <v>2460626.7800000017</v>
      </c>
      <c r="AP45" s="34">
        <f t="shared" si="11"/>
        <v>2404403.7600000012</v>
      </c>
      <c r="AQ45" s="34">
        <f t="shared" si="12"/>
        <v>1</v>
      </c>
      <c r="AR45" s="6">
        <f t="shared" si="18"/>
        <v>43</v>
      </c>
      <c r="AS45" s="35">
        <f t="shared" si="13"/>
        <v>1319480.700000002</v>
      </c>
      <c r="AT45" s="35">
        <f t="shared" si="13"/>
        <v>753186.62999999861</v>
      </c>
      <c r="AU45" s="35">
        <f t="shared" si="13"/>
        <v>331736.43000000075</v>
      </c>
      <c r="AV45" s="35">
        <f t="shared" si="14"/>
        <v>2404403.7600000012</v>
      </c>
      <c r="AW45" s="19">
        <f t="shared" si="15"/>
        <v>0</v>
      </c>
      <c r="AX45" s="30">
        <f t="shared" si="2"/>
        <v>10</v>
      </c>
      <c r="AY45" s="30">
        <f t="shared" si="3"/>
        <v>11</v>
      </c>
      <c r="AZ45" s="30">
        <f t="shared" si="4"/>
        <v>12</v>
      </c>
      <c r="BB45" s="34">
        <f>+CompraVenta!AQ47</f>
        <v>0</v>
      </c>
      <c r="BC45" s="34">
        <f>+CompraVenta!AR47</f>
        <v>0</v>
      </c>
      <c r="BD45" s="34">
        <f>+CompraVenta!AS47</f>
        <v>0</v>
      </c>
      <c r="BF45" s="34">
        <f t="shared" si="5"/>
        <v>1319480.700000002</v>
      </c>
      <c r="BG45" s="34">
        <f t="shared" si="6"/>
        <v>753186.62999999861</v>
      </c>
      <c r="BH45" s="34">
        <f t="shared" si="7"/>
        <v>331736.43000000075</v>
      </c>
      <c r="BJ45" s="36">
        <f t="shared" si="16"/>
        <v>2404403.7600000012</v>
      </c>
      <c r="BK45" s="19">
        <f t="shared" si="17"/>
        <v>0</v>
      </c>
    </row>
    <row r="46" spans="1:63" x14ac:dyDescent="0.35">
      <c r="A46" s="3" t="str">
        <f>+Seco!A45</f>
        <v>CALAFATE</v>
      </c>
      <c r="B46" s="6">
        <f>+Seco!B45</f>
        <v>0</v>
      </c>
      <c r="C46" s="6">
        <f>+Seco!C45</f>
        <v>0</v>
      </c>
      <c r="D46" s="6">
        <f>+Seco!D45</f>
        <v>0</v>
      </c>
      <c r="E46" s="6">
        <f>+Seco!E45</f>
        <v>0</v>
      </c>
      <c r="F46" s="6">
        <f>+Seco!F45</f>
        <v>0</v>
      </c>
      <c r="G46" s="6">
        <f>+Seco!G45</f>
        <v>0</v>
      </c>
      <c r="H46" s="6">
        <f>+Seco!H45</f>
        <v>0</v>
      </c>
      <c r="I46" s="6">
        <f>+Seco!I45</f>
        <v>0</v>
      </c>
      <c r="J46" s="6">
        <f>+Seco!J45</f>
        <v>0</v>
      </c>
      <c r="K46" s="6">
        <f>+Seco!K45</f>
        <v>0</v>
      </c>
      <c r="L46" s="6">
        <f>+Seco!L45</f>
        <v>0</v>
      </c>
      <c r="M46" s="6">
        <f>+Seco!M45</f>
        <v>0</v>
      </c>
      <c r="N46" s="6">
        <f>+Medio!B45</f>
        <v>0</v>
      </c>
      <c r="O46" s="6">
        <f>+Medio!C45</f>
        <v>0</v>
      </c>
      <c r="P46" s="6">
        <f>+Medio!D45</f>
        <v>0</v>
      </c>
      <c r="Q46" s="6">
        <f>+Medio!E45</f>
        <v>0</v>
      </c>
      <c r="R46" s="6">
        <f>+Medio!F45</f>
        <v>0</v>
      </c>
      <c r="S46" s="6">
        <f>+Medio!G45</f>
        <v>0</v>
      </c>
      <c r="T46" s="6">
        <f>+Medio!H45</f>
        <v>0</v>
      </c>
      <c r="U46" s="6">
        <f>+Medio!I45</f>
        <v>0</v>
      </c>
      <c r="V46" s="6">
        <f>+Medio!J45</f>
        <v>0</v>
      </c>
      <c r="W46" s="6">
        <f>+Medio!K45</f>
        <v>0</v>
      </c>
      <c r="X46" s="6">
        <f>+Medio!L45</f>
        <v>0</v>
      </c>
      <c r="Y46" s="6">
        <f>+Medio!M45</f>
        <v>0</v>
      </c>
      <c r="Z46" s="6">
        <f>+Húmedo!B45</f>
        <v>0</v>
      </c>
      <c r="AA46" s="6">
        <f>+Húmedo!C45</f>
        <v>0</v>
      </c>
      <c r="AB46" s="6">
        <f>+Húmedo!D45</f>
        <v>0</v>
      </c>
      <c r="AC46" s="6">
        <f>+Húmedo!E45</f>
        <v>0</v>
      </c>
      <c r="AD46" s="6">
        <f>+Húmedo!F45</f>
        <v>0</v>
      </c>
      <c r="AE46" s="6">
        <f>+Húmedo!G45</f>
        <v>0</v>
      </c>
      <c r="AF46" s="6">
        <f>+Húmedo!H45</f>
        <v>0</v>
      </c>
      <c r="AG46" s="6">
        <f>+Húmedo!I45</f>
        <v>0</v>
      </c>
      <c r="AH46" s="6">
        <f>+Húmedo!J45</f>
        <v>0</v>
      </c>
      <c r="AI46" s="6">
        <f>+Húmedo!K45</f>
        <v>0</v>
      </c>
      <c r="AJ46" s="6">
        <f>+Húmedo!L45</f>
        <v>0</v>
      </c>
      <c r="AK46" s="6">
        <f>+Húmedo!M45</f>
        <v>0</v>
      </c>
      <c r="AL46" s="6"/>
      <c r="AM46" s="34">
        <f t="shared" si="8"/>
        <v>0</v>
      </c>
      <c r="AN46" s="34">
        <f t="shared" si="9"/>
        <v>0</v>
      </c>
      <c r="AO46" s="34">
        <f t="shared" si="10"/>
        <v>0</v>
      </c>
      <c r="AP46" s="34">
        <f t="shared" si="11"/>
        <v>0</v>
      </c>
      <c r="AQ46" s="34">
        <f t="shared" si="12"/>
        <v>1</v>
      </c>
      <c r="AR46" s="6">
        <f t="shared" si="18"/>
        <v>44</v>
      </c>
      <c r="AS46" s="35">
        <f t="shared" si="13"/>
        <v>0</v>
      </c>
      <c r="AT46" s="35">
        <f t="shared" si="13"/>
        <v>0</v>
      </c>
      <c r="AU46" s="35">
        <f t="shared" si="13"/>
        <v>0</v>
      </c>
      <c r="AV46" s="35">
        <f t="shared" si="14"/>
        <v>0</v>
      </c>
      <c r="AW46" s="19">
        <f t="shared" si="15"/>
        <v>0</v>
      </c>
      <c r="AX46" s="30">
        <f t="shared" si="2"/>
        <v>1</v>
      </c>
      <c r="AY46" s="30">
        <f t="shared" si="3"/>
        <v>1</v>
      </c>
      <c r="AZ46" s="30">
        <f t="shared" si="4"/>
        <v>1</v>
      </c>
      <c r="BB46" s="34">
        <f>+CompraVenta!AQ48</f>
        <v>0</v>
      </c>
      <c r="BC46" s="34">
        <f>+CompraVenta!AR48</f>
        <v>0</v>
      </c>
      <c r="BD46" s="34">
        <f>+CompraVenta!AS48</f>
        <v>0</v>
      </c>
      <c r="BF46" s="34">
        <f t="shared" si="5"/>
        <v>0</v>
      </c>
      <c r="BG46" s="34">
        <f t="shared" si="6"/>
        <v>0</v>
      </c>
      <c r="BH46" s="34">
        <f t="shared" si="7"/>
        <v>0</v>
      </c>
      <c r="BJ46" s="36">
        <f t="shared" si="16"/>
        <v>0</v>
      </c>
      <c r="BK46" s="19">
        <f t="shared" si="17"/>
        <v>0</v>
      </c>
    </row>
    <row r="47" spans="1:63" x14ac:dyDescent="0.35">
      <c r="A47" s="3" t="str">
        <f>+Seco!A46</f>
        <v>CALAMA_SOLAR_1</v>
      </c>
      <c r="B47" s="6">
        <f>+Seco!B46</f>
        <v>0</v>
      </c>
      <c r="C47" s="6">
        <f>+Seco!C46</f>
        <v>0</v>
      </c>
      <c r="D47" s="6">
        <f>+Seco!D46</f>
        <v>0</v>
      </c>
      <c r="E47" s="6">
        <f>+Seco!E46</f>
        <v>0</v>
      </c>
      <c r="F47" s="6">
        <f>+Seco!F46</f>
        <v>0</v>
      </c>
      <c r="G47" s="6">
        <f>+Seco!G46</f>
        <v>0</v>
      </c>
      <c r="H47" s="6">
        <f>+Seco!H46</f>
        <v>0</v>
      </c>
      <c r="I47" s="6">
        <f>+Seco!I46</f>
        <v>0</v>
      </c>
      <c r="J47" s="6">
        <f>+Seco!J46</f>
        <v>0</v>
      </c>
      <c r="K47" s="6">
        <f>+Seco!K46</f>
        <v>103660.27999999987</v>
      </c>
      <c r="L47" s="6">
        <f>+Seco!L46</f>
        <v>151507.64999999991</v>
      </c>
      <c r="M47" s="6">
        <f>+Seco!M46</f>
        <v>105452.1299999999</v>
      </c>
      <c r="N47" s="6">
        <f>+Medio!B46</f>
        <v>0</v>
      </c>
      <c r="O47" s="6">
        <f>+Medio!C46</f>
        <v>0</v>
      </c>
      <c r="P47" s="6">
        <f>+Medio!D46</f>
        <v>0</v>
      </c>
      <c r="Q47" s="6">
        <f>+Medio!E46</f>
        <v>0</v>
      </c>
      <c r="R47" s="6">
        <f>+Medio!F46</f>
        <v>0</v>
      </c>
      <c r="S47" s="6">
        <f>+Medio!G46</f>
        <v>0</v>
      </c>
      <c r="T47" s="6">
        <f>+Medio!H46</f>
        <v>0</v>
      </c>
      <c r="U47" s="6">
        <f>+Medio!I46</f>
        <v>0</v>
      </c>
      <c r="V47" s="6">
        <f>+Medio!J46</f>
        <v>0</v>
      </c>
      <c r="W47" s="6">
        <f>+Medio!K46</f>
        <v>101426.81999999979</v>
      </c>
      <c r="X47" s="6">
        <f>+Medio!L46</f>
        <v>155980.35999999961</v>
      </c>
      <c r="Y47" s="6">
        <f>+Medio!M46</f>
        <v>112051.95000000006</v>
      </c>
      <c r="Z47" s="6">
        <f>+Húmedo!B46</f>
        <v>0</v>
      </c>
      <c r="AA47" s="6">
        <f>+Húmedo!C46</f>
        <v>0</v>
      </c>
      <c r="AB47" s="6">
        <f>+Húmedo!D46</f>
        <v>0</v>
      </c>
      <c r="AC47" s="6">
        <f>+Húmedo!E46</f>
        <v>0</v>
      </c>
      <c r="AD47" s="6">
        <f>+Húmedo!F46</f>
        <v>0</v>
      </c>
      <c r="AE47" s="6">
        <f>+Húmedo!G46</f>
        <v>0</v>
      </c>
      <c r="AF47" s="6">
        <f>+Húmedo!H46</f>
        <v>0</v>
      </c>
      <c r="AG47" s="6">
        <f>+Húmedo!I46</f>
        <v>0</v>
      </c>
      <c r="AH47" s="6">
        <f>+Húmedo!J46</f>
        <v>0</v>
      </c>
      <c r="AI47" s="6">
        <f>+Húmedo!K46</f>
        <v>109076.28999999979</v>
      </c>
      <c r="AJ47" s="6">
        <f>+Húmedo!L46</f>
        <v>150861.34999999986</v>
      </c>
      <c r="AK47" s="6">
        <f>+Húmedo!M46</f>
        <v>111120.25000000017</v>
      </c>
      <c r="AL47" s="6"/>
      <c r="AM47" s="34">
        <f t="shared" si="8"/>
        <v>360620.05999999965</v>
      </c>
      <c r="AN47" s="34">
        <f t="shared" si="9"/>
        <v>369459.12999999948</v>
      </c>
      <c r="AO47" s="34">
        <f t="shared" si="10"/>
        <v>371057.88999999984</v>
      </c>
      <c r="AP47" s="34">
        <f t="shared" si="11"/>
        <v>360620.05999999965</v>
      </c>
      <c r="AQ47" s="34">
        <f t="shared" si="12"/>
        <v>1</v>
      </c>
      <c r="AR47" s="6">
        <f t="shared" si="18"/>
        <v>45</v>
      </c>
      <c r="AS47" s="35">
        <f t="shared" si="13"/>
        <v>103660.27999999987</v>
      </c>
      <c r="AT47" s="35">
        <f t="shared" si="13"/>
        <v>151507.64999999991</v>
      </c>
      <c r="AU47" s="35">
        <f t="shared" si="13"/>
        <v>105452.1299999999</v>
      </c>
      <c r="AV47" s="35">
        <f t="shared" si="14"/>
        <v>360620.05999999965</v>
      </c>
      <c r="AW47" s="19">
        <f t="shared" si="15"/>
        <v>0</v>
      </c>
      <c r="AX47" s="30">
        <f t="shared" si="2"/>
        <v>10</v>
      </c>
      <c r="AY47" s="30">
        <f t="shared" si="3"/>
        <v>11</v>
      </c>
      <c r="AZ47" s="30">
        <f t="shared" si="4"/>
        <v>12</v>
      </c>
      <c r="BB47" s="34">
        <f>+CompraVenta!AQ49</f>
        <v>0</v>
      </c>
      <c r="BC47" s="34">
        <f>+CompraVenta!AR49</f>
        <v>0</v>
      </c>
      <c r="BD47" s="34">
        <f>+CompraVenta!AS49</f>
        <v>0</v>
      </c>
      <c r="BF47" s="34">
        <f t="shared" si="5"/>
        <v>103660.27999999987</v>
      </c>
      <c r="BG47" s="34">
        <f t="shared" si="6"/>
        <v>151507.64999999991</v>
      </c>
      <c r="BH47" s="34">
        <f t="shared" si="7"/>
        <v>105452.1299999999</v>
      </c>
      <c r="BJ47" s="36">
        <f t="shared" si="16"/>
        <v>360620.05999999965</v>
      </c>
      <c r="BK47" s="19">
        <f t="shared" si="17"/>
        <v>0</v>
      </c>
    </row>
    <row r="48" spans="1:63" x14ac:dyDescent="0.35">
      <c r="A48" s="3" t="str">
        <f>+Seco!A47</f>
        <v>CALLE_LARGA_SPA</v>
      </c>
      <c r="B48" s="6">
        <f>+Seco!B47</f>
        <v>0</v>
      </c>
      <c r="C48" s="6">
        <f>+Seco!C47</f>
        <v>0</v>
      </c>
      <c r="D48" s="6">
        <f>+Seco!D47</f>
        <v>0</v>
      </c>
      <c r="E48" s="6">
        <f>+Seco!E47</f>
        <v>0</v>
      </c>
      <c r="F48" s="6">
        <f>+Seco!F47</f>
        <v>0</v>
      </c>
      <c r="G48" s="6">
        <f>+Seco!G47</f>
        <v>0</v>
      </c>
      <c r="H48" s="6">
        <f>+Seco!H47</f>
        <v>0</v>
      </c>
      <c r="I48" s="6">
        <f>+Seco!I47</f>
        <v>0</v>
      </c>
      <c r="J48" s="6">
        <f>+Seco!J47</f>
        <v>0</v>
      </c>
      <c r="K48" s="6">
        <f>+Seco!K47</f>
        <v>89874.900000000023</v>
      </c>
      <c r="L48" s="6">
        <f>+Seco!L47</f>
        <v>117110.8800000004</v>
      </c>
      <c r="M48" s="6">
        <f>+Seco!M47</f>
        <v>117561.91999999988</v>
      </c>
      <c r="N48" s="6">
        <f>+Medio!B47</f>
        <v>0</v>
      </c>
      <c r="O48" s="6">
        <f>+Medio!C47</f>
        <v>0</v>
      </c>
      <c r="P48" s="6">
        <f>+Medio!D47</f>
        <v>0</v>
      </c>
      <c r="Q48" s="6">
        <f>+Medio!E47</f>
        <v>0</v>
      </c>
      <c r="R48" s="6">
        <f>+Medio!F47</f>
        <v>0</v>
      </c>
      <c r="S48" s="6">
        <f>+Medio!G47</f>
        <v>0</v>
      </c>
      <c r="T48" s="6">
        <f>+Medio!H47</f>
        <v>0</v>
      </c>
      <c r="U48" s="6">
        <f>+Medio!I47</f>
        <v>0</v>
      </c>
      <c r="V48" s="6">
        <f>+Medio!J47</f>
        <v>0</v>
      </c>
      <c r="W48" s="6">
        <f>+Medio!K47</f>
        <v>89537.970000000219</v>
      </c>
      <c r="X48" s="6">
        <f>+Medio!L47</f>
        <v>119595.04999999994</v>
      </c>
      <c r="Y48" s="6">
        <f>+Medio!M47</f>
        <v>117772.63999999984</v>
      </c>
      <c r="Z48" s="6">
        <f>+Húmedo!B47</f>
        <v>0</v>
      </c>
      <c r="AA48" s="6">
        <f>+Húmedo!C47</f>
        <v>0</v>
      </c>
      <c r="AB48" s="6">
        <f>+Húmedo!D47</f>
        <v>0</v>
      </c>
      <c r="AC48" s="6">
        <f>+Húmedo!E47</f>
        <v>0</v>
      </c>
      <c r="AD48" s="6">
        <f>+Húmedo!F47</f>
        <v>0</v>
      </c>
      <c r="AE48" s="6">
        <f>+Húmedo!G47</f>
        <v>0</v>
      </c>
      <c r="AF48" s="6">
        <f>+Húmedo!H47</f>
        <v>0</v>
      </c>
      <c r="AG48" s="6">
        <f>+Húmedo!I47</f>
        <v>0</v>
      </c>
      <c r="AH48" s="6">
        <f>+Húmedo!J47</f>
        <v>0</v>
      </c>
      <c r="AI48" s="6">
        <f>+Húmedo!K47</f>
        <v>87375.029999999955</v>
      </c>
      <c r="AJ48" s="6">
        <f>+Húmedo!L47</f>
        <v>116119.77999999964</v>
      </c>
      <c r="AK48" s="6">
        <f>+Húmedo!M47</f>
        <v>114223.94999999988</v>
      </c>
      <c r="AL48" s="6"/>
      <c r="AM48" s="34">
        <f t="shared" si="8"/>
        <v>324547.7000000003</v>
      </c>
      <c r="AN48" s="34">
        <f t="shared" si="9"/>
        <v>326905.66000000003</v>
      </c>
      <c r="AO48" s="34">
        <f t="shared" si="10"/>
        <v>317718.75999999949</v>
      </c>
      <c r="AP48" s="34">
        <f t="shared" si="11"/>
        <v>317718.75999999949</v>
      </c>
      <c r="AQ48" s="34">
        <f t="shared" si="12"/>
        <v>3</v>
      </c>
      <c r="AR48" s="6">
        <f t="shared" si="18"/>
        <v>46</v>
      </c>
      <c r="AS48" s="35">
        <f t="shared" si="13"/>
        <v>87375.029999999955</v>
      </c>
      <c r="AT48" s="35">
        <f t="shared" si="13"/>
        <v>116119.77999999964</v>
      </c>
      <c r="AU48" s="35">
        <f t="shared" si="13"/>
        <v>114223.94999999988</v>
      </c>
      <c r="AV48" s="35">
        <f t="shared" si="14"/>
        <v>317718.75999999949</v>
      </c>
      <c r="AW48" s="19">
        <f t="shared" si="15"/>
        <v>0</v>
      </c>
      <c r="AX48" s="30">
        <f t="shared" si="2"/>
        <v>34</v>
      </c>
      <c r="AY48" s="30">
        <f t="shared" si="3"/>
        <v>35</v>
      </c>
      <c r="AZ48" s="30">
        <f t="shared" si="4"/>
        <v>36</v>
      </c>
      <c r="BB48" s="34">
        <f>+CompraVenta!AQ50</f>
        <v>0</v>
      </c>
      <c r="BC48" s="34">
        <f>+CompraVenta!AR50</f>
        <v>0</v>
      </c>
      <c r="BD48" s="34">
        <f>+CompraVenta!AS50</f>
        <v>0</v>
      </c>
      <c r="BF48" s="34">
        <f t="shared" si="5"/>
        <v>87375.029999999955</v>
      </c>
      <c r="BG48" s="34">
        <f t="shared" si="6"/>
        <v>116119.77999999964</v>
      </c>
      <c r="BH48" s="34">
        <f t="shared" si="7"/>
        <v>114223.94999999988</v>
      </c>
      <c r="BJ48" s="36">
        <f t="shared" si="16"/>
        <v>317718.75999999949</v>
      </c>
      <c r="BK48" s="19">
        <f t="shared" si="17"/>
        <v>0</v>
      </c>
    </row>
    <row r="49" spans="1:63" x14ac:dyDescent="0.35">
      <c r="A49" s="3" t="str">
        <f>+Seco!A48</f>
        <v>CAMPO_LINDO</v>
      </c>
      <c r="B49" s="6">
        <f>+Seco!B48</f>
        <v>0</v>
      </c>
      <c r="C49" s="6">
        <f>+Seco!C48</f>
        <v>0</v>
      </c>
      <c r="D49" s="6">
        <f>+Seco!D48</f>
        <v>0</v>
      </c>
      <c r="E49" s="6">
        <f>+Seco!E48</f>
        <v>0</v>
      </c>
      <c r="F49" s="6">
        <f>+Seco!F48</f>
        <v>0</v>
      </c>
      <c r="G49" s="6">
        <f>+Seco!G48</f>
        <v>0</v>
      </c>
      <c r="H49" s="6">
        <f>+Seco!H48</f>
        <v>0</v>
      </c>
      <c r="I49" s="6">
        <f>+Seco!I48</f>
        <v>0</v>
      </c>
      <c r="J49" s="6">
        <f>+Seco!J48</f>
        <v>0</v>
      </c>
      <c r="K49" s="6">
        <f>+Seco!K48</f>
        <v>129493.66999999988</v>
      </c>
      <c r="L49" s="6">
        <f>+Seco!L48</f>
        <v>154714.69</v>
      </c>
      <c r="M49" s="6">
        <f>+Seco!M48</f>
        <v>151842.88000000027</v>
      </c>
      <c r="N49" s="6">
        <f>+Medio!B48</f>
        <v>0</v>
      </c>
      <c r="O49" s="6">
        <f>+Medio!C48</f>
        <v>0</v>
      </c>
      <c r="P49" s="6">
        <f>+Medio!D48</f>
        <v>0</v>
      </c>
      <c r="Q49" s="6">
        <f>+Medio!E48</f>
        <v>0</v>
      </c>
      <c r="R49" s="6">
        <f>+Medio!F48</f>
        <v>0</v>
      </c>
      <c r="S49" s="6">
        <f>+Medio!G48</f>
        <v>0</v>
      </c>
      <c r="T49" s="6">
        <f>+Medio!H48</f>
        <v>0</v>
      </c>
      <c r="U49" s="6">
        <f>+Medio!I48</f>
        <v>0</v>
      </c>
      <c r="V49" s="6">
        <f>+Medio!J48</f>
        <v>0</v>
      </c>
      <c r="W49" s="6">
        <f>+Medio!K48</f>
        <v>129863.99000000011</v>
      </c>
      <c r="X49" s="6">
        <f>+Medio!L48</f>
        <v>158308.05000000025</v>
      </c>
      <c r="Y49" s="6">
        <f>+Medio!M48</f>
        <v>150474.1799999997</v>
      </c>
      <c r="Z49" s="6">
        <f>+Húmedo!B48</f>
        <v>0</v>
      </c>
      <c r="AA49" s="6">
        <f>+Húmedo!C48</f>
        <v>0</v>
      </c>
      <c r="AB49" s="6">
        <f>+Húmedo!D48</f>
        <v>0</v>
      </c>
      <c r="AC49" s="6">
        <f>+Húmedo!E48</f>
        <v>0</v>
      </c>
      <c r="AD49" s="6">
        <f>+Húmedo!F48</f>
        <v>0</v>
      </c>
      <c r="AE49" s="6">
        <f>+Húmedo!G48</f>
        <v>0</v>
      </c>
      <c r="AF49" s="6">
        <f>+Húmedo!H48</f>
        <v>0</v>
      </c>
      <c r="AG49" s="6">
        <f>+Húmedo!I48</f>
        <v>0</v>
      </c>
      <c r="AH49" s="6">
        <f>+Húmedo!J48</f>
        <v>0</v>
      </c>
      <c r="AI49" s="6">
        <f>+Húmedo!K48</f>
        <v>124682.01999999996</v>
      </c>
      <c r="AJ49" s="6">
        <f>+Húmedo!L48</f>
        <v>153322.48000000059</v>
      </c>
      <c r="AK49" s="6">
        <f>+Húmedo!M48</f>
        <v>145463.66999999993</v>
      </c>
      <c r="AL49" s="6"/>
      <c r="AM49" s="34">
        <f t="shared" si="8"/>
        <v>436051.24000000011</v>
      </c>
      <c r="AN49" s="34">
        <f t="shared" si="9"/>
        <v>438646.22000000009</v>
      </c>
      <c r="AO49" s="34">
        <f t="shared" si="10"/>
        <v>423468.17000000051</v>
      </c>
      <c r="AP49" s="34">
        <f t="shared" si="11"/>
        <v>423468.17000000051</v>
      </c>
      <c r="AQ49" s="34">
        <f t="shared" si="12"/>
        <v>3</v>
      </c>
      <c r="AR49" s="6">
        <f t="shared" si="18"/>
        <v>47</v>
      </c>
      <c r="AS49" s="35">
        <f t="shared" si="13"/>
        <v>124682.01999999996</v>
      </c>
      <c r="AT49" s="35">
        <f t="shared" si="13"/>
        <v>153322.48000000059</v>
      </c>
      <c r="AU49" s="35">
        <f t="shared" si="13"/>
        <v>145463.66999999993</v>
      </c>
      <c r="AV49" s="35">
        <f t="shared" si="14"/>
        <v>423468.17000000051</v>
      </c>
      <c r="AW49" s="19">
        <f t="shared" si="15"/>
        <v>0</v>
      </c>
      <c r="AX49" s="30">
        <f t="shared" si="2"/>
        <v>34</v>
      </c>
      <c r="AY49" s="30">
        <f t="shared" si="3"/>
        <v>35</v>
      </c>
      <c r="AZ49" s="30">
        <f t="shared" si="4"/>
        <v>36</v>
      </c>
      <c r="BB49" s="34">
        <f>+CompraVenta!AQ51</f>
        <v>0</v>
      </c>
      <c r="BC49" s="34">
        <f>+CompraVenta!AR51</f>
        <v>0</v>
      </c>
      <c r="BD49" s="34">
        <f>+CompraVenta!AS51</f>
        <v>0</v>
      </c>
      <c r="BF49" s="34">
        <f t="shared" si="5"/>
        <v>124682.01999999996</v>
      </c>
      <c r="BG49" s="34">
        <f t="shared" si="6"/>
        <v>153322.48000000059</v>
      </c>
      <c r="BH49" s="34">
        <f t="shared" si="7"/>
        <v>145463.66999999993</v>
      </c>
      <c r="BJ49" s="36">
        <f t="shared" si="16"/>
        <v>423468.17000000051</v>
      </c>
      <c r="BK49" s="19">
        <f t="shared" si="17"/>
        <v>0</v>
      </c>
    </row>
    <row r="50" spans="1:63" x14ac:dyDescent="0.35">
      <c r="A50" s="3" t="str">
        <f>+Seco!A49</f>
        <v>CANDELARIA SOLAR</v>
      </c>
      <c r="B50" s="6">
        <f>+Seco!B49</f>
        <v>0</v>
      </c>
      <c r="C50" s="6">
        <f>+Seco!C49</f>
        <v>0</v>
      </c>
      <c r="D50" s="6">
        <f>+Seco!D49</f>
        <v>0</v>
      </c>
      <c r="E50" s="6">
        <f>+Seco!E49</f>
        <v>0</v>
      </c>
      <c r="F50" s="6">
        <f>+Seco!F49</f>
        <v>0</v>
      </c>
      <c r="G50" s="6">
        <f>+Seco!G49</f>
        <v>0</v>
      </c>
      <c r="H50" s="6">
        <f>+Seco!H49</f>
        <v>0</v>
      </c>
      <c r="I50" s="6">
        <f>+Seco!I49</f>
        <v>0</v>
      </c>
      <c r="J50" s="6">
        <f>+Seco!J49</f>
        <v>0</v>
      </c>
      <c r="K50" s="6">
        <f>+Seco!K49</f>
        <v>62149.499999999985</v>
      </c>
      <c r="L50" s="6">
        <f>+Seco!L49</f>
        <v>80727.72000000019</v>
      </c>
      <c r="M50" s="6">
        <f>+Seco!M49</f>
        <v>88986.300000000017</v>
      </c>
      <c r="N50" s="6">
        <f>+Medio!B49</f>
        <v>0</v>
      </c>
      <c r="O50" s="6">
        <f>+Medio!C49</f>
        <v>0</v>
      </c>
      <c r="P50" s="6">
        <f>+Medio!D49</f>
        <v>0</v>
      </c>
      <c r="Q50" s="6">
        <f>+Medio!E49</f>
        <v>0</v>
      </c>
      <c r="R50" s="6">
        <f>+Medio!F49</f>
        <v>0</v>
      </c>
      <c r="S50" s="6">
        <f>+Medio!G49</f>
        <v>0</v>
      </c>
      <c r="T50" s="6">
        <f>+Medio!H49</f>
        <v>0</v>
      </c>
      <c r="U50" s="6">
        <f>+Medio!I49</f>
        <v>0</v>
      </c>
      <c r="V50" s="6">
        <f>+Medio!J49</f>
        <v>0</v>
      </c>
      <c r="W50" s="6">
        <f>+Medio!K49</f>
        <v>61867.930000000109</v>
      </c>
      <c r="X50" s="6">
        <f>+Medio!L49</f>
        <v>82747.649999999689</v>
      </c>
      <c r="Y50" s="6">
        <f>+Medio!M49</f>
        <v>88206.009999999806</v>
      </c>
      <c r="Z50" s="6">
        <f>+Húmedo!B49</f>
        <v>0</v>
      </c>
      <c r="AA50" s="6">
        <f>+Húmedo!C49</f>
        <v>0</v>
      </c>
      <c r="AB50" s="6">
        <f>+Húmedo!D49</f>
        <v>0</v>
      </c>
      <c r="AC50" s="6">
        <f>+Húmedo!E49</f>
        <v>0</v>
      </c>
      <c r="AD50" s="6">
        <f>+Húmedo!F49</f>
        <v>0</v>
      </c>
      <c r="AE50" s="6">
        <f>+Húmedo!G49</f>
        <v>0</v>
      </c>
      <c r="AF50" s="6">
        <f>+Húmedo!H49</f>
        <v>0</v>
      </c>
      <c r="AG50" s="6">
        <f>+Húmedo!I49</f>
        <v>0</v>
      </c>
      <c r="AH50" s="6">
        <f>+Húmedo!J49</f>
        <v>0</v>
      </c>
      <c r="AI50" s="6">
        <f>+Húmedo!K49</f>
        <v>60185.09</v>
      </c>
      <c r="AJ50" s="6">
        <f>+Húmedo!L49</f>
        <v>79918.529999999839</v>
      </c>
      <c r="AK50" s="6">
        <f>+Húmedo!M49</f>
        <v>85372.160000000251</v>
      </c>
      <c r="AL50" s="6"/>
      <c r="AM50" s="34">
        <f t="shared" si="8"/>
        <v>231863.52000000019</v>
      </c>
      <c r="AN50" s="34">
        <f t="shared" si="9"/>
        <v>232821.58999999959</v>
      </c>
      <c r="AO50" s="34">
        <f t="shared" si="10"/>
        <v>225475.78000000009</v>
      </c>
      <c r="AP50" s="34">
        <f t="shared" si="11"/>
        <v>225475.78000000009</v>
      </c>
      <c r="AQ50" s="34">
        <f t="shared" si="12"/>
        <v>3</v>
      </c>
      <c r="AR50" s="6">
        <f t="shared" si="18"/>
        <v>48</v>
      </c>
      <c r="AS50" s="35">
        <f t="shared" si="13"/>
        <v>60185.09</v>
      </c>
      <c r="AT50" s="35">
        <f t="shared" si="13"/>
        <v>79918.529999999839</v>
      </c>
      <c r="AU50" s="35">
        <f t="shared" si="13"/>
        <v>85372.160000000251</v>
      </c>
      <c r="AV50" s="35">
        <f t="shared" si="14"/>
        <v>225475.78000000009</v>
      </c>
      <c r="AW50" s="19">
        <f t="shared" si="15"/>
        <v>0</v>
      </c>
      <c r="AX50" s="30">
        <f t="shared" si="2"/>
        <v>34</v>
      </c>
      <c r="AY50" s="30">
        <f t="shared" si="3"/>
        <v>35</v>
      </c>
      <c r="AZ50" s="30">
        <f t="shared" si="4"/>
        <v>36</v>
      </c>
      <c r="BB50" s="34">
        <f>+CompraVenta!AQ52</f>
        <v>0</v>
      </c>
      <c r="BC50" s="34">
        <f>+CompraVenta!AR52</f>
        <v>0</v>
      </c>
      <c r="BD50" s="34">
        <f>+CompraVenta!AS52</f>
        <v>0</v>
      </c>
      <c r="BF50" s="34">
        <f t="shared" si="5"/>
        <v>60185.09</v>
      </c>
      <c r="BG50" s="34">
        <f t="shared" si="6"/>
        <v>79918.529999999839</v>
      </c>
      <c r="BH50" s="34">
        <f t="shared" si="7"/>
        <v>85372.160000000251</v>
      </c>
      <c r="BJ50" s="36">
        <f t="shared" si="16"/>
        <v>225475.78000000009</v>
      </c>
      <c r="BK50" s="19">
        <f t="shared" si="17"/>
        <v>0</v>
      </c>
    </row>
    <row r="51" spans="1:63" x14ac:dyDescent="0.35">
      <c r="A51" s="3" t="str">
        <f>+Seco!A50</f>
        <v>CANENCIA_ENERGIA_SPA</v>
      </c>
      <c r="B51" s="6">
        <f>+Seco!B50</f>
        <v>0</v>
      </c>
      <c r="C51" s="6">
        <f>+Seco!C50</f>
        <v>0</v>
      </c>
      <c r="D51" s="6">
        <f>+Seco!D50</f>
        <v>0</v>
      </c>
      <c r="E51" s="6">
        <f>+Seco!E50</f>
        <v>0</v>
      </c>
      <c r="F51" s="6">
        <f>+Seco!F50</f>
        <v>0</v>
      </c>
      <c r="G51" s="6">
        <f>+Seco!G50</f>
        <v>0</v>
      </c>
      <c r="H51" s="6">
        <f>+Seco!H50</f>
        <v>0</v>
      </c>
      <c r="I51" s="6">
        <f>+Seco!I50</f>
        <v>0</v>
      </c>
      <c r="J51" s="6">
        <f>+Seco!J50</f>
        <v>0</v>
      </c>
      <c r="K51" s="6">
        <f>+Seco!K50</f>
        <v>79109.370000000126</v>
      </c>
      <c r="L51" s="6">
        <f>+Seco!L50</f>
        <v>107021.26999999979</v>
      </c>
      <c r="M51" s="6">
        <f>+Seco!M50</f>
        <v>110128.29000000024</v>
      </c>
      <c r="N51" s="6">
        <f>+Medio!B50</f>
        <v>0</v>
      </c>
      <c r="O51" s="6">
        <f>+Medio!C50</f>
        <v>0</v>
      </c>
      <c r="P51" s="6">
        <f>+Medio!D50</f>
        <v>0</v>
      </c>
      <c r="Q51" s="6">
        <f>+Medio!E50</f>
        <v>0</v>
      </c>
      <c r="R51" s="6">
        <f>+Medio!F50</f>
        <v>0</v>
      </c>
      <c r="S51" s="6">
        <f>+Medio!G50</f>
        <v>0</v>
      </c>
      <c r="T51" s="6">
        <f>+Medio!H50</f>
        <v>0</v>
      </c>
      <c r="U51" s="6">
        <f>+Medio!I50</f>
        <v>0</v>
      </c>
      <c r="V51" s="6">
        <f>+Medio!J50</f>
        <v>0</v>
      </c>
      <c r="W51" s="6">
        <f>+Medio!K50</f>
        <v>78793.310000000085</v>
      </c>
      <c r="X51" s="6">
        <f>+Medio!L50</f>
        <v>109182.71999999986</v>
      </c>
      <c r="Y51" s="6">
        <f>+Medio!M50</f>
        <v>110358.60999999997</v>
      </c>
      <c r="Z51" s="6">
        <f>+Húmedo!B50</f>
        <v>0</v>
      </c>
      <c r="AA51" s="6">
        <f>+Húmedo!C50</f>
        <v>0</v>
      </c>
      <c r="AB51" s="6">
        <f>+Húmedo!D50</f>
        <v>0</v>
      </c>
      <c r="AC51" s="6">
        <f>+Húmedo!E50</f>
        <v>0</v>
      </c>
      <c r="AD51" s="6">
        <f>+Húmedo!F50</f>
        <v>0</v>
      </c>
      <c r="AE51" s="6">
        <f>+Húmedo!G50</f>
        <v>0</v>
      </c>
      <c r="AF51" s="6">
        <f>+Húmedo!H50</f>
        <v>0</v>
      </c>
      <c r="AG51" s="6">
        <f>+Húmedo!I50</f>
        <v>0</v>
      </c>
      <c r="AH51" s="6">
        <f>+Húmedo!J50</f>
        <v>0</v>
      </c>
      <c r="AI51" s="6">
        <f>+Húmedo!K50</f>
        <v>77028.489999999903</v>
      </c>
      <c r="AJ51" s="6">
        <f>+Húmedo!L50</f>
        <v>106289.93999999987</v>
      </c>
      <c r="AK51" s="6">
        <f>+Húmedo!M50</f>
        <v>107176.54000000017</v>
      </c>
      <c r="AL51" s="6"/>
      <c r="AM51" s="34">
        <f t="shared" si="8"/>
        <v>296258.93000000017</v>
      </c>
      <c r="AN51" s="34">
        <f t="shared" si="9"/>
        <v>298334.6399999999</v>
      </c>
      <c r="AO51" s="34">
        <f t="shared" si="10"/>
        <v>290494.96999999991</v>
      </c>
      <c r="AP51" s="34">
        <f t="shared" si="11"/>
        <v>290494.96999999991</v>
      </c>
      <c r="AQ51" s="34">
        <f t="shared" si="12"/>
        <v>3</v>
      </c>
      <c r="AR51" s="6">
        <f t="shared" si="18"/>
        <v>49</v>
      </c>
      <c r="AS51" s="35">
        <f t="shared" si="13"/>
        <v>77028.489999999903</v>
      </c>
      <c r="AT51" s="35">
        <f t="shared" si="13"/>
        <v>106289.93999999987</v>
      </c>
      <c r="AU51" s="35">
        <f t="shared" si="13"/>
        <v>107176.54000000017</v>
      </c>
      <c r="AV51" s="35">
        <f t="shared" si="14"/>
        <v>290494.96999999991</v>
      </c>
      <c r="AW51" s="19">
        <f t="shared" si="15"/>
        <v>0</v>
      </c>
      <c r="AX51" s="30">
        <f t="shared" si="2"/>
        <v>34</v>
      </c>
      <c r="AY51" s="30">
        <f t="shared" si="3"/>
        <v>35</v>
      </c>
      <c r="AZ51" s="30">
        <f t="shared" si="4"/>
        <v>36</v>
      </c>
      <c r="BB51" s="34">
        <f>+CompraVenta!AQ53</f>
        <v>0</v>
      </c>
      <c r="BC51" s="34">
        <f>+CompraVenta!AR53</f>
        <v>0</v>
      </c>
      <c r="BD51" s="34">
        <f>+CompraVenta!AS53</f>
        <v>0</v>
      </c>
      <c r="BF51" s="34">
        <f t="shared" si="5"/>
        <v>77028.489999999903</v>
      </c>
      <c r="BG51" s="34">
        <f t="shared" si="6"/>
        <v>106289.93999999987</v>
      </c>
      <c r="BH51" s="34">
        <f t="shared" si="7"/>
        <v>107176.54000000017</v>
      </c>
      <c r="BJ51" s="36">
        <f t="shared" si="16"/>
        <v>290494.96999999991</v>
      </c>
      <c r="BK51" s="19">
        <f t="shared" si="17"/>
        <v>0</v>
      </c>
    </row>
    <row r="52" spans="1:63" x14ac:dyDescent="0.35">
      <c r="A52" s="3" t="str">
        <f>+Seco!A51</f>
        <v>CAPULLO</v>
      </c>
      <c r="B52" s="6">
        <f>+Seco!B51</f>
        <v>0</v>
      </c>
      <c r="C52" s="6">
        <f>+Seco!C51</f>
        <v>0</v>
      </c>
      <c r="D52" s="6">
        <f>+Seco!D51</f>
        <v>0</v>
      </c>
      <c r="E52" s="6">
        <f>+Seco!E51</f>
        <v>0</v>
      </c>
      <c r="F52" s="6">
        <f>+Seco!F51</f>
        <v>0</v>
      </c>
      <c r="G52" s="6">
        <f>+Seco!G51</f>
        <v>0</v>
      </c>
      <c r="H52" s="6">
        <f>+Seco!H51</f>
        <v>0</v>
      </c>
      <c r="I52" s="6">
        <f>+Seco!I51</f>
        <v>0</v>
      </c>
      <c r="J52" s="6">
        <f>+Seco!J51</f>
        <v>0</v>
      </c>
      <c r="K52" s="6">
        <f>+Seco!K51</f>
        <v>868255.63000000105</v>
      </c>
      <c r="L52" s="6">
        <f>+Seco!L51</f>
        <v>915952.26000000059</v>
      </c>
      <c r="M52" s="6">
        <f>+Seco!M51</f>
        <v>562653.61999999918</v>
      </c>
      <c r="N52" s="6">
        <f>+Medio!B51</f>
        <v>0</v>
      </c>
      <c r="O52" s="6">
        <f>+Medio!C51</f>
        <v>0</v>
      </c>
      <c r="P52" s="6">
        <f>+Medio!D51</f>
        <v>0</v>
      </c>
      <c r="Q52" s="6">
        <f>+Medio!E51</f>
        <v>0</v>
      </c>
      <c r="R52" s="6">
        <f>+Medio!F51</f>
        <v>0</v>
      </c>
      <c r="S52" s="6">
        <f>+Medio!G51</f>
        <v>0</v>
      </c>
      <c r="T52" s="6">
        <f>+Medio!H51</f>
        <v>0</v>
      </c>
      <c r="U52" s="6">
        <f>+Medio!I51</f>
        <v>0</v>
      </c>
      <c r="V52" s="6">
        <f>+Medio!J51</f>
        <v>0</v>
      </c>
      <c r="W52" s="6">
        <f>+Medio!K51</f>
        <v>400408.47999999922</v>
      </c>
      <c r="X52" s="6">
        <f>+Medio!L51</f>
        <v>593295.00000000105</v>
      </c>
      <c r="Y52" s="6">
        <f>+Medio!M51</f>
        <v>381669.4000000009</v>
      </c>
      <c r="Z52" s="6">
        <f>+Húmedo!B51</f>
        <v>0</v>
      </c>
      <c r="AA52" s="6">
        <f>+Húmedo!C51</f>
        <v>0</v>
      </c>
      <c r="AB52" s="6">
        <f>+Húmedo!D51</f>
        <v>0</v>
      </c>
      <c r="AC52" s="6">
        <f>+Húmedo!E51</f>
        <v>0</v>
      </c>
      <c r="AD52" s="6">
        <f>+Húmedo!F51</f>
        <v>0</v>
      </c>
      <c r="AE52" s="6">
        <f>+Húmedo!G51</f>
        <v>0</v>
      </c>
      <c r="AF52" s="6">
        <f>+Húmedo!H51</f>
        <v>0</v>
      </c>
      <c r="AG52" s="6">
        <f>+Húmedo!I51</f>
        <v>0</v>
      </c>
      <c r="AH52" s="6">
        <f>+Húmedo!J51</f>
        <v>0</v>
      </c>
      <c r="AI52" s="6">
        <f>+Húmedo!K51</f>
        <v>496282.03000000067</v>
      </c>
      <c r="AJ52" s="6">
        <f>+Húmedo!L51</f>
        <v>420479.83999999985</v>
      </c>
      <c r="AK52" s="6">
        <f>+Húmedo!M51</f>
        <v>733522.69000000192</v>
      </c>
      <c r="AL52" s="6"/>
      <c r="AM52" s="34">
        <f t="shared" si="8"/>
        <v>2346861.5100000007</v>
      </c>
      <c r="AN52" s="34">
        <f t="shared" si="9"/>
        <v>1375372.8800000011</v>
      </c>
      <c r="AO52" s="34">
        <f t="shared" si="10"/>
        <v>1650284.5600000024</v>
      </c>
      <c r="AP52" s="34">
        <f t="shared" si="11"/>
        <v>1375372.8800000011</v>
      </c>
      <c r="AQ52" s="34">
        <f t="shared" si="12"/>
        <v>2</v>
      </c>
      <c r="AR52" s="6">
        <f t="shared" si="18"/>
        <v>50</v>
      </c>
      <c r="AS52" s="35">
        <f t="shared" si="13"/>
        <v>400408.47999999922</v>
      </c>
      <c r="AT52" s="35">
        <f t="shared" si="13"/>
        <v>593295.00000000105</v>
      </c>
      <c r="AU52" s="35">
        <f t="shared" si="13"/>
        <v>381669.4000000009</v>
      </c>
      <c r="AV52" s="35">
        <f t="shared" si="14"/>
        <v>1375372.8800000011</v>
      </c>
      <c r="AW52" s="19">
        <f t="shared" si="15"/>
        <v>0</v>
      </c>
      <c r="AX52" s="30">
        <f t="shared" si="2"/>
        <v>22</v>
      </c>
      <c r="AY52" s="30">
        <f t="shared" si="3"/>
        <v>23</v>
      </c>
      <c r="AZ52" s="30">
        <f t="shared" si="4"/>
        <v>24</v>
      </c>
      <c r="BB52" s="34">
        <f>+CompraVenta!AQ54</f>
        <v>-381762.29000000027</v>
      </c>
      <c r="BC52" s="34">
        <f>+CompraVenta!AR54</f>
        <v>-433561.7899999998</v>
      </c>
      <c r="BD52" s="34">
        <f>+CompraVenta!AS54</f>
        <v>-406715.9699999998</v>
      </c>
      <c r="BF52" s="34">
        <f t="shared" si="5"/>
        <v>18646.189999998955</v>
      </c>
      <c r="BG52" s="34">
        <f t="shared" si="6"/>
        <v>159733.21000000124</v>
      </c>
      <c r="BH52" s="34">
        <f t="shared" si="7"/>
        <v>-25046.569999998901</v>
      </c>
      <c r="BJ52" s="36">
        <f t="shared" si="16"/>
        <v>153332.8300000013</v>
      </c>
      <c r="BK52" s="19">
        <f t="shared" si="17"/>
        <v>0</v>
      </c>
    </row>
    <row r="53" spans="1:63" x14ac:dyDescent="0.35">
      <c r="A53" s="3" t="str">
        <f>+Seco!A52</f>
        <v>CARBOMET</v>
      </c>
      <c r="B53" s="6">
        <f>+Seco!B52</f>
        <v>0</v>
      </c>
      <c r="C53" s="6">
        <f>+Seco!C52</f>
        <v>0</v>
      </c>
      <c r="D53" s="6">
        <f>+Seco!D52</f>
        <v>0</v>
      </c>
      <c r="E53" s="6">
        <f>+Seco!E52</f>
        <v>0</v>
      </c>
      <c r="F53" s="6">
        <f>+Seco!F52</f>
        <v>0</v>
      </c>
      <c r="G53" s="6">
        <f>+Seco!G52</f>
        <v>0</v>
      </c>
      <c r="H53" s="6">
        <f>+Seco!H52</f>
        <v>0</v>
      </c>
      <c r="I53" s="6">
        <f>+Seco!I52</f>
        <v>0</v>
      </c>
      <c r="J53" s="6">
        <f>+Seco!J52</f>
        <v>0</v>
      </c>
      <c r="K53" s="6">
        <f>+Seco!K52</f>
        <v>492363.52999999956</v>
      </c>
      <c r="L53" s="6">
        <f>+Seco!L52</f>
        <v>526403.56000000064</v>
      </c>
      <c r="M53" s="6">
        <f>+Seco!M52</f>
        <v>502704.77000000072</v>
      </c>
      <c r="N53" s="6">
        <f>+Medio!B52</f>
        <v>0</v>
      </c>
      <c r="O53" s="6">
        <f>+Medio!C52</f>
        <v>0</v>
      </c>
      <c r="P53" s="6">
        <f>+Medio!D52</f>
        <v>0</v>
      </c>
      <c r="Q53" s="6">
        <f>+Medio!E52</f>
        <v>0</v>
      </c>
      <c r="R53" s="6">
        <f>+Medio!F52</f>
        <v>0</v>
      </c>
      <c r="S53" s="6">
        <f>+Medio!G52</f>
        <v>0</v>
      </c>
      <c r="T53" s="6">
        <f>+Medio!H52</f>
        <v>0</v>
      </c>
      <c r="U53" s="6">
        <f>+Medio!I52</f>
        <v>0</v>
      </c>
      <c r="V53" s="6">
        <f>+Medio!J52</f>
        <v>0</v>
      </c>
      <c r="W53" s="6">
        <f>+Medio!K52</f>
        <v>490832.29999999987</v>
      </c>
      <c r="X53" s="6">
        <f>+Medio!L52</f>
        <v>538256.20000000054</v>
      </c>
      <c r="Y53" s="6">
        <f>+Medio!M52</f>
        <v>497985.92999999982</v>
      </c>
      <c r="Z53" s="6">
        <f>+Húmedo!B52</f>
        <v>0</v>
      </c>
      <c r="AA53" s="6">
        <f>+Húmedo!C52</f>
        <v>0</v>
      </c>
      <c r="AB53" s="6">
        <f>+Húmedo!D52</f>
        <v>0</v>
      </c>
      <c r="AC53" s="6">
        <f>+Húmedo!E52</f>
        <v>0</v>
      </c>
      <c r="AD53" s="6">
        <f>+Húmedo!F52</f>
        <v>0</v>
      </c>
      <c r="AE53" s="6">
        <f>+Húmedo!G52</f>
        <v>0</v>
      </c>
      <c r="AF53" s="6">
        <f>+Húmedo!H52</f>
        <v>0</v>
      </c>
      <c r="AG53" s="6">
        <f>+Húmedo!I52</f>
        <v>0</v>
      </c>
      <c r="AH53" s="6">
        <f>+Húmedo!J52</f>
        <v>0</v>
      </c>
      <c r="AI53" s="6">
        <f>+Húmedo!K52</f>
        <v>415198.35999999894</v>
      </c>
      <c r="AJ53" s="6">
        <f>+Húmedo!L52</f>
        <v>485385.74999999988</v>
      </c>
      <c r="AK53" s="6">
        <f>+Húmedo!M52</f>
        <v>457025.45000000164</v>
      </c>
      <c r="AL53" s="6"/>
      <c r="AM53" s="34">
        <f t="shared" si="8"/>
        <v>1521471.8600000008</v>
      </c>
      <c r="AN53" s="34">
        <f t="shared" si="9"/>
        <v>1527074.4300000002</v>
      </c>
      <c r="AO53" s="34">
        <f t="shared" si="10"/>
        <v>1357609.5600000005</v>
      </c>
      <c r="AP53" s="34">
        <f t="shared" si="11"/>
        <v>1357609.5600000005</v>
      </c>
      <c r="AQ53" s="34">
        <f t="shared" si="12"/>
        <v>3</v>
      </c>
      <c r="AR53" s="6">
        <f t="shared" si="18"/>
        <v>51</v>
      </c>
      <c r="AS53" s="35">
        <f t="shared" si="13"/>
        <v>415198.35999999894</v>
      </c>
      <c r="AT53" s="35">
        <f t="shared" si="13"/>
        <v>485385.74999999988</v>
      </c>
      <c r="AU53" s="35">
        <f t="shared" si="13"/>
        <v>457025.45000000164</v>
      </c>
      <c r="AV53" s="35">
        <f t="shared" si="14"/>
        <v>1357609.5600000005</v>
      </c>
      <c r="AW53" s="19">
        <f t="shared" si="15"/>
        <v>0</v>
      </c>
      <c r="AX53" s="30">
        <f t="shared" si="2"/>
        <v>34</v>
      </c>
      <c r="AY53" s="30">
        <f t="shared" si="3"/>
        <v>35</v>
      </c>
      <c r="AZ53" s="30">
        <f t="shared" si="4"/>
        <v>36</v>
      </c>
      <c r="BB53" s="34">
        <f>+CompraVenta!AQ55</f>
        <v>0</v>
      </c>
      <c r="BC53" s="34">
        <f>+CompraVenta!AR55</f>
        <v>0</v>
      </c>
      <c r="BD53" s="34">
        <f>+CompraVenta!AS55</f>
        <v>0</v>
      </c>
      <c r="BF53" s="34">
        <f t="shared" si="5"/>
        <v>415198.35999999894</v>
      </c>
      <c r="BG53" s="34">
        <f t="shared" si="6"/>
        <v>485385.74999999988</v>
      </c>
      <c r="BH53" s="34">
        <f t="shared" si="7"/>
        <v>457025.45000000164</v>
      </c>
      <c r="BJ53" s="36">
        <f t="shared" si="16"/>
        <v>1357609.5600000005</v>
      </c>
      <c r="BK53" s="19">
        <f t="shared" si="17"/>
        <v>0</v>
      </c>
    </row>
    <row r="54" spans="1:63" x14ac:dyDescent="0.35">
      <c r="A54" s="3" t="str">
        <f>+Seco!A53</f>
        <v>CARDONES SA</v>
      </c>
      <c r="B54" s="6">
        <f>+Seco!B53</f>
        <v>0</v>
      </c>
      <c r="C54" s="6">
        <f>+Seco!C53</f>
        <v>0</v>
      </c>
      <c r="D54" s="6">
        <f>+Seco!D53</f>
        <v>0</v>
      </c>
      <c r="E54" s="6">
        <f>+Seco!E53</f>
        <v>0</v>
      </c>
      <c r="F54" s="6">
        <f>+Seco!F53</f>
        <v>0</v>
      </c>
      <c r="G54" s="6">
        <f>+Seco!G53</f>
        <v>0</v>
      </c>
      <c r="H54" s="6">
        <f>+Seco!H53</f>
        <v>0</v>
      </c>
      <c r="I54" s="6">
        <f>+Seco!I53</f>
        <v>0</v>
      </c>
      <c r="J54" s="6">
        <f>+Seco!J53</f>
        <v>0</v>
      </c>
      <c r="K54" s="6">
        <f>+Seco!K53</f>
        <v>911.95999999999992</v>
      </c>
      <c r="L54" s="6">
        <f>+Seco!L53</f>
        <v>947.77999999999849</v>
      </c>
      <c r="M54" s="6">
        <f>+Seco!M53</f>
        <v>1240.7499999999975</v>
      </c>
      <c r="N54" s="6">
        <f>+Medio!B53</f>
        <v>0</v>
      </c>
      <c r="O54" s="6">
        <f>+Medio!C53</f>
        <v>0</v>
      </c>
      <c r="P54" s="6">
        <f>+Medio!D53</f>
        <v>0</v>
      </c>
      <c r="Q54" s="6">
        <f>+Medio!E53</f>
        <v>0</v>
      </c>
      <c r="R54" s="6">
        <f>+Medio!F53</f>
        <v>0</v>
      </c>
      <c r="S54" s="6">
        <f>+Medio!G53</f>
        <v>0</v>
      </c>
      <c r="T54" s="6">
        <f>+Medio!H53</f>
        <v>0</v>
      </c>
      <c r="U54" s="6">
        <f>+Medio!I53</f>
        <v>0</v>
      </c>
      <c r="V54" s="6">
        <f>+Medio!J53</f>
        <v>0</v>
      </c>
      <c r="W54" s="6">
        <f>+Medio!K53</f>
        <v>877.29999999999848</v>
      </c>
      <c r="X54" s="6">
        <f>+Medio!L53</f>
        <v>949.91000000000247</v>
      </c>
      <c r="Y54" s="6">
        <f>+Medio!M53</f>
        <v>1356.2999999999984</v>
      </c>
      <c r="Z54" s="6">
        <f>+Húmedo!B53</f>
        <v>0</v>
      </c>
      <c r="AA54" s="6">
        <f>+Húmedo!C53</f>
        <v>0</v>
      </c>
      <c r="AB54" s="6">
        <f>+Húmedo!D53</f>
        <v>0</v>
      </c>
      <c r="AC54" s="6">
        <f>+Húmedo!E53</f>
        <v>0</v>
      </c>
      <c r="AD54" s="6">
        <f>+Húmedo!F53</f>
        <v>0</v>
      </c>
      <c r="AE54" s="6">
        <f>+Húmedo!G53</f>
        <v>0</v>
      </c>
      <c r="AF54" s="6">
        <f>+Húmedo!H53</f>
        <v>0</v>
      </c>
      <c r="AG54" s="6">
        <f>+Húmedo!I53</f>
        <v>0</v>
      </c>
      <c r="AH54" s="6">
        <f>+Húmedo!J53</f>
        <v>0</v>
      </c>
      <c r="AI54" s="6">
        <f>+Húmedo!K53</f>
        <v>990.400000000001</v>
      </c>
      <c r="AJ54" s="6">
        <f>+Húmedo!L53</f>
        <v>960.4700000000006</v>
      </c>
      <c r="AK54" s="6">
        <f>+Húmedo!M53</f>
        <v>1333.7899999999988</v>
      </c>
      <c r="AL54" s="6"/>
      <c r="AM54" s="34">
        <f t="shared" si="8"/>
        <v>3100.4899999999961</v>
      </c>
      <c r="AN54" s="34">
        <f t="shared" si="9"/>
        <v>3183.5099999999993</v>
      </c>
      <c r="AO54" s="34">
        <f t="shared" si="10"/>
        <v>3284.6600000000008</v>
      </c>
      <c r="AP54" s="34">
        <f t="shared" si="11"/>
        <v>3100.4899999999961</v>
      </c>
      <c r="AQ54" s="34">
        <f t="shared" si="12"/>
        <v>1</v>
      </c>
      <c r="AR54" s="6">
        <f t="shared" si="18"/>
        <v>52</v>
      </c>
      <c r="AS54" s="35">
        <f t="shared" si="13"/>
        <v>911.95999999999992</v>
      </c>
      <c r="AT54" s="35">
        <f t="shared" si="13"/>
        <v>947.77999999999849</v>
      </c>
      <c r="AU54" s="35">
        <f t="shared" si="13"/>
        <v>1240.7499999999975</v>
      </c>
      <c r="AV54" s="35">
        <f t="shared" si="14"/>
        <v>3100.4899999999961</v>
      </c>
      <c r="AW54" s="19">
        <f t="shared" si="15"/>
        <v>0</v>
      </c>
      <c r="AX54" s="30">
        <f t="shared" si="2"/>
        <v>10</v>
      </c>
      <c r="AY54" s="30">
        <f t="shared" si="3"/>
        <v>11</v>
      </c>
      <c r="AZ54" s="30">
        <f t="shared" si="4"/>
        <v>12</v>
      </c>
      <c r="BB54" s="34">
        <f>+CompraVenta!AQ56</f>
        <v>0</v>
      </c>
      <c r="BC54" s="34">
        <f>+CompraVenta!AR56</f>
        <v>0</v>
      </c>
      <c r="BD54" s="34">
        <f>+CompraVenta!AS56</f>
        <v>0</v>
      </c>
      <c r="BF54" s="34">
        <f t="shared" si="5"/>
        <v>911.95999999999992</v>
      </c>
      <c r="BG54" s="34">
        <f t="shared" si="6"/>
        <v>947.77999999999849</v>
      </c>
      <c r="BH54" s="34">
        <f t="shared" si="7"/>
        <v>1240.7499999999975</v>
      </c>
      <c r="BJ54" s="36">
        <f t="shared" si="16"/>
        <v>3100.4899999999961</v>
      </c>
      <c r="BK54" s="19">
        <f t="shared" si="17"/>
        <v>0</v>
      </c>
    </row>
    <row r="55" spans="1:63" x14ac:dyDescent="0.35">
      <c r="A55" s="3" t="str">
        <f>+Seco!A54</f>
        <v>CAREN</v>
      </c>
      <c r="B55" s="6">
        <f>+Seco!B54</f>
        <v>0</v>
      </c>
      <c r="C55" s="6">
        <f>+Seco!C54</f>
        <v>0</v>
      </c>
      <c r="D55" s="6">
        <f>+Seco!D54</f>
        <v>0</v>
      </c>
      <c r="E55" s="6">
        <f>+Seco!E54</f>
        <v>0</v>
      </c>
      <c r="F55" s="6">
        <f>+Seco!F54</f>
        <v>0</v>
      </c>
      <c r="G55" s="6">
        <f>+Seco!G54</f>
        <v>0</v>
      </c>
      <c r="H55" s="6">
        <f>+Seco!H54</f>
        <v>0</v>
      </c>
      <c r="I55" s="6">
        <f>+Seco!I54</f>
        <v>0</v>
      </c>
      <c r="J55" s="6">
        <f>+Seco!J54</f>
        <v>0</v>
      </c>
      <c r="K55" s="6">
        <f>+Seco!K54</f>
        <v>1052825.81</v>
      </c>
      <c r="L55" s="6">
        <f>+Seco!L54</f>
        <v>1234368.8400000008</v>
      </c>
      <c r="M55" s="6">
        <f>+Seco!M54</f>
        <v>880732.57000000123</v>
      </c>
      <c r="N55" s="6">
        <f>+Medio!B54</f>
        <v>0</v>
      </c>
      <c r="O55" s="6">
        <f>+Medio!C54</f>
        <v>0</v>
      </c>
      <c r="P55" s="6">
        <f>+Medio!D54</f>
        <v>0</v>
      </c>
      <c r="Q55" s="6">
        <f>+Medio!E54</f>
        <v>0</v>
      </c>
      <c r="R55" s="6">
        <f>+Medio!F54</f>
        <v>0</v>
      </c>
      <c r="S55" s="6">
        <f>+Medio!G54</f>
        <v>0</v>
      </c>
      <c r="T55" s="6">
        <f>+Medio!H54</f>
        <v>0</v>
      </c>
      <c r="U55" s="6">
        <f>+Medio!I54</f>
        <v>0</v>
      </c>
      <c r="V55" s="6">
        <f>+Medio!J54</f>
        <v>0</v>
      </c>
      <c r="W55" s="6">
        <f>+Medio!K54</f>
        <v>1029876.8699999999</v>
      </c>
      <c r="X55" s="6">
        <f>+Medio!L54</f>
        <v>1165426.71</v>
      </c>
      <c r="Y55" s="6">
        <f>+Medio!M54</f>
        <v>1111238.5800000005</v>
      </c>
      <c r="Z55" s="6">
        <f>+Húmedo!B54</f>
        <v>0</v>
      </c>
      <c r="AA55" s="6">
        <f>+Húmedo!C54</f>
        <v>0</v>
      </c>
      <c r="AB55" s="6">
        <f>+Húmedo!D54</f>
        <v>0</v>
      </c>
      <c r="AC55" s="6">
        <f>+Húmedo!E54</f>
        <v>0</v>
      </c>
      <c r="AD55" s="6">
        <f>+Húmedo!F54</f>
        <v>0</v>
      </c>
      <c r="AE55" s="6">
        <f>+Húmedo!G54</f>
        <v>0</v>
      </c>
      <c r="AF55" s="6">
        <f>+Húmedo!H54</f>
        <v>0</v>
      </c>
      <c r="AG55" s="6">
        <f>+Húmedo!I54</f>
        <v>0</v>
      </c>
      <c r="AH55" s="6">
        <f>+Húmedo!J54</f>
        <v>0</v>
      </c>
      <c r="AI55" s="6">
        <f>+Húmedo!K54</f>
        <v>1346610.7900000003</v>
      </c>
      <c r="AJ55" s="6">
        <f>+Húmedo!L54</f>
        <v>1716455.7999999996</v>
      </c>
      <c r="AK55" s="6">
        <f>+Húmedo!M54</f>
        <v>1599893.7700000023</v>
      </c>
      <c r="AL55" s="6"/>
      <c r="AM55" s="34">
        <f t="shared" si="8"/>
        <v>3167927.2200000021</v>
      </c>
      <c r="AN55" s="34">
        <f t="shared" si="9"/>
        <v>3306542.1600000006</v>
      </c>
      <c r="AO55" s="34">
        <f t="shared" si="10"/>
        <v>4662960.3600000022</v>
      </c>
      <c r="AP55" s="34">
        <f t="shared" si="11"/>
        <v>3167927.2200000021</v>
      </c>
      <c r="AQ55" s="34">
        <f t="shared" si="12"/>
        <v>1</v>
      </c>
      <c r="AR55" s="6">
        <f t="shared" si="18"/>
        <v>53</v>
      </c>
      <c r="AS55" s="35">
        <f t="shared" si="13"/>
        <v>1052825.81</v>
      </c>
      <c r="AT55" s="35">
        <f t="shared" si="13"/>
        <v>1234368.8400000008</v>
      </c>
      <c r="AU55" s="35">
        <f t="shared" si="13"/>
        <v>880732.57000000123</v>
      </c>
      <c r="AV55" s="35">
        <f t="shared" si="14"/>
        <v>3167927.2200000021</v>
      </c>
      <c r="AW55" s="19">
        <f t="shared" si="15"/>
        <v>0</v>
      </c>
      <c r="AX55" s="30">
        <f t="shared" si="2"/>
        <v>10</v>
      </c>
      <c r="AY55" s="30">
        <f t="shared" si="3"/>
        <v>11</v>
      </c>
      <c r="AZ55" s="30">
        <f t="shared" si="4"/>
        <v>12</v>
      </c>
      <c r="BB55" s="34">
        <f>+CompraVenta!AQ57</f>
        <v>0</v>
      </c>
      <c r="BC55" s="34">
        <f>+CompraVenta!AR57</f>
        <v>0</v>
      </c>
      <c r="BD55" s="34">
        <f>+CompraVenta!AS57</f>
        <v>0</v>
      </c>
      <c r="BF55" s="34">
        <f t="shared" si="5"/>
        <v>1052825.81</v>
      </c>
      <c r="BG55" s="34">
        <f t="shared" si="6"/>
        <v>1234368.8400000008</v>
      </c>
      <c r="BH55" s="34">
        <f t="shared" si="7"/>
        <v>880732.57000000123</v>
      </c>
      <c r="BJ55" s="36">
        <f t="shared" si="16"/>
        <v>3167927.2200000021</v>
      </c>
      <c r="BK55" s="19">
        <f t="shared" si="17"/>
        <v>0</v>
      </c>
    </row>
    <row r="56" spans="1:63" x14ac:dyDescent="0.35">
      <c r="A56" s="3" t="str">
        <f>+Seco!A55</f>
        <v>CARRAN</v>
      </c>
      <c r="B56" s="6">
        <f>+Seco!B55</f>
        <v>0</v>
      </c>
      <c r="C56" s="6">
        <f>+Seco!C55</f>
        <v>0</v>
      </c>
      <c r="D56" s="6">
        <f>+Seco!D55</f>
        <v>0</v>
      </c>
      <c r="E56" s="6">
        <f>+Seco!E55</f>
        <v>0</v>
      </c>
      <c r="F56" s="6">
        <f>+Seco!F55</f>
        <v>0</v>
      </c>
      <c r="G56" s="6">
        <f>+Seco!G55</f>
        <v>0</v>
      </c>
      <c r="H56" s="6">
        <f>+Seco!H55</f>
        <v>0</v>
      </c>
      <c r="I56" s="6">
        <f>+Seco!I55</f>
        <v>0</v>
      </c>
      <c r="J56" s="6">
        <f>+Seco!J55</f>
        <v>0</v>
      </c>
      <c r="K56" s="6">
        <f>+Seco!K55</f>
        <v>0</v>
      </c>
      <c r="L56" s="6">
        <f>+Seco!L55</f>
        <v>0</v>
      </c>
      <c r="M56" s="6">
        <f>+Seco!M55</f>
        <v>0</v>
      </c>
      <c r="N56" s="6">
        <f>+Medio!B55</f>
        <v>0</v>
      </c>
      <c r="O56" s="6">
        <f>+Medio!C55</f>
        <v>0</v>
      </c>
      <c r="P56" s="6">
        <f>+Medio!D55</f>
        <v>0</v>
      </c>
      <c r="Q56" s="6">
        <f>+Medio!E55</f>
        <v>0</v>
      </c>
      <c r="R56" s="6">
        <f>+Medio!F55</f>
        <v>0</v>
      </c>
      <c r="S56" s="6">
        <f>+Medio!G55</f>
        <v>0</v>
      </c>
      <c r="T56" s="6">
        <f>+Medio!H55</f>
        <v>0</v>
      </c>
      <c r="U56" s="6">
        <f>+Medio!I55</f>
        <v>0</v>
      </c>
      <c r="V56" s="6">
        <f>+Medio!J55</f>
        <v>0</v>
      </c>
      <c r="W56" s="6">
        <f>+Medio!K55</f>
        <v>0</v>
      </c>
      <c r="X56" s="6">
        <f>+Medio!L55</f>
        <v>0</v>
      </c>
      <c r="Y56" s="6">
        <f>+Medio!M55</f>
        <v>0</v>
      </c>
      <c r="Z56" s="6">
        <f>+Húmedo!B55</f>
        <v>0</v>
      </c>
      <c r="AA56" s="6">
        <f>+Húmedo!C55</f>
        <v>0</v>
      </c>
      <c r="AB56" s="6">
        <f>+Húmedo!D55</f>
        <v>0</v>
      </c>
      <c r="AC56" s="6">
        <f>+Húmedo!E55</f>
        <v>0</v>
      </c>
      <c r="AD56" s="6">
        <f>+Húmedo!F55</f>
        <v>0</v>
      </c>
      <c r="AE56" s="6">
        <f>+Húmedo!G55</f>
        <v>0</v>
      </c>
      <c r="AF56" s="6">
        <f>+Húmedo!H55</f>
        <v>0</v>
      </c>
      <c r="AG56" s="6">
        <f>+Húmedo!I55</f>
        <v>0</v>
      </c>
      <c r="AH56" s="6">
        <f>+Húmedo!J55</f>
        <v>0</v>
      </c>
      <c r="AI56" s="6">
        <f>+Húmedo!K55</f>
        <v>0</v>
      </c>
      <c r="AJ56" s="6">
        <f>+Húmedo!L55</f>
        <v>0</v>
      </c>
      <c r="AK56" s="6">
        <f>+Húmedo!M55</f>
        <v>0</v>
      </c>
      <c r="AL56" s="6"/>
      <c r="AM56" s="34">
        <f t="shared" si="8"/>
        <v>0</v>
      </c>
      <c r="AN56" s="34">
        <f t="shared" si="9"/>
        <v>0</v>
      </c>
      <c r="AO56" s="34">
        <f t="shared" si="10"/>
        <v>0</v>
      </c>
      <c r="AP56" s="34">
        <f t="shared" si="11"/>
        <v>0</v>
      </c>
      <c r="AQ56" s="34">
        <f t="shared" si="12"/>
        <v>1</v>
      </c>
      <c r="AR56" s="6">
        <f t="shared" si="18"/>
        <v>54</v>
      </c>
      <c r="AS56" s="35">
        <f t="shared" si="13"/>
        <v>0</v>
      </c>
      <c r="AT56" s="35">
        <f t="shared" si="13"/>
        <v>0</v>
      </c>
      <c r="AU56" s="35">
        <f t="shared" si="13"/>
        <v>0</v>
      </c>
      <c r="AV56" s="35">
        <f t="shared" si="14"/>
        <v>0</v>
      </c>
      <c r="AW56" s="19">
        <f t="shared" si="15"/>
        <v>0</v>
      </c>
      <c r="AX56" s="30">
        <f t="shared" si="2"/>
        <v>1</v>
      </c>
      <c r="AY56" s="30">
        <f t="shared" si="3"/>
        <v>1</v>
      </c>
      <c r="AZ56" s="30">
        <f t="shared" si="4"/>
        <v>1</v>
      </c>
      <c r="BB56" s="34">
        <f>+CompraVenta!AQ58</f>
        <v>0</v>
      </c>
      <c r="BC56" s="34">
        <f>+CompraVenta!AR58</f>
        <v>0</v>
      </c>
      <c r="BD56" s="34">
        <f>+CompraVenta!AS58</f>
        <v>0</v>
      </c>
      <c r="BF56" s="34">
        <f t="shared" si="5"/>
        <v>0</v>
      </c>
      <c r="BG56" s="34">
        <f t="shared" si="6"/>
        <v>0</v>
      </c>
      <c r="BH56" s="34">
        <f t="shared" si="7"/>
        <v>0</v>
      </c>
      <c r="BJ56" s="36">
        <f t="shared" si="16"/>
        <v>0</v>
      </c>
      <c r="BK56" s="19">
        <f t="shared" si="17"/>
        <v>0</v>
      </c>
    </row>
    <row r="57" spans="1:63" x14ac:dyDescent="0.35">
      <c r="A57" s="3" t="str">
        <f>+Seco!A56</f>
        <v>CASA_BERMEJA_SPA</v>
      </c>
      <c r="B57" s="6">
        <f>+Seco!B56</f>
        <v>0</v>
      </c>
      <c r="C57" s="6">
        <f>+Seco!C56</f>
        <v>0</v>
      </c>
      <c r="D57" s="6">
        <f>+Seco!D56</f>
        <v>0</v>
      </c>
      <c r="E57" s="6">
        <f>+Seco!E56</f>
        <v>0</v>
      </c>
      <c r="F57" s="6">
        <f>+Seco!F56</f>
        <v>0</v>
      </c>
      <c r="G57" s="6">
        <f>+Seco!G56</f>
        <v>0</v>
      </c>
      <c r="H57" s="6">
        <f>+Seco!H56</f>
        <v>0</v>
      </c>
      <c r="I57" s="6">
        <f>+Seco!I56</f>
        <v>0</v>
      </c>
      <c r="J57" s="6">
        <f>+Seco!J56</f>
        <v>0</v>
      </c>
      <c r="K57" s="6">
        <f>+Seco!K56</f>
        <v>188516.67999999956</v>
      </c>
      <c r="L57" s="6">
        <f>+Seco!L56</f>
        <v>210406.43000000037</v>
      </c>
      <c r="M57" s="6">
        <f>+Seco!M56</f>
        <v>225551.40000000011</v>
      </c>
      <c r="N57" s="6">
        <f>+Medio!B56</f>
        <v>0</v>
      </c>
      <c r="O57" s="6">
        <f>+Medio!C56</f>
        <v>0</v>
      </c>
      <c r="P57" s="6">
        <f>+Medio!D56</f>
        <v>0</v>
      </c>
      <c r="Q57" s="6">
        <f>+Medio!E56</f>
        <v>0</v>
      </c>
      <c r="R57" s="6">
        <f>+Medio!F56</f>
        <v>0</v>
      </c>
      <c r="S57" s="6">
        <f>+Medio!G56</f>
        <v>0</v>
      </c>
      <c r="T57" s="6">
        <f>+Medio!H56</f>
        <v>0</v>
      </c>
      <c r="U57" s="6">
        <f>+Medio!I56</f>
        <v>0</v>
      </c>
      <c r="V57" s="6">
        <f>+Medio!J56</f>
        <v>0</v>
      </c>
      <c r="W57" s="6">
        <f>+Medio!K56</f>
        <v>187743.1800000004</v>
      </c>
      <c r="X57" s="6">
        <f>+Medio!L56</f>
        <v>215327.48000000051</v>
      </c>
      <c r="Y57" s="6">
        <f>+Medio!M56</f>
        <v>225789.04000000056</v>
      </c>
      <c r="Z57" s="6">
        <f>+Húmedo!B56</f>
        <v>0</v>
      </c>
      <c r="AA57" s="6">
        <f>+Húmedo!C56</f>
        <v>0</v>
      </c>
      <c r="AB57" s="6">
        <f>+Húmedo!D56</f>
        <v>0</v>
      </c>
      <c r="AC57" s="6">
        <f>+Húmedo!E56</f>
        <v>0</v>
      </c>
      <c r="AD57" s="6">
        <f>+Húmedo!F56</f>
        <v>0</v>
      </c>
      <c r="AE57" s="6">
        <f>+Húmedo!G56</f>
        <v>0</v>
      </c>
      <c r="AF57" s="6">
        <f>+Húmedo!H56</f>
        <v>0</v>
      </c>
      <c r="AG57" s="6">
        <f>+Húmedo!I56</f>
        <v>0</v>
      </c>
      <c r="AH57" s="6">
        <f>+Húmedo!J56</f>
        <v>0</v>
      </c>
      <c r="AI57" s="6">
        <f>+Húmedo!K56</f>
        <v>182726.94999999998</v>
      </c>
      <c r="AJ57" s="6">
        <f>+Húmedo!L56</f>
        <v>208665.25999999995</v>
      </c>
      <c r="AK57" s="6">
        <f>+Húmedo!M56</f>
        <v>218489.61000000022</v>
      </c>
      <c r="AL57" s="6"/>
      <c r="AM57" s="34">
        <f t="shared" si="8"/>
        <v>624474.51</v>
      </c>
      <c r="AN57" s="34">
        <f t="shared" si="9"/>
        <v>628859.70000000147</v>
      </c>
      <c r="AO57" s="34">
        <f t="shared" si="10"/>
        <v>609881.82000000018</v>
      </c>
      <c r="AP57" s="34">
        <f t="shared" si="11"/>
        <v>609881.82000000018</v>
      </c>
      <c r="AQ57" s="34">
        <f t="shared" si="12"/>
        <v>3</v>
      </c>
      <c r="AR57" s="6">
        <f t="shared" si="18"/>
        <v>55</v>
      </c>
      <c r="AS57" s="35">
        <f t="shared" si="13"/>
        <v>182726.94999999998</v>
      </c>
      <c r="AT57" s="35">
        <f t="shared" si="13"/>
        <v>208665.25999999995</v>
      </c>
      <c r="AU57" s="35">
        <f t="shared" si="13"/>
        <v>218489.61000000022</v>
      </c>
      <c r="AV57" s="35">
        <f t="shared" si="14"/>
        <v>609881.82000000018</v>
      </c>
      <c r="AW57" s="19">
        <f t="shared" si="15"/>
        <v>0</v>
      </c>
      <c r="AX57" s="30">
        <f t="shared" si="2"/>
        <v>34</v>
      </c>
      <c r="AY57" s="30">
        <f t="shared" si="3"/>
        <v>35</v>
      </c>
      <c r="AZ57" s="30">
        <f t="shared" si="4"/>
        <v>36</v>
      </c>
      <c r="BB57" s="34">
        <f>+CompraVenta!AQ59</f>
        <v>0</v>
      </c>
      <c r="BC57" s="34">
        <f>+CompraVenta!AR59</f>
        <v>0</v>
      </c>
      <c r="BD57" s="34">
        <f>+CompraVenta!AS59</f>
        <v>0</v>
      </c>
      <c r="BF57" s="34">
        <f t="shared" si="5"/>
        <v>182726.94999999998</v>
      </c>
      <c r="BG57" s="34">
        <f t="shared" si="6"/>
        <v>208665.25999999995</v>
      </c>
      <c r="BH57" s="34">
        <f t="shared" si="7"/>
        <v>218489.61000000022</v>
      </c>
      <c r="BJ57" s="36">
        <f t="shared" si="16"/>
        <v>609881.82000000018</v>
      </c>
      <c r="BK57" s="19">
        <f t="shared" si="17"/>
        <v>0</v>
      </c>
    </row>
    <row r="58" spans="1:63" x14ac:dyDescent="0.35">
      <c r="A58" s="3" t="str">
        <f>+Seco!A57</f>
        <v>CATAN_SOLAR</v>
      </c>
      <c r="B58" s="6">
        <f>+Seco!B57</f>
        <v>0</v>
      </c>
      <c r="C58" s="6">
        <f>+Seco!C57</f>
        <v>0</v>
      </c>
      <c r="D58" s="6">
        <f>+Seco!D57</f>
        <v>0</v>
      </c>
      <c r="E58" s="6">
        <f>+Seco!E57</f>
        <v>0</v>
      </c>
      <c r="F58" s="6">
        <f>+Seco!F57</f>
        <v>0</v>
      </c>
      <c r="G58" s="6">
        <f>+Seco!G57</f>
        <v>0</v>
      </c>
      <c r="H58" s="6">
        <f>+Seco!H57</f>
        <v>0</v>
      </c>
      <c r="I58" s="6">
        <f>+Seco!I57</f>
        <v>0</v>
      </c>
      <c r="J58" s="6">
        <f>+Seco!J57</f>
        <v>0</v>
      </c>
      <c r="K58" s="6">
        <f>+Seco!K57</f>
        <v>74345.559999999838</v>
      </c>
      <c r="L58" s="6">
        <f>+Seco!L57</f>
        <v>99760.849999999744</v>
      </c>
      <c r="M58" s="6">
        <f>+Seco!M57</f>
        <v>96178.410000000047</v>
      </c>
      <c r="N58" s="6">
        <f>+Medio!B57</f>
        <v>0</v>
      </c>
      <c r="O58" s="6">
        <f>+Medio!C57</f>
        <v>0</v>
      </c>
      <c r="P58" s="6">
        <f>+Medio!D57</f>
        <v>0</v>
      </c>
      <c r="Q58" s="6">
        <f>+Medio!E57</f>
        <v>0</v>
      </c>
      <c r="R58" s="6">
        <f>+Medio!F57</f>
        <v>0</v>
      </c>
      <c r="S58" s="6">
        <f>+Medio!G57</f>
        <v>0</v>
      </c>
      <c r="T58" s="6">
        <f>+Medio!H57</f>
        <v>0</v>
      </c>
      <c r="U58" s="6">
        <f>+Medio!I57</f>
        <v>0</v>
      </c>
      <c r="V58" s="6">
        <f>+Medio!J57</f>
        <v>0</v>
      </c>
      <c r="W58" s="6">
        <f>+Medio!K57</f>
        <v>74032.310000000012</v>
      </c>
      <c r="X58" s="6">
        <f>+Medio!L57</f>
        <v>102667.39999999998</v>
      </c>
      <c r="Y58" s="6">
        <f>+Medio!M57</f>
        <v>94583.090000000127</v>
      </c>
      <c r="Z58" s="6">
        <f>+Húmedo!B57</f>
        <v>0</v>
      </c>
      <c r="AA58" s="6">
        <f>+Húmedo!C57</f>
        <v>0</v>
      </c>
      <c r="AB58" s="6">
        <f>+Húmedo!D57</f>
        <v>0</v>
      </c>
      <c r="AC58" s="6">
        <f>+Húmedo!E57</f>
        <v>0</v>
      </c>
      <c r="AD58" s="6">
        <f>+Húmedo!F57</f>
        <v>0</v>
      </c>
      <c r="AE58" s="6">
        <f>+Húmedo!G57</f>
        <v>0</v>
      </c>
      <c r="AF58" s="6">
        <f>+Húmedo!H57</f>
        <v>0</v>
      </c>
      <c r="AG58" s="6">
        <f>+Húmedo!I57</f>
        <v>0</v>
      </c>
      <c r="AH58" s="6">
        <f>+Húmedo!J57</f>
        <v>0</v>
      </c>
      <c r="AI58" s="6">
        <f>+Húmedo!K57</f>
        <v>71616.199999999968</v>
      </c>
      <c r="AJ58" s="6">
        <f>+Húmedo!L57</f>
        <v>98021.729999999967</v>
      </c>
      <c r="AK58" s="6">
        <f>+Húmedo!M57</f>
        <v>90669.249999999811</v>
      </c>
      <c r="AL58" s="6"/>
      <c r="AM58" s="34">
        <f t="shared" si="8"/>
        <v>270284.8199999996</v>
      </c>
      <c r="AN58" s="34">
        <f t="shared" si="9"/>
        <v>271282.8000000001</v>
      </c>
      <c r="AO58" s="34">
        <f t="shared" si="10"/>
        <v>260307.17999999976</v>
      </c>
      <c r="AP58" s="34">
        <f t="shared" si="11"/>
        <v>260307.17999999976</v>
      </c>
      <c r="AQ58" s="34">
        <f t="shared" si="12"/>
        <v>3</v>
      </c>
      <c r="AR58" s="6">
        <f t="shared" si="18"/>
        <v>56</v>
      </c>
      <c r="AS58" s="35">
        <f t="shared" si="13"/>
        <v>71616.199999999968</v>
      </c>
      <c r="AT58" s="35">
        <f t="shared" si="13"/>
        <v>98021.729999999967</v>
      </c>
      <c r="AU58" s="35">
        <f t="shared" si="13"/>
        <v>90669.249999999811</v>
      </c>
      <c r="AV58" s="35">
        <f t="shared" si="14"/>
        <v>260307.17999999976</v>
      </c>
      <c r="AW58" s="19">
        <f t="shared" si="15"/>
        <v>0</v>
      </c>
      <c r="AX58" s="30">
        <f t="shared" si="2"/>
        <v>34</v>
      </c>
      <c r="AY58" s="30">
        <f t="shared" si="3"/>
        <v>35</v>
      </c>
      <c r="AZ58" s="30">
        <f t="shared" si="4"/>
        <v>36</v>
      </c>
      <c r="BB58" s="34">
        <f>+CompraVenta!AQ60</f>
        <v>0</v>
      </c>
      <c r="BC58" s="34">
        <f>+CompraVenta!AR60</f>
        <v>0</v>
      </c>
      <c r="BD58" s="34">
        <f>+CompraVenta!AS60</f>
        <v>0</v>
      </c>
      <c r="BF58" s="34">
        <f t="shared" si="5"/>
        <v>71616.199999999968</v>
      </c>
      <c r="BG58" s="34">
        <f t="shared" si="6"/>
        <v>98021.729999999967</v>
      </c>
      <c r="BH58" s="34">
        <f t="shared" si="7"/>
        <v>90669.249999999811</v>
      </c>
      <c r="BJ58" s="36">
        <f t="shared" si="16"/>
        <v>260307.17999999976</v>
      </c>
      <c r="BK58" s="19">
        <f t="shared" si="17"/>
        <v>0</v>
      </c>
    </row>
    <row r="59" spans="1:63" x14ac:dyDescent="0.35">
      <c r="A59" s="3" t="str">
        <f>+Seco!A58</f>
        <v>CAVANCHA</v>
      </c>
      <c r="B59" s="6">
        <f>+Seco!B58</f>
        <v>0</v>
      </c>
      <c r="C59" s="6">
        <f>+Seco!C58</f>
        <v>0</v>
      </c>
      <c r="D59" s="6">
        <f>+Seco!D58</f>
        <v>0</v>
      </c>
      <c r="E59" s="6">
        <f>+Seco!E58</f>
        <v>0</v>
      </c>
      <c r="F59" s="6">
        <f>+Seco!F58</f>
        <v>0</v>
      </c>
      <c r="G59" s="6">
        <f>+Seco!G58</f>
        <v>0</v>
      </c>
      <c r="H59" s="6">
        <f>+Seco!H58</f>
        <v>0</v>
      </c>
      <c r="I59" s="6">
        <f>+Seco!I58</f>
        <v>0</v>
      </c>
      <c r="J59" s="6">
        <f>+Seco!J58</f>
        <v>0</v>
      </c>
      <c r="K59" s="6">
        <f>+Seco!K58</f>
        <v>0</v>
      </c>
      <c r="L59" s="6">
        <f>+Seco!L58</f>
        <v>0</v>
      </c>
      <c r="M59" s="6">
        <f>+Seco!M58</f>
        <v>0</v>
      </c>
      <c r="N59" s="6">
        <f>+Medio!B58</f>
        <v>0</v>
      </c>
      <c r="O59" s="6">
        <f>+Medio!C58</f>
        <v>0</v>
      </c>
      <c r="P59" s="6">
        <f>+Medio!D58</f>
        <v>0</v>
      </c>
      <c r="Q59" s="6">
        <f>+Medio!E58</f>
        <v>0</v>
      </c>
      <c r="R59" s="6">
        <f>+Medio!F58</f>
        <v>0</v>
      </c>
      <c r="S59" s="6">
        <f>+Medio!G58</f>
        <v>0</v>
      </c>
      <c r="T59" s="6">
        <f>+Medio!H58</f>
        <v>0</v>
      </c>
      <c r="U59" s="6">
        <f>+Medio!I58</f>
        <v>0</v>
      </c>
      <c r="V59" s="6">
        <f>+Medio!J58</f>
        <v>0</v>
      </c>
      <c r="W59" s="6">
        <f>+Medio!K58</f>
        <v>0</v>
      </c>
      <c r="X59" s="6">
        <f>+Medio!L58</f>
        <v>0</v>
      </c>
      <c r="Y59" s="6">
        <f>+Medio!M58</f>
        <v>0</v>
      </c>
      <c r="Z59" s="6">
        <f>+Húmedo!B58</f>
        <v>0</v>
      </c>
      <c r="AA59" s="6">
        <f>+Húmedo!C58</f>
        <v>0</v>
      </c>
      <c r="AB59" s="6">
        <f>+Húmedo!D58</f>
        <v>0</v>
      </c>
      <c r="AC59" s="6">
        <f>+Húmedo!E58</f>
        <v>0</v>
      </c>
      <c r="AD59" s="6">
        <f>+Húmedo!F58</f>
        <v>0</v>
      </c>
      <c r="AE59" s="6">
        <f>+Húmedo!G58</f>
        <v>0</v>
      </c>
      <c r="AF59" s="6">
        <f>+Húmedo!H58</f>
        <v>0</v>
      </c>
      <c r="AG59" s="6">
        <f>+Húmedo!I58</f>
        <v>0</v>
      </c>
      <c r="AH59" s="6">
        <f>+Húmedo!J58</f>
        <v>0</v>
      </c>
      <c r="AI59" s="6">
        <f>+Húmedo!K58</f>
        <v>0</v>
      </c>
      <c r="AJ59" s="6">
        <f>+Húmedo!L58</f>
        <v>0</v>
      </c>
      <c r="AK59" s="6">
        <f>+Húmedo!M58</f>
        <v>0</v>
      </c>
      <c r="AL59" s="6"/>
      <c r="AM59" s="34">
        <f t="shared" si="8"/>
        <v>0</v>
      </c>
      <c r="AN59" s="34">
        <f t="shared" si="9"/>
        <v>0</v>
      </c>
      <c r="AO59" s="34">
        <f t="shared" si="10"/>
        <v>0</v>
      </c>
      <c r="AP59" s="34">
        <f t="shared" si="11"/>
        <v>0</v>
      </c>
      <c r="AQ59" s="34">
        <f t="shared" si="12"/>
        <v>1</v>
      </c>
      <c r="AR59" s="6">
        <f t="shared" si="18"/>
        <v>57</v>
      </c>
      <c r="AS59" s="35">
        <f t="shared" si="13"/>
        <v>0</v>
      </c>
      <c r="AT59" s="35">
        <f t="shared" si="13"/>
        <v>0</v>
      </c>
      <c r="AU59" s="35">
        <f t="shared" si="13"/>
        <v>0</v>
      </c>
      <c r="AV59" s="35">
        <f t="shared" si="14"/>
        <v>0</v>
      </c>
      <c r="AW59" s="19">
        <f t="shared" si="15"/>
        <v>0</v>
      </c>
      <c r="AX59" s="30">
        <f t="shared" si="2"/>
        <v>1</v>
      </c>
      <c r="AY59" s="30">
        <f t="shared" si="3"/>
        <v>1</v>
      </c>
      <c r="AZ59" s="30">
        <f t="shared" si="4"/>
        <v>1</v>
      </c>
      <c r="BB59" s="34">
        <f>+CompraVenta!AQ61</f>
        <v>0</v>
      </c>
      <c r="BC59" s="34">
        <f>+CompraVenta!AR61</f>
        <v>0</v>
      </c>
      <c r="BD59" s="34">
        <f>+CompraVenta!AS61</f>
        <v>0</v>
      </c>
      <c r="BF59" s="34">
        <f t="shared" si="5"/>
        <v>0</v>
      </c>
      <c r="BG59" s="34">
        <f t="shared" si="6"/>
        <v>0</v>
      </c>
      <c r="BH59" s="34">
        <f t="shared" si="7"/>
        <v>0</v>
      </c>
      <c r="BJ59" s="36">
        <f t="shared" si="16"/>
        <v>0</v>
      </c>
      <c r="BK59" s="19">
        <f t="shared" si="17"/>
        <v>0</v>
      </c>
    </row>
    <row r="60" spans="1:63" x14ac:dyDescent="0.35">
      <c r="A60" s="3" t="str">
        <f>+Seco!A59</f>
        <v>CEDARS_SOLAR</v>
      </c>
      <c r="B60" s="6">
        <f>+Seco!B59</f>
        <v>0</v>
      </c>
      <c r="C60" s="6">
        <f>+Seco!C59</f>
        <v>0</v>
      </c>
      <c r="D60" s="6">
        <f>+Seco!D59</f>
        <v>0</v>
      </c>
      <c r="E60" s="6">
        <f>+Seco!E59</f>
        <v>0</v>
      </c>
      <c r="F60" s="6">
        <f>+Seco!F59</f>
        <v>0</v>
      </c>
      <c r="G60" s="6">
        <f>+Seco!G59</f>
        <v>0</v>
      </c>
      <c r="H60" s="6">
        <f>+Seco!H59</f>
        <v>0</v>
      </c>
      <c r="I60" s="6">
        <f>+Seco!I59</f>
        <v>0</v>
      </c>
      <c r="J60" s="6">
        <f>+Seco!J59</f>
        <v>0</v>
      </c>
      <c r="K60" s="6">
        <f>+Seco!K59</f>
        <v>307176.39999999967</v>
      </c>
      <c r="L60" s="6">
        <f>+Seco!L59</f>
        <v>467996.97000000009</v>
      </c>
      <c r="M60" s="6">
        <f>+Seco!M59</f>
        <v>501804.06000000128</v>
      </c>
      <c r="N60" s="6">
        <f>+Medio!B59</f>
        <v>0</v>
      </c>
      <c r="O60" s="6">
        <f>+Medio!C59</f>
        <v>0</v>
      </c>
      <c r="P60" s="6">
        <f>+Medio!D59</f>
        <v>0</v>
      </c>
      <c r="Q60" s="6">
        <f>+Medio!E59</f>
        <v>0</v>
      </c>
      <c r="R60" s="6">
        <f>+Medio!F59</f>
        <v>0</v>
      </c>
      <c r="S60" s="6">
        <f>+Medio!G59</f>
        <v>0</v>
      </c>
      <c r="T60" s="6">
        <f>+Medio!H59</f>
        <v>0</v>
      </c>
      <c r="U60" s="6">
        <f>+Medio!I59</f>
        <v>0</v>
      </c>
      <c r="V60" s="6">
        <f>+Medio!J59</f>
        <v>0</v>
      </c>
      <c r="W60" s="6">
        <f>+Medio!K59</f>
        <v>305977.66000000032</v>
      </c>
      <c r="X60" s="6">
        <f>+Medio!L59</f>
        <v>478789.29999999946</v>
      </c>
      <c r="Y60" s="6">
        <f>+Medio!M59</f>
        <v>502560.96000000008</v>
      </c>
      <c r="Z60" s="6">
        <f>+Húmedo!B59</f>
        <v>0</v>
      </c>
      <c r="AA60" s="6">
        <f>+Húmedo!C59</f>
        <v>0</v>
      </c>
      <c r="AB60" s="6">
        <f>+Húmedo!D59</f>
        <v>0</v>
      </c>
      <c r="AC60" s="6">
        <f>+Húmedo!E59</f>
        <v>0</v>
      </c>
      <c r="AD60" s="6">
        <f>+Húmedo!F59</f>
        <v>0</v>
      </c>
      <c r="AE60" s="6">
        <f>+Húmedo!G59</f>
        <v>0</v>
      </c>
      <c r="AF60" s="6">
        <f>+Húmedo!H59</f>
        <v>0</v>
      </c>
      <c r="AG60" s="6">
        <f>+Húmedo!I59</f>
        <v>0</v>
      </c>
      <c r="AH60" s="6">
        <f>+Húmedo!J59</f>
        <v>0</v>
      </c>
      <c r="AI60" s="6">
        <f>+Húmedo!K59</f>
        <v>298132.19999999978</v>
      </c>
      <c r="AJ60" s="6">
        <f>+Húmedo!L59</f>
        <v>463553.49999999948</v>
      </c>
      <c r="AK60" s="6">
        <f>+Húmedo!M59</f>
        <v>487278.78000000049</v>
      </c>
      <c r="AL60" s="6"/>
      <c r="AM60" s="34">
        <f t="shared" si="8"/>
        <v>1276977.4300000011</v>
      </c>
      <c r="AN60" s="34">
        <f t="shared" si="9"/>
        <v>1287327.92</v>
      </c>
      <c r="AO60" s="34">
        <f t="shared" si="10"/>
        <v>1248964.4799999997</v>
      </c>
      <c r="AP60" s="34">
        <f t="shared" si="11"/>
        <v>1248964.4799999997</v>
      </c>
      <c r="AQ60" s="34">
        <f t="shared" si="12"/>
        <v>3</v>
      </c>
      <c r="AR60" s="6">
        <f t="shared" si="18"/>
        <v>58</v>
      </c>
      <c r="AS60" s="35">
        <f t="shared" si="13"/>
        <v>298132.19999999978</v>
      </c>
      <c r="AT60" s="35">
        <f t="shared" si="13"/>
        <v>463553.49999999948</v>
      </c>
      <c r="AU60" s="35">
        <f t="shared" si="13"/>
        <v>487278.78000000049</v>
      </c>
      <c r="AV60" s="35">
        <f t="shared" si="14"/>
        <v>1248964.4799999997</v>
      </c>
      <c r="AW60" s="19">
        <f t="shared" si="15"/>
        <v>0</v>
      </c>
      <c r="AX60" s="30">
        <f t="shared" si="2"/>
        <v>34</v>
      </c>
      <c r="AY60" s="30">
        <f t="shared" si="3"/>
        <v>35</v>
      </c>
      <c r="AZ60" s="30">
        <f t="shared" si="4"/>
        <v>36</v>
      </c>
      <c r="BB60" s="34">
        <f>+CompraVenta!AQ62</f>
        <v>0</v>
      </c>
      <c r="BC60" s="34">
        <f>+CompraVenta!AR62</f>
        <v>0</v>
      </c>
      <c r="BD60" s="34">
        <f>+CompraVenta!AS62</f>
        <v>0</v>
      </c>
      <c r="BF60" s="34">
        <f t="shared" si="5"/>
        <v>298132.19999999978</v>
      </c>
      <c r="BG60" s="34">
        <f t="shared" si="6"/>
        <v>463553.49999999948</v>
      </c>
      <c r="BH60" s="34">
        <f t="shared" si="7"/>
        <v>487278.78000000049</v>
      </c>
      <c r="BJ60" s="36">
        <f t="shared" si="16"/>
        <v>1248964.4799999997</v>
      </c>
      <c r="BK60" s="19">
        <f t="shared" si="17"/>
        <v>0</v>
      </c>
    </row>
    <row r="61" spans="1:63" x14ac:dyDescent="0.35">
      <c r="A61" s="3" t="str">
        <f>+Seco!A60</f>
        <v>Central El Atajo</v>
      </c>
      <c r="B61" s="6">
        <f>+Seco!B60</f>
        <v>0</v>
      </c>
      <c r="C61" s="6">
        <f>+Seco!C60</f>
        <v>0</v>
      </c>
      <c r="D61" s="6">
        <f>+Seco!D60</f>
        <v>0</v>
      </c>
      <c r="E61" s="6">
        <f>+Seco!E60</f>
        <v>0</v>
      </c>
      <c r="F61" s="6">
        <f>+Seco!F60</f>
        <v>0</v>
      </c>
      <c r="G61" s="6">
        <f>+Seco!G60</f>
        <v>0</v>
      </c>
      <c r="H61" s="6">
        <f>+Seco!H60</f>
        <v>0</v>
      </c>
      <c r="I61" s="6">
        <f>+Seco!I60</f>
        <v>0</v>
      </c>
      <c r="J61" s="6">
        <f>+Seco!J60</f>
        <v>0</v>
      </c>
      <c r="K61" s="6">
        <f>+Seco!K60</f>
        <v>46973.220000000118</v>
      </c>
      <c r="L61" s="6">
        <f>+Seco!L60</f>
        <v>50727.479999999989</v>
      </c>
      <c r="M61" s="6">
        <f>+Seco!M60</f>
        <v>47583.720000000052</v>
      </c>
      <c r="N61" s="6">
        <f>+Medio!B60</f>
        <v>0</v>
      </c>
      <c r="O61" s="6">
        <f>+Medio!C60</f>
        <v>0</v>
      </c>
      <c r="P61" s="6">
        <f>+Medio!D60</f>
        <v>0</v>
      </c>
      <c r="Q61" s="6">
        <f>+Medio!E60</f>
        <v>0</v>
      </c>
      <c r="R61" s="6">
        <f>+Medio!F60</f>
        <v>0</v>
      </c>
      <c r="S61" s="6">
        <f>+Medio!G60</f>
        <v>0</v>
      </c>
      <c r="T61" s="6">
        <f>+Medio!H60</f>
        <v>0</v>
      </c>
      <c r="U61" s="6">
        <f>+Medio!I60</f>
        <v>0</v>
      </c>
      <c r="V61" s="6">
        <f>+Medio!J60</f>
        <v>0</v>
      </c>
      <c r="W61" s="6">
        <f>+Medio!K60</f>
        <v>47084.6899999999</v>
      </c>
      <c r="X61" s="6">
        <f>+Medio!L60</f>
        <v>52336.339999999975</v>
      </c>
      <c r="Y61" s="6">
        <f>+Medio!M60</f>
        <v>47200.409999999982</v>
      </c>
      <c r="Z61" s="6">
        <f>+Húmedo!B60</f>
        <v>0</v>
      </c>
      <c r="AA61" s="6">
        <f>+Húmedo!C60</f>
        <v>0</v>
      </c>
      <c r="AB61" s="6">
        <f>+Húmedo!D60</f>
        <v>0</v>
      </c>
      <c r="AC61" s="6">
        <f>+Húmedo!E60</f>
        <v>0</v>
      </c>
      <c r="AD61" s="6">
        <f>+Húmedo!F60</f>
        <v>0</v>
      </c>
      <c r="AE61" s="6">
        <f>+Húmedo!G60</f>
        <v>0</v>
      </c>
      <c r="AF61" s="6">
        <f>+Húmedo!H60</f>
        <v>0</v>
      </c>
      <c r="AG61" s="6">
        <f>+Húmedo!I60</f>
        <v>0</v>
      </c>
      <c r="AH61" s="6">
        <f>+Húmedo!J60</f>
        <v>0</v>
      </c>
      <c r="AI61" s="6">
        <f>+Húmedo!K60</f>
        <v>45411.270000000091</v>
      </c>
      <c r="AJ61" s="6">
        <f>+Húmedo!L60</f>
        <v>49619.960000000006</v>
      </c>
      <c r="AK61" s="6">
        <f>+Húmedo!M60</f>
        <v>45145.250000000124</v>
      </c>
      <c r="AL61" s="6"/>
      <c r="AM61" s="34">
        <f t="shared" si="8"/>
        <v>145284.42000000016</v>
      </c>
      <c r="AN61" s="34">
        <f t="shared" si="9"/>
        <v>146621.43999999986</v>
      </c>
      <c r="AO61" s="34">
        <f t="shared" si="10"/>
        <v>140176.48000000021</v>
      </c>
      <c r="AP61" s="34">
        <f t="shared" si="11"/>
        <v>140176.48000000021</v>
      </c>
      <c r="AQ61" s="34">
        <f t="shared" si="12"/>
        <v>3</v>
      </c>
      <c r="AR61" s="6">
        <f t="shared" si="18"/>
        <v>59</v>
      </c>
      <c r="AS61" s="35">
        <f t="shared" si="13"/>
        <v>45411.270000000091</v>
      </c>
      <c r="AT61" s="35">
        <f t="shared" si="13"/>
        <v>49619.960000000006</v>
      </c>
      <c r="AU61" s="35">
        <f t="shared" si="13"/>
        <v>45145.250000000124</v>
      </c>
      <c r="AV61" s="35">
        <f t="shared" si="14"/>
        <v>140176.48000000021</v>
      </c>
      <c r="AW61" s="19">
        <f t="shared" si="15"/>
        <v>0</v>
      </c>
      <c r="AX61" s="30">
        <f t="shared" si="2"/>
        <v>34</v>
      </c>
      <c r="AY61" s="30">
        <f t="shared" si="3"/>
        <v>35</v>
      </c>
      <c r="AZ61" s="30">
        <f t="shared" si="4"/>
        <v>36</v>
      </c>
      <c r="BB61" s="34">
        <f>+CompraVenta!AQ63</f>
        <v>0</v>
      </c>
      <c r="BC61" s="34">
        <f>+CompraVenta!AR63</f>
        <v>0</v>
      </c>
      <c r="BD61" s="34">
        <f>+CompraVenta!AS63</f>
        <v>0</v>
      </c>
      <c r="BF61" s="34">
        <f t="shared" si="5"/>
        <v>45411.270000000091</v>
      </c>
      <c r="BG61" s="34">
        <f t="shared" si="6"/>
        <v>49619.960000000006</v>
      </c>
      <c r="BH61" s="34">
        <f t="shared" si="7"/>
        <v>45145.250000000124</v>
      </c>
      <c r="BJ61" s="36">
        <f t="shared" si="16"/>
        <v>140176.48000000021</v>
      </c>
      <c r="BK61" s="19">
        <f t="shared" si="17"/>
        <v>0</v>
      </c>
    </row>
    <row r="62" spans="1:63" x14ac:dyDescent="0.35">
      <c r="A62" s="3" t="str">
        <f>+Seco!A61</f>
        <v>CERRO_DOMINADOR_CSP</v>
      </c>
      <c r="B62" s="6">
        <f>+Seco!B61</f>
        <v>0</v>
      </c>
      <c r="C62" s="6">
        <f>+Seco!C61</f>
        <v>0</v>
      </c>
      <c r="D62" s="6">
        <f>+Seco!D61</f>
        <v>0</v>
      </c>
      <c r="E62" s="6">
        <f>+Seco!E61</f>
        <v>0</v>
      </c>
      <c r="F62" s="6">
        <f>+Seco!F61</f>
        <v>0</v>
      </c>
      <c r="G62" s="6">
        <f>+Seco!G61</f>
        <v>0</v>
      </c>
      <c r="H62" s="6">
        <f>+Seco!H61</f>
        <v>0</v>
      </c>
      <c r="I62" s="6">
        <f>+Seco!I61</f>
        <v>0</v>
      </c>
      <c r="J62" s="6">
        <f>+Seco!J61</f>
        <v>0</v>
      </c>
      <c r="K62" s="6">
        <f>+Seco!K61</f>
        <v>-5721159.8599999975</v>
      </c>
      <c r="L62" s="6">
        <f>+Seco!L61</f>
        <v>-6195730.620000002</v>
      </c>
      <c r="M62" s="6">
        <f>+Seco!M61</f>
        <v>-6333946.6100000041</v>
      </c>
      <c r="N62" s="6">
        <f>+Medio!B61</f>
        <v>0</v>
      </c>
      <c r="O62" s="6">
        <f>+Medio!C61</f>
        <v>0</v>
      </c>
      <c r="P62" s="6">
        <f>+Medio!D61</f>
        <v>0</v>
      </c>
      <c r="Q62" s="6">
        <f>+Medio!E61</f>
        <v>0</v>
      </c>
      <c r="R62" s="6">
        <f>+Medio!F61</f>
        <v>0</v>
      </c>
      <c r="S62" s="6">
        <f>+Medio!G61</f>
        <v>0</v>
      </c>
      <c r="T62" s="6">
        <f>+Medio!H61</f>
        <v>0</v>
      </c>
      <c r="U62" s="6">
        <f>+Medio!I61</f>
        <v>0</v>
      </c>
      <c r="V62" s="6">
        <f>+Medio!J61</f>
        <v>0</v>
      </c>
      <c r="W62" s="6">
        <f>+Medio!K61</f>
        <v>-5778617.0400000047</v>
      </c>
      <c r="X62" s="6">
        <f>+Medio!L61</f>
        <v>-6406229.29</v>
      </c>
      <c r="Y62" s="6">
        <f>+Medio!M61</f>
        <v>-6214872.4800000023</v>
      </c>
      <c r="Z62" s="6">
        <f>+Húmedo!B61</f>
        <v>0</v>
      </c>
      <c r="AA62" s="6">
        <f>+Húmedo!C61</f>
        <v>0</v>
      </c>
      <c r="AB62" s="6">
        <f>+Húmedo!D61</f>
        <v>0</v>
      </c>
      <c r="AC62" s="6">
        <f>+Húmedo!E61</f>
        <v>0</v>
      </c>
      <c r="AD62" s="6">
        <f>+Húmedo!F61</f>
        <v>0</v>
      </c>
      <c r="AE62" s="6">
        <f>+Húmedo!G61</f>
        <v>0</v>
      </c>
      <c r="AF62" s="6">
        <f>+Húmedo!H61</f>
        <v>0</v>
      </c>
      <c r="AG62" s="6">
        <f>+Húmedo!I61</f>
        <v>0</v>
      </c>
      <c r="AH62" s="6">
        <f>+Húmedo!J61</f>
        <v>0</v>
      </c>
      <c r="AI62" s="6">
        <f>+Húmedo!K61</f>
        <v>-5493401.7699999977</v>
      </c>
      <c r="AJ62" s="6">
        <f>+Húmedo!L61</f>
        <v>-6101491.4699999969</v>
      </c>
      <c r="AK62" s="6">
        <f>+Húmedo!M61</f>
        <v>-5935027.9200000009</v>
      </c>
      <c r="AL62" s="6"/>
      <c r="AM62" s="34">
        <f t="shared" si="8"/>
        <v>-18250837.090000004</v>
      </c>
      <c r="AN62" s="34">
        <f t="shared" si="9"/>
        <v>-18399718.81000001</v>
      </c>
      <c r="AO62" s="34">
        <f t="shared" si="10"/>
        <v>-17529921.159999996</v>
      </c>
      <c r="AP62" s="34">
        <f t="shared" si="11"/>
        <v>-18399718.81000001</v>
      </c>
      <c r="AQ62" s="34">
        <f t="shared" si="12"/>
        <v>2</v>
      </c>
      <c r="AR62" s="6">
        <f t="shared" si="18"/>
        <v>60</v>
      </c>
      <c r="AS62" s="35">
        <f t="shared" si="13"/>
        <v>-5778617.0400000047</v>
      </c>
      <c r="AT62" s="35">
        <f t="shared" si="13"/>
        <v>-6406229.29</v>
      </c>
      <c r="AU62" s="35">
        <f t="shared" si="13"/>
        <v>-6214872.4800000023</v>
      </c>
      <c r="AV62" s="35">
        <f t="shared" si="14"/>
        <v>-18399718.81000001</v>
      </c>
      <c r="AW62" s="19">
        <f t="shared" si="15"/>
        <v>1</v>
      </c>
      <c r="AX62" s="30">
        <f t="shared" si="2"/>
        <v>22</v>
      </c>
      <c r="AY62" s="30">
        <f t="shared" si="3"/>
        <v>23</v>
      </c>
      <c r="AZ62" s="30">
        <f t="shared" si="4"/>
        <v>24</v>
      </c>
      <c r="BB62" s="34">
        <f>+CompraVenta!AQ64</f>
        <v>-1448820.3299999987</v>
      </c>
      <c r="BC62" s="34">
        <f>+CompraVenta!AR64</f>
        <v>-1585645.6799999995</v>
      </c>
      <c r="BD62" s="34">
        <f>+CompraVenta!AS64</f>
        <v>-1477968.1699999967</v>
      </c>
      <c r="BF62" s="34">
        <f t="shared" si="5"/>
        <v>-7227437.3700000029</v>
      </c>
      <c r="BG62" s="34">
        <f t="shared" si="6"/>
        <v>-7991874.9699999997</v>
      </c>
      <c r="BH62" s="34">
        <f t="shared" si="7"/>
        <v>-7692840.6499999985</v>
      </c>
      <c r="BJ62" s="36">
        <f t="shared" si="16"/>
        <v>-22912152.990000002</v>
      </c>
      <c r="BK62" s="19">
        <f t="shared" si="17"/>
        <v>0</v>
      </c>
    </row>
    <row r="63" spans="1:63" x14ac:dyDescent="0.35">
      <c r="A63" s="3" t="str">
        <f>+Seco!A62</f>
        <v>CGE_C</v>
      </c>
      <c r="B63" s="6">
        <f>+Seco!B62</f>
        <v>0</v>
      </c>
      <c r="C63" s="6">
        <f>+Seco!C62</f>
        <v>0</v>
      </c>
      <c r="D63" s="6">
        <f>+Seco!D62</f>
        <v>0</v>
      </c>
      <c r="E63" s="6">
        <f>+Seco!E62</f>
        <v>0</v>
      </c>
      <c r="F63" s="6">
        <f>+Seco!F62</f>
        <v>0</v>
      </c>
      <c r="G63" s="6">
        <f>+Seco!G62</f>
        <v>0</v>
      </c>
      <c r="H63" s="6">
        <f>+Seco!H62</f>
        <v>0</v>
      </c>
      <c r="I63" s="6">
        <f>+Seco!I62</f>
        <v>0</v>
      </c>
      <c r="J63" s="6">
        <f>+Seco!J62</f>
        <v>0</v>
      </c>
      <c r="K63" s="6">
        <f>+Seco!K62</f>
        <v>0</v>
      </c>
      <c r="L63" s="6">
        <f>+Seco!L62</f>
        <v>0</v>
      </c>
      <c r="M63" s="6">
        <f>+Seco!M62</f>
        <v>0</v>
      </c>
      <c r="N63" s="6">
        <f>+Medio!B62</f>
        <v>0</v>
      </c>
      <c r="O63" s="6">
        <f>+Medio!C62</f>
        <v>0</v>
      </c>
      <c r="P63" s="6">
        <f>+Medio!D62</f>
        <v>0</v>
      </c>
      <c r="Q63" s="6">
        <f>+Medio!E62</f>
        <v>0</v>
      </c>
      <c r="R63" s="6">
        <f>+Medio!F62</f>
        <v>0</v>
      </c>
      <c r="S63" s="6">
        <f>+Medio!G62</f>
        <v>0</v>
      </c>
      <c r="T63" s="6">
        <f>+Medio!H62</f>
        <v>0</v>
      </c>
      <c r="U63" s="6">
        <f>+Medio!I62</f>
        <v>0</v>
      </c>
      <c r="V63" s="6">
        <f>+Medio!J62</f>
        <v>0</v>
      </c>
      <c r="W63" s="6">
        <f>+Medio!K62</f>
        <v>0</v>
      </c>
      <c r="X63" s="6">
        <f>+Medio!L62</f>
        <v>596.37</v>
      </c>
      <c r="Y63" s="6">
        <f>+Medio!M62</f>
        <v>0</v>
      </c>
      <c r="Z63" s="6">
        <f>+Húmedo!B62</f>
        <v>0</v>
      </c>
      <c r="AA63" s="6">
        <f>+Húmedo!C62</f>
        <v>0</v>
      </c>
      <c r="AB63" s="6">
        <f>+Húmedo!D62</f>
        <v>0</v>
      </c>
      <c r="AC63" s="6">
        <f>+Húmedo!E62</f>
        <v>0</v>
      </c>
      <c r="AD63" s="6">
        <f>+Húmedo!F62</f>
        <v>0</v>
      </c>
      <c r="AE63" s="6">
        <f>+Húmedo!G62</f>
        <v>0</v>
      </c>
      <c r="AF63" s="6">
        <f>+Húmedo!H62</f>
        <v>0</v>
      </c>
      <c r="AG63" s="6">
        <f>+Húmedo!I62</f>
        <v>0</v>
      </c>
      <c r="AH63" s="6">
        <f>+Húmedo!J62</f>
        <v>0</v>
      </c>
      <c r="AI63" s="6">
        <f>+Húmedo!K62</f>
        <v>2372.34</v>
      </c>
      <c r="AJ63" s="6">
        <f>+Húmedo!L62</f>
        <v>0</v>
      </c>
      <c r="AK63" s="6">
        <f>+Húmedo!M62</f>
        <v>0</v>
      </c>
      <c r="AL63" s="6"/>
      <c r="AM63" s="34">
        <f t="shared" si="8"/>
        <v>0</v>
      </c>
      <c r="AN63" s="34">
        <f t="shared" si="9"/>
        <v>596.37</v>
      </c>
      <c r="AO63" s="34">
        <f t="shared" si="10"/>
        <v>2372.34</v>
      </c>
      <c r="AP63" s="34">
        <f t="shared" si="11"/>
        <v>0</v>
      </c>
      <c r="AQ63" s="34">
        <f t="shared" si="12"/>
        <v>1</v>
      </c>
      <c r="AR63" s="6">
        <f t="shared" si="18"/>
        <v>61</v>
      </c>
      <c r="AS63" s="35">
        <f t="shared" si="13"/>
        <v>0</v>
      </c>
      <c r="AT63" s="35">
        <f t="shared" si="13"/>
        <v>0</v>
      </c>
      <c r="AU63" s="35">
        <f t="shared" si="13"/>
        <v>0</v>
      </c>
      <c r="AV63" s="35">
        <f t="shared" si="14"/>
        <v>0</v>
      </c>
      <c r="AW63" s="19">
        <f t="shared" si="15"/>
        <v>0</v>
      </c>
      <c r="AX63" s="30">
        <f t="shared" si="2"/>
        <v>1</v>
      </c>
      <c r="AY63" s="30">
        <f t="shared" si="3"/>
        <v>1</v>
      </c>
      <c r="AZ63" s="30">
        <f t="shared" si="4"/>
        <v>1</v>
      </c>
      <c r="BB63" s="34">
        <f>+CompraVenta!AQ65</f>
        <v>0</v>
      </c>
      <c r="BC63" s="34">
        <f>+CompraVenta!AR65</f>
        <v>0</v>
      </c>
      <c r="BD63" s="34">
        <f>+CompraVenta!AS65</f>
        <v>0</v>
      </c>
      <c r="BF63" s="34">
        <f t="shared" si="5"/>
        <v>0</v>
      </c>
      <c r="BG63" s="34">
        <f t="shared" si="6"/>
        <v>0</v>
      </c>
      <c r="BH63" s="34">
        <f t="shared" si="7"/>
        <v>0</v>
      </c>
      <c r="BJ63" s="36">
        <f t="shared" si="16"/>
        <v>0</v>
      </c>
      <c r="BK63" s="19">
        <f t="shared" si="17"/>
        <v>0</v>
      </c>
    </row>
    <row r="64" spans="1:63" x14ac:dyDescent="0.35">
      <c r="A64" s="3" t="str">
        <f>+Seco!A63</f>
        <v>CH _SANTA_ELENA</v>
      </c>
      <c r="B64" s="6">
        <f>+Seco!B63</f>
        <v>0</v>
      </c>
      <c r="C64" s="6">
        <f>+Seco!C63</f>
        <v>0</v>
      </c>
      <c r="D64" s="6">
        <f>+Seco!D63</f>
        <v>0</v>
      </c>
      <c r="E64" s="6">
        <f>+Seco!E63</f>
        <v>0</v>
      </c>
      <c r="F64" s="6">
        <f>+Seco!F63</f>
        <v>0</v>
      </c>
      <c r="G64" s="6">
        <f>+Seco!G63</f>
        <v>0</v>
      </c>
      <c r="H64" s="6">
        <f>+Seco!H63</f>
        <v>0</v>
      </c>
      <c r="I64" s="6">
        <f>+Seco!I63</f>
        <v>0</v>
      </c>
      <c r="J64" s="6">
        <f>+Seco!J63</f>
        <v>0</v>
      </c>
      <c r="K64" s="6">
        <f>+Seco!K63</f>
        <v>109183.23999999982</v>
      </c>
      <c r="L64" s="6">
        <f>+Seco!L63</f>
        <v>98696.630000000208</v>
      </c>
      <c r="M64" s="6">
        <f>+Seco!M63</f>
        <v>46102.109999999964</v>
      </c>
      <c r="N64" s="6">
        <f>+Medio!B63</f>
        <v>0</v>
      </c>
      <c r="O64" s="6">
        <f>+Medio!C63</f>
        <v>0</v>
      </c>
      <c r="P64" s="6">
        <f>+Medio!D63</f>
        <v>0</v>
      </c>
      <c r="Q64" s="6">
        <f>+Medio!E63</f>
        <v>0</v>
      </c>
      <c r="R64" s="6">
        <f>+Medio!F63</f>
        <v>0</v>
      </c>
      <c r="S64" s="6">
        <f>+Medio!G63</f>
        <v>0</v>
      </c>
      <c r="T64" s="6">
        <f>+Medio!H63</f>
        <v>0</v>
      </c>
      <c r="U64" s="6">
        <f>+Medio!I63</f>
        <v>0</v>
      </c>
      <c r="V64" s="6">
        <f>+Medio!J63</f>
        <v>0</v>
      </c>
      <c r="W64" s="6">
        <f>+Medio!K63</f>
        <v>74991.059999999969</v>
      </c>
      <c r="X64" s="6">
        <f>+Medio!L63</f>
        <v>67521.600000000093</v>
      </c>
      <c r="Y64" s="6">
        <f>+Medio!M63</f>
        <v>54726.549999999988</v>
      </c>
      <c r="Z64" s="6">
        <f>+Húmedo!B63</f>
        <v>0</v>
      </c>
      <c r="AA64" s="6">
        <f>+Húmedo!C63</f>
        <v>0</v>
      </c>
      <c r="AB64" s="6">
        <f>+Húmedo!D63</f>
        <v>0</v>
      </c>
      <c r="AC64" s="6">
        <f>+Húmedo!E63</f>
        <v>0</v>
      </c>
      <c r="AD64" s="6">
        <f>+Húmedo!F63</f>
        <v>0</v>
      </c>
      <c r="AE64" s="6">
        <f>+Húmedo!G63</f>
        <v>0</v>
      </c>
      <c r="AF64" s="6">
        <f>+Húmedo!H63</f>
        <v>0</v>
      </c>
      <c r="AG64" s="6">
        <f>+Húmedo!I63</f>
        <v>0</v>
      </c>
      <c r="AH64" s="6">
        <f>+Húmedo!J63</f>
        <v>0</v>
      </c>
      <c r="AI64" s="6">
        <f>+Húmedo!K63</f>
        <v>56384.509999999929</v>
      </c>
      <c r="AJ64" s="6">
        <f>+Húmedo!L63</f>
        <v>67769.51999999999</v>
      </c>
      <c r="AK64" s="6">
        <f>+Húmedo!M63</f>
        <v>86297.489999999962</v>
      </c>
      <c r="AL64" s="6"/>
      <c r="AM64" s="34">
        <f t="shared" si="8"/>
        <v>253981.97999999998</v>
      </c>
      <c r="AN64" s="34">
        <f t="shared" si="9"/>
        <v>197239.21000000005</v>
      </c>
      <c r="AO64" s="34">
        <f t="shared" si="10"/>
        <v>210451.51999999987</v>
      </c>
      <c r="AP64" s="34">
        <f t="shared" si="11"/>
        <v>197239.21000000005</v>
      </c>
      <c r="AQ64" s="34">
        <f t="shared" si="12"/>
        <v>2</v>
      </c>
      <c r="AR64" s="6">
        <f t="shared" si="18"/>
        <v>62</v>
      </c>
      <c r="AS64" s="35">
        <f t="shared" si="13"/>
        <v>74991.059999999969</v>
      </c>
      <c r="AT64" s="35">
        <f t="shared" si="13"/>
        <v>67521.600000000093</v>
      </c>
      <c r="AU64" s="35">
        <f t="shared" si="13"/>
        <v>54726.549999999988</v>
      </c>
      <c r="AV64" s="35">
        <f t="shared" si="14"/>
        <v>197239.21000000005</v>
      </c>
      <c r="AW64" s="19">
        <f t="shared" si="15"/>
        <v>0</v>
      </c>
      <c r="AX64" s="30">
        <f t="shared" si="2"/>
        <v>22</v>
      </c>
      <c r="AY64" s="30">
        <f t="shared" si="3"/>
        <v>23</v>
      </c>
      <c r="AZ64" s="30">
        <f t="shared" si="4"/>
        <v>24</v>
      </c>
      <c r="BB64" s="34">
        <f>+CompraVenta!AQ66</f>
        <v>0</v>
      </c>
      <c r="BC64" s="34">
        <f>+CompraVenta!AR66</f>
        <v>0</v>
      </c>
      <c r="BD64" s="34">
        <f>+CompraVenta!AS66</f>
        <v>0</v>
      </c>
      <c r="BF64" s="34">
        <f t="shared" si="5"/>
        <v>74991.059999999969</v>
      </c>
      <c r="BG64" s="34">
        <f t="shared" si="6"/>
        <v>67521.600000000093</v>
      </c>
      <c r="BH64" s="34">
        <f t="shared" si="7"/>
        <v>54726.549999999988</v>
      </c>
      <c r="BJ64" s="36">
        <f t="shared" si="16"/>
        <v>197239.21000000005</v>
      </c>
      <c r="BK64" s="19">
        <f t="shared" si="17"/>
        <v>0</v>
      </c>
    </row>
    <row r="65" spans="1:63" x14ac:dyDescent="0.35">
      <c r="A65" s="3" t="str">
        <f>+Seco!A64</f>
        <v>CH_CONVENTO_VIEJO</v>
      </c>
      <c r="B65" s="6">
        <f>+Seco!B64</f>
        <v>0</v>
      </c>
      <c r="C65" s="6">
        <f>+Seco!C64</f>
        <v>0</v>
      </c>
      <c r="D65" s="6">
        <f>+Seco!D64</f>
        <v>0</v>
      </c>
      <c r="E65" s="6">
        <f>+Seco!E64</f>
        <v>0</v>
      </c>
      <c r="F65" s="6">
        <f>+Seco!F64</f>
        <v>0</v>
      </c>
      <c r="G65" s="6">
        <f>+Seco!G64</f>
        <v>0</v>
      </c>
      <c r="H65" s="6">
        <f>+Seco!H64</f>
        <v>0</v>
      </c>
      <c r="I65" s="6">
        <f>+Seco!I64</f>
        <v>0</v>
      </c>
      <c r="J65" s="6">
        <f>+Seco!J64</f>
        <v>0</v>
      </c>
      <c r="K65" s="6">
        <f>+Seco!K64</f>
        <v>829261.13</v>
      </c>
      <c r="L65" s="6">
        <f>+Seco!L64</f>
        <v>913326.28000000119</v>
      </c>
      <c r="M65" s="6">
        <f>+Seco!M64</f>
        <v>853339.11000000092</v>
      </c>
      <c r="N65" s="6">
        <f>+Medio!B64</f>
        <v>0</v>
      </c>
      <c r="O65" s="6">
        <f>+Medio!C64</f>
        <v>0</v>
      </c>
      <c r="P65" s="6">
        <f>+Medio!D64</f>
        <v>0</v>
      </c>
      <c r="Q65" s="6">
        <f>+Medio!E64</f>
        <v>0</v>
      </c>
      <c r="R65" s="6">
        <f>+Medio!F64</f>
        <v>0</v>
      </c>
      <c r="S65" s="6">
        <f>+Medio!G64</f>
        <v>0</v>
      </c>
      <c r="T65" s="6">
        <f>+Medio!H64</f>
        <v>0</v>
      </c>
      <c r="U65" s="6">
        <f>+Medio!I64</f>
        <v>0</v>
      </c>
      <c r="V65" s="6">
        <f>+Medio!J64</f>
        <v>0</v>
      </c>
      <c r="W65" s="6">
        <f>+Medio!K64</f>
        <v>826658.60999999929</v>
      </c>
      <c r="X65" s="6">
        <f>+Medio!L64</f>
        <v>938949.95999999926</v>
      </c>
      <c r="Y65" s="6">
        <f>+Medio!M64</f>
        <v>837497.84000000067</v>
      </c>
      <c r="Z65" s="6">
        <f>+Húmedo!B64</f>
        <v>0</v>
      </c>
      <c r="AA65" s="6">
        <f>+Húmedo!C64</f>
        <v>0</v>
      </c>
      <c r="AB65" s="6">
        <f>+Húmedo!D64</f>
        <v>0</v>
      </c>
      <c r="AC65" s="6">
        <f>+Húmedo!E64</f>
        <v>0</v>
      </c>
      <c r="AD65" s="6">
        <f>+Húmedo!F64</f>
        <v>0</v>
      </c>
      <c r="AE65" s="6">
        <f>+Húmedo!G64</f>
        <v>0</v>
      </c>
      <c r="AF65" s="6">
        <f>+Húmedo!H64</f>
        <v>0</v>
      </c>
      <c r="AG65" s="6">
        <f>+Húmedo!I64</f>
        <v>0</v>
      </c>
      <c r="AH65" s="6">
        <f>+Húmedo!J64</f>
        <v>0</v>
      </c>
      <c r="AI65" s="6">
        <f>+Húmedo!K64</f>
        <v>799224.82999999879</v>
      </c>
      <c r="AJ65" s="6">
        <f>+Húmedo!L64</f>
        <v>892893.43999999983</v>
      </c>
      <c r="AK65" s="6">
        <f>+Húmedo!M64</f>
        <v>807337.90999999666</v>
      </c>
      <c r="AL65" s="6"/>
      <c r="AM65" s="34">
        <f t="shared" si="8"/>
        <v>2595926.5200000019</v>
      </c>
      <c r="AN65" s="34">
        <f t="shared" si="9"/>
        <v>2603106.4099999992</v>
      </c>
      <c r="AO65" s="34">
        <f t="shared" si="10"/>
        <v>2499456.179999995</v>
      </c>
      <c r="AP65" s="34">
        <f t="shared" si="11"/>
        <v>2499456.179999995</v>
      </c>
      <c r="AQ65" s="34">
        <f t="shared" si="12"/>
        <v>3</v>
      </c>
      <c r="AR65" s="6">
        <f t="shared" si="18"/>
        <v>63</v>
      </c>
      <c r="AS65" s="35">
        <f t="shared" si="13"/>
        <v>799224.82999999879</v>
      </c>
      <c r="AT65" s="35">
        <f t="shared" si="13"/>
        <v>892893.43999999983</v>
      </c>
      <c r="AU65" s="35">
        <f t="shared" si="13"/>
        <v>807337.90999999666</v>
      </c>
      <c r="AV65" s="35">
        <f t="shared" si="14"/>
        <v>2499456.179999995</v>
      </c>
      <c r="AW65" s="19">
        <f t="shared" si="15"/>
        <v>0</v>
      </c>
      <c r="AX65" s="30">
        <f t="shared" si="2"/>
        <v>34</v>
      </c>
      <c r="AY65" s="30">
        <f t="shared" si="3"/>
        <v>35</v>
      </c>
      <c r="AZ65" s="30">
        <f t="shared" si="4"/>
        <v>36</v>
      </c>
      <c r="BB65" s="34">
        <f>+CompraVenta!AQ67</f>
        <v>-245703.70999999985</v>
      </c>
      <c r="BC65" s="34">
        <f>+CompraVenta!AR67</f>
        <v>-257872.7999999999</v>
      </c>
      <c r="BD65" s="34">
        <f>+CompraVenta!AS67</f>
        <v>-249065.69000000012</v>
      </c>
      <c r="BF65" s="34">
        <f t="shared" si="5"/>
        <v>553521.11999999895</v>
      </c>
      <c r="BG65" s="34">
        <f t="shared" si="6"/>
        <v>635020.6399999999</v>
      </c>
      <c r="BH65" s="34">
        <f t="shared" si="7"/>
        <v>558272.21999999648</v>
      </c>
      <c r="BJ65" s="36">
        <f t="shared" si="16"/>
        <v>1746813.9799999953</v>
      </c>
      <c r="BK65" s="19">
        <f t="shared" si="17"/>
        <v>0</v>
      </c>
    </row>
    <row r="66" spans="1:63" x14ac:dyDescent="0.35">
      <c r="A66" s="3" t="str">
        <f>+Seco!A65</f>
        <v>CH_EL_MANZANO</v>
      </c>
      <c r="B66" s="6">
        <f>+Seco!B65</f>
        <v>0</v>
      </c>
      <c r="C66" s="6">
        <f>+Seco!C65</f>
        <v>0</v>
      </c>
      <c r="D66" s="6">
        <f>+Seco!D65</f>
        <v>0</v>
      </c>
      <c r="E66" s="6">
        <f>+Seco!E65</f>
        <v>0</v>
      </c>
      <c r="F66" s="6">
        <f>+Seco!F65</f>
        <v>0</v>
      </c>
      <c r="G66" s="6">
        <f>+Seco!G65</f>
        <v>0</v>
      </c>
      <c r="H66" s="6">
        <f>+Seco!H65</f>
        <v>0</v>
      </c>
      <c r="I66" s="6">
        <f>+Seco!I65</f>
        <v>0</v>
      </c>
      <c r="J66" s="6">
        <f>+Seco!J65</f>
        <v>0</v>
      </c>
      <c r="K66" s="6">
        <f>+Seco!K65</f>
        <v>409384.16000000015</v>
      </c>
      <c r="L66" s="6">
        <f>+Seco!L65</f>
        <v>440114.45999999868</v>
      </c>
      <c r="M66" s="6">
        <f>+Seco!M65</f>
        <v>322278.63999999949</v>
      </c>
      <c r="N66" s="6">
        <f>+Medio!B65</f>
        <v>0</v>
      </c>
      <c r="O66" s="6">
        <f>+Medio!C65</f>
        <v>0</v>
      </c>
      <c r="P66" s="6">
        <f>+Medio!D65</f>
        <v>0</v>
      </c>
      <c r="Q66" s="6">
        <f>+Medio!E65</f>
        <v>0</v>
      </c>
      <c r="R66" s="6">
        <f>+Medio!F65</f>
        <v>0</v>
      </c>
      <c r="S66" s="6">
        <f>+Medio!G65</f>
        <v>0</v>
      </c>
      <c r="T66" s="6">
        <f>+Medio!H65</f>
        <v>0</v>
      </c>
      <c r="U66" s="6">
        <f>+Medio!I65</f>
        <v>0</v>
      </c>
      <c r="V66" s="6">
        <f>+Medio!J65</f>
        <v>0</v>
      </c>
      <c r="W66" s="6">
        <f>+Medio!K65</f>
        <v>417205.49999999965</v>
      </c>
      <c r="X66" s="6">
        <f>+Medio!L65</f>
        <v>464741.26999999955</v>
      </c>
      <c r="Y66" s="6">
        <f>+Medio!M65</f>
        <v>421176.86999999953</v>
      </c>
      <c r="Z66" s="6">
        <f>+Húmedo!B65</f>
        <v>0</v>
      </c>
      <c r="AA66" s="6">
        <f>+Húmedo!C65</f>
        <v>0</v>
      </c>
      <c r="AB66" s="6">
        <f>+Húmedo!D65</f>
        <v>0</v>
      </c>
      <c r="AC66" s="6">
        <f>+Húmedo!E65</f>
        <v>0</v>
      </c>
      <c r="AD66" s="6">
        <f>+Húmedo!F65</f>
        <v>0</v>
      </c>
      <c r="AE66" s="6">
        <f>+Húmedo!G65</f>
        <v>0</v>
      </c>
      <c r="AF66" s="6">
        <f>+Húmedo!H65</f>
        <v>0</v>
      </c>
      <c r="AG66" s="6">
        <f>+Húmedo!I65</f>
        <v>0</v>
      </c>
      <c r="AH66" s="6">
        <f>+Húmedo!J65</f>
        <v>0</v>
      </c>
      <c r="AI66" s="6">
        <f>+Húmedo!K65</f>
        <v>249011.9600000004</v>
      </c>
      <c r="AJ66" s="6">
        <f>+Húmedo!L65</f>
        <v>220005.64000000022</v>
      </c>
      <c r="AK66" s="6">
        <f>+Húmedo!M65</f>
        <v>219451.10000000068</v>
      </c>
      <c r="AL66" s="6"/>
      <c r="AM66" s="34">
        <f t="shared" si="8"/>
        <v>1171777.2599999984</v>
      </c>
      <c r="AN66" s="34">
        <f t="shared" si="9"/>
        <v>1303123.6399999987</v>
      </c>
      <c r="AO66" s="34">
        <f t="shared" si="10"/>
        <v>688468.70000000135</v>
      </c>
      <c r="AP66" s="34">
        <f t="shared" si="11"/>
        <v>688468.70000000135</v>
      </c>
      <c r="AQ66" s="34">
        <f t="shared" si="12"/>
        <v>3</v>
      </c>
      <c r="AR66" s="6">
        <f t="shared" si="18"/>
        <v>64</v>
      </c>
      <c r="AS66" s="35">
        <f t="shared" si="13"/>
        <v>249011.9600000004</v>
      </c>
      <c r="AT66" s="35">
        <f t="shared" si="13"/>
        <v>220005.64000000022</v>
      </c>
      <c r="AU66" s="35">
        <f t="shared" si="13"/>
        <v>219451.10000000068</v>
      </c>
      <c r="AV66" s="35">
        <f t="shared" si="14"/>
        <v>688468.70000000135</v>
      </c>
      <c r="AW66" s="19">
        <f t="shared" si="15"/>
        <v>0</v>
      </c>
      <c r="AX66" s="30">
        <f t="shared" si="2"/>
        <v>34</v>
      </c>
      <c r="AY66" s="30">
        <f t="shared" si="3"/>
        <v>35</v>
      </c>
      <c r="AZ66" s="30">
        <f t="shared" si="4"/>
        <v>36</v>
      </c>
      <c r="BB66" s="34">
        <f>+CompraVenta!AQ68</f>
        <v>0</v>
      </c>
      <c r="BC66" s="34">
        <f>+CompraVenta!AR68</f>
        <v>0</v>
      </c>
      <c r="BD66" s="34">
        <f>+CompraVenta!AS68</f>
        <v>0</v>
      </c>
      <c r="BF66" s="34">
        <f t="shared" si="5"/>
        <v>249011.9600000004</v>
      </c>
      <c r="BG66" s="34">
        <f t="shared" si="6"/>
        <v>220005.64000000022</v>
      </c>
      <c r="BH66" s="34">
        <f t="shared" si="7"/>
        <v>219451.10000000068</v>
      </c>
      <c r="BJ66" s="36">
        <f t="shared" si="16"/>
        <v>688468.70000000135</v>
      </c>
      <c r="BK66" s="19">
        <f t="shared" si="17"/>
        <v>0</v>
      </c>
    </row>
    <row r="67" spans="1:63" x14ac:dyDescent="0.35">
      <c r="A67" s="3" t="str">
        <f>+Seco!A66</f>
        <v>CHACAYES</v>
      </c>
      <c r="B67" s="6">
        <f>+Seco!B66</f>
        <v>0</v>
      </c>
      <c r="C67" s="6">
        <f>+Seco!C66</f>
        <v>0</v>
      </c>
      <c r="D67" s="6">
        <f>+Seco!D66</f>
        <v>0</v>
      </c>
      <c r="E67" s="6">
        <f>+Seco!E66</f>
        <v>0</v>
      </c>
      <c r="F67" s="6">
        <f>+Seco!F66</f>
        <v>0</v>
      </c>
      <c r="G67" s="6">
        <f>+Seco!G66</f>
        <v>0</v>
      </c>
      <c r="H67" s="6">
        <f>+Seco!H66</f>
        <v>0</v>
      </c>
      <c r="I67" s="6">
        <f>+Seco!I66</f>
        <v>0</v>
      </c>
      <c r="J67" s="6">
        <f>+Seco!J66</f>
        <v>0</v>
      </c>
      <c r="K67" s="6">
        <f>+Seco!K66</f>
        <v>6906449.7000000039</v>
      </c>
      <c r="L67" s="6">
        <f>+Seco!L66</f>
        <v>9011629.5899999738</v>
      </c>
      <c r="M67" s="6">
        <f>+Seco!M66</f>
        <v>8165278.8199999891</v>
      </c>
      <c r="N67" s="6">
        <f>+Medio!B66</f>
        <v>0</v>
      </c>
      <c r="O67" s="6">
        <f>+Medio!C66</f>
        <v>0</v>
      </c>
      <c r="P67" s="6">
        <f>+Medio!D66</f>
        <v>0</v>
      </c>
      <c r="Q67" s="6">
        <f>+Medio!E66</f>
        <v>0</v>
      </c>
      <c r="R67" s="6">
        <f>+Medio!F66</f>
        <v>0</v>
      </c>
      <c r="S67" s="6">
        <f>+Medio!G66</f>
        <v>0</v>
      </c>
      <c r="T67" s="6">
        <f>+Medio!H66</f>
        <v>0</v>
      </c>
      <c r="U67" s="6">
        <f>+Medio!I66</f>
        <v>0</v>
      </c>
      <c r="V67" s="6">
        <f>+Medio!J66</f>
        <v>0</v>
      </c>
      <c r="W67" s="6">
        <f>+Medio!K66</f>
        <v>7489114.299999984</v>
      </c>
      <c r="X67" s="6">
        <f>+Medio!L66</f>
        <v>7825130.2900000056</v>
      </c>
      <c r="Y67" s="6">
        <f>+Medio!M66</f>
        <v>7125043.5700000236</v>
      </c>
      <c r="Z67" s="6">
        <f>+Húmedo!B66</f>
        <v>0</v>
      </c>
      <c r="AA67" s="6">
        <f>+Húmedo!C66</f>
        <v>0</v>
      </c>
      <c r="AB67" s="6">
        <f>+Húmedo!D66</f>
        <v>0</v>
      </c>
      <c r="AC67" s="6">
        <f>+Húmedo!E66</f>
        <v>0</v>
      </c>
      <c r="AD67" s="6">
        <f>+Húmedo!F66</f>
        <v>0</v>
      </c>
      <c r="AE67" s="6">
        <f>+Húmedo!G66</f>
        <v>0</v>
      </c>
      <c r="AF67" s="6">
        <f>+Húmedo!H66</f>
        <v>0</v>
      </c>
      <c r="AG67" s="6">
        <f>+Húmedo!I66</f>
        <v>0</v>
      </c>
      <c r="AH67" s="6">
        <f>+Húmedo!J66</f>
        <v>0</v>
      </c>
      <c r="AI67" s="6">
        <f>+Húmedo!K66</f>
        <v>5899662.5</v>
      </c>
      <c r="AJ67" s="6">
        <f>+Húmedo!L66</f>
        <v>7409418.4399999976</v>
      </c>
      <c r="AK67" s="6">
        <f>+Húmedo!M66</f>
        <v>6148294.3600000059</v>
      </c>
      <c r="AL67" s="6"/>
      <c r="AM67" s="34">
        <f t="shared" si="8"/>
        <v>24083358.109999966</v>
      </c>
      <c r="AN67" s="34">
        <f t="shared" si="9"/>
        <v>22439288.160000011</v>
      </c>
      <c r="AO67" s="34">
        <f t="shared" si="10"/>
        <v>19457375.300000004</v>
      </c>
      <c r="AP67" s="34">
        <f t="shared" si="11"/>
        <v>19457375.300000004</v>
      </c>
      <c r="AQ67" s="34">
        <f t="shared" si="12"/>
        <v>3</v>
      </c>
      <c r="AR67" s="6">
        <f t="shared" si="18"/>
        <v>65</v>
      </c>
      <c r="AS67" s="35">
        <f t="shared" si="13"/>
        <v>5899662.5</v>
      </c>
      <c r="AT67" s="35">
        <f t="shared" si="13"/>
        <v>7409418.4399999976</v>
      </c>
      <c r="AU67" s="35">
        <f t="shared" si="13"/>
        <v>6148294.3600000059</v>
      </c>
      <c r="AV67" s="35">
        <f t="shared" si="14"/>
        <v>19457375.300000004</v>
      </c>
      <c r="AW67" s="19">
        <f t="shared" si="15"/>
        <v>0</v>
      </c>
      <c r="AX67" s="30">
        <f t="shared" ref="AX67:AX130" si="19">MATCH(AS67,$B67:$AK67,0)</f>
        <v>34</v>
      </c>
      <c r="AY67" s="30">
        <f t="shared" ref="AY67:AY130" si="20">MATCH(AT67,$B67:$AK67,0)</f>
        <v>35</v>
      </c>
      <c r="AZ67" s="30">
        <f t="shared" ref="AZ67:AZ130" si="21">MATCH(AU67,$B67:$AK67,0)</f>
        <v>36</v>
      </c>
      <c r="BB67" s="34">
        <f>+CompraVenta!AQ69</f>
        <v>-2280419.3000000012</v>
      </c>
      <c r="BC67" s="34">
        <f>+CompraVenta!AR69</f>
        <v>-2436737.0099999998</v>
      </c>
      <c r="BD67" s="34">
        <f>+CompraVenta!AS69</f>
        <v>-2337869.4700000016</v>
      </c>
      <c r="BF67" s="34">
        <f t="shared" ref="BF67:BF130" si="22">+AS67+BB67</f>
        <v>3619243.1999999988</v>
      </c>
      <c r="BG67" s="34">
        <f t="shared" ref="BG67:BG130" si="23">+AT67+BC67</f>
        <v>4972681.4299999978</v>
      </c>
      <c r="BH67" s="34">
        <f t="shared" ref="BH67:BH130" si="24">+AU67+BD67</f>
        <v>3810424.8900000043</v>
      </c>
      <c r="BJ67" s="36">
        <f t="shared" si="16"/>
        <v>12402349.520000001</v>
      </c>
      <c r="BK67" s="19">
        <f t="shared" si="17"/>
        <v>0</v>
      </c>
    </row>
    <row r="68" spans="1:63" x14ac:dyDescent="0.35">
      <c r="A68" s="3" t="str">
        <f>+Seco!A67</f>
        <v>CHANLEUFU</v>
      </c>
      <c r="B68" s="6">
        <f>+Seco!B67</f>
        <v>0</v>
      </c>
      <c r="C68" s="6">
        <f>+Seco!C67</f>
        <v>0</v>
      </c>
      <c r="D68" s="6">
        <f>+Seco!D67</f>
        <v>0</v>
      </c>
      <c r="E68" s="6">
        <f>+Seco!E67</f>
        <v>0</v>
      </c>
      <c r="F68" s="6">
        <f>+Seco!F67</f>
        <v>0</v>
      </c>
      <c r="G68" s="6">
        <f>+Seco!G67</f>
        <v>0</v>
      </c>
      <c r="H68" s="6">
        <f>+Seco!H67</f>
        <v>0</v>
      </c>
      <c r="I68" s="6">
        <f>+Seco!I67</f>
        <v>0</v>
      </c>
      <c r="J68" s="6">
        <f>+Seco!J67</f>
        <v>0</v>
      </c>
      <c r="K68" s="6">
        <f>+Seco!K67</f>
        <v>285186.80999999971</v>
      </c>
      <c r="L68" s="6">
        <f>+Seco!L67</f>
        <v>273063.78000000038</v>
      </c>
      <c r="M68" s="6">
        <f>+Seco!M67</f>
        <v>142626.08000000019</v>
      </c>
      <c r="N68" s="6">
        <f>+Medio!B67</f>
        <v>0</v>
      </c>
      <c r="O68" s="6">
        <f>+Medio!C67</f>
        <v>0</v>
      </c>
      <c r="P68" s="6">
        <f>+Medio!D67</f>
        <v>0</v>
      </c>
      <c r="Q68" s="6">
        <f>+Medio!E67</f>
        <v>0</v>
      </c>
      <c r="R68" s="6">
        <f>+Medio!F67</f>
        <v>0</v>
      </c>
      <c r="S68" s="6">
        <f>+Medio!G67</f>
        <v>0</v>
      </c>
      <c r="T68" s="6">
        <f>+Medio!H67</f>
        <v>0</v>
      </c>
      <c r="U68" s="6">
        <f>+Medio!I67</f>
        <v>0</v>
      </c>
      <c r="V68" s="6">
        <f>+Medio!J67</f>
        <v>0</v>
      </c>
      <c r="W68" s="6">
        <f>+Medio!K67</f>
        <v>200244.04000000042</v>
      </c>
      <c r="X68" s="6">
        <f>+Medio!L67</f>
        <v>240144.77999999974</v>
      </c>
      <c r="Y68" s="6">
        <f>+Medio!M67</f>
        <v>212824.22999999925</v>
      </c>
      <c r="Z68" s="6">
        <f>+Húmedo!B67</f>
        <v>0</v>
      </c>
      <c r="AA68" s="6">
        <f>+Húmedo!C67</f>
        <v>0</v>
      </c>
      <c r="AB68" s="6">
        <f>+Húmedo!D67</f>
        <v>0</v>
      </c>
      <c r="AC68" s="6">
        <f>+Húmedo!E67</f>
        <v>0</v>
      </c>
      <c r="AD68" s="6">
        <f>+Húmedo!F67</f>
        <v>0</v>
      </c>
      <c r="AE68" s="6">
        <f>+Húmedo!G67</f>
        <v>0</v>
      </c>
      <c r="AF68" s="6">
        <f>+Húmedo!H67</f>
        <v>0</v>
      </c>
      <c r="AG68" s="6">
        <f>+Húmedo!I67</f>
        <v>0</v>
      </c>
      <c r="AH68" s="6">
        <f>+Húmedo!J67</f>
        <v>0</v>
      </c>
      <c r="AI68" s="6">
        <f>+Húmedo!K67</f>
        <v>216965.91000000027</v>
      </c>
      <c r="AJ68" s="6">
        <f>+Húmedo!L67</f>
        <v>232450.73000000027</v>
      </c>
      <c r="AK68" s="6">
        <f>+Húmedo!M67</f>
        <v>286771.45999999956</v>
      </c>
      <c r="AL68" s="6"/>
      <c r="AM68" s="34">
        <f t="shared" ref="AM68:AM131" si="25">SUM(K68:M68)</f>
        <v>700876.67000000027</v>
      </c>
      <c r="AN68" s="34">
        <f t="shared" ref="AN68:AN131" si="26">SUM(W68:Y68)</f>
        <v>653213.04999999946</v>
      </c>
      <c r="AO68" s="34">
        <f t="shared" ref="AO68:AO131" si="27">SUM(AI68:AK68)</f>
        <v>736188.10000000009</v>
      </c>
      <c r="AP68" s="34">
        <f t="shared" ref="AP68:AP131" si="28">SMALL(AM68:AO68,1)</f>
        <v>653213.04999999946</v>
      </c>
      <c r="AQ68" s="34">
        <f t="shared" ref="AQ68:AQ131" si="29">MATCH(AP68,AM68:AO68,0)</f>
        <v>2</v>
      </c>
      <c r="AR68" s="6">
        <f t="shared" si="18"/>
        <v>66</v>
      </c>
      <c r="AS68" s="35">
        <f t="shared" ref="AS68:AU131" si="30">HLOOKUP(12*($AQ68-1)+(AS$1),$B$1:$AK$502,2+$AR68,FALSE)</f>
        <v>200244.04000000042</v>
      </c>
      <c r="AT68" s="35">
        <f t="shared" si="30"/>
        <v>240144.77999999974</v>
      </c>
      <c r="AU68" s="35">
        <f t="shared" si="30"/>
        <v>212824.22999999925</v>
      </c>
      <c r="AV68" s="35">
        <f t="shared" ref="AV68:AV131" si="31">SUM(AS68:AU68)</f>
        <v>653213.04999999946</v>
      </c>
      <c r="AW68" s="19">
        <f t="shared" ref="AW68:AW131" si="32">IF(AV68&lt;0,1,0)</f>
        <v>0</v>
      </c>
      <c r="AX68" s="30">
        <f t="shared" si="19"/>
        <v>22</v>
      </c>
      <c r="AY68" s="30">
        <f t="shared" si="20"/>
        <v>23</v>
      </c>
      <c r="AZ68" s="30">
        <f t="shared" si="21"/>
        <v>24</v>
      </c>
      <c r="BB68" s="34">
        <f>+CompraVenta!AQ70</f>
        <v>0</v>
      </c>
      <c r="BC68" s="34">
        <f>+CompraVenta!AR70</f>
        <v>0</v>
      </c>
      <c r="BD68" s="34">
        <f>+CompraVenta!AS70</f>
        <v>0</v>
      </c>
      <c r="BF68" s="34">
        <f t="shared" si="22"/>
        <v>200244.04000000042</v>
      </c>
      <c r="BG68" s="34">
        <f t="shared" si="23"/>
        <v>240144.77999999974</v>
      </c>
      <c r="BH68" s="34">
        <f t="shared" si="24"/>
        <v>212824.22999999925</v>
      </c>
      <c r="BJ68" s="36">
        <f t="shared" ref="BJ68:BJ131" si="33">+SUM(BF68:BH68)</f>
        <v>653213.04999999946</v>
      </c>
      <c r="BK68" s="19">
        <f t="shared" ref="BK68:BK131" si="34">AW68-IF(BJ68&lt;0,1,0)</f>
        <v>0</v>
      </c>
    </row>
    <row r="69" spans="1:63" x14ac:dyDescent="0.35">
      <c r="A69" s="3" t="str">
        <f>+Seco!A68</f>
        <v>CHESTER_SOLAR_I_SPA</v>
      </c>
      <c r="B69" s="6">
        <f>+Seco!B68</f>
        <v>0</v>
      </c>
      <c r="C69" s="6">
        <f>+Seco!C68</f>
        <v>0</v>
      </c>
      <c r="D69" s="6">
        <f>+Seco!D68</f>
        <v>0</v>
      </c>
      <c r="E69" s="6">
        <f>+Seco!E68</f>
        <v>0</v>
      </c>
      <c r="F69" s="6">
        <f>+Seco!F68</f>
        <v>0</v>
      </c>
      <c r="G69" s="6">
        <f>+Seco!G68</f>
        <v>0</v>
      </c>
      <c r="H69" s="6">
        <f>+Seco!H68</f>
        <v>0</v>
      </c>
      <c r="I69" s="6">
        <f>+Seco!I68</f>
        <v>0</v>
      </c>
      <c r="J69" s="6">
        <f>+Seco!J68</f>
        <v>0</v>
      </c>
      <c r="K69" s="6">
        <f>+Seco!K68</f>
        <v>166831.25999999986</v>
      </c>
      <c r="L69" s="6">
        <f>+Seco!L68</f>
        <v>205811.62999999992</v>
      </c>
      <c r="M69" s="6">
        <f>+Seco!M68</f>
        <v>206021.01999999987</v>
      </c>
      <c r="N69" s="6">
        <f>+Medio!B68</f>
        <v>0</v>
      </c>
      <c r="O69" s="6">
        <f>+Medio!C68</f>
        <v>0</v>
      </c>
      <c r="P69" s="6">
        <f>+Medio!D68</f>
        <v>0</v>
      </c>
      <c r="Q69" s="6">
        <f>+Medio!E68</f>
        <v>0</v>
      </c>
      <c r="R69" s="6">
        <f>+Medio!F68</f>
        <v>0</v>
      </c>
      <c r="S69" s="6">
        <f>+Medio!G68</f>
        <v>0</v>
      </c>
      <c r="T69" s="6">
        <f>+Medio!H68</f>
        <v>0</v>
      </c>
      <c r="U69" s="6">
        <f>+Medio!I68</f>
        <v>0</v>
      </c>
      <c r="V69" s="6">
        <f>+Medio!J68</f>
        <v>0</v>
      </c>
      <c r="W69" s="6">
        <f>+Medio!K68</f>
        <v>166168.38000000064</v>
      </c>
      <c r="X69" s="6">
        <f>+Medio!L68</f>
        <v>210247.74000000017</v>
      </c>
      <c r="Y69" s="6">
        <f>+Medio!M68</f>
        <v>206564.11000000054</v>
      </c>
      <c r="Z69" s="6">
        <f>+Húmedo!B68</f>
        <v>0</v>
      </c>
      <c r="AA69" s="6">
        <f>+Húmedo!C68</f>
        <v>0</v>
      </c>
      <c r="AB69" s="6">
        <f>+Húmedo!D68</f>
        <v>0</v>
      </c>
      <c r="AC69" s="6">
        <f>+Húmedo!E68</f>
        <v>0</v>
      </c>
      <c r="AD69" s="6">
        <f>+Húmedo!F68</f>
        <v>0</v>
      </c>
      <c r="AE69" s="6">
        <f>+Húmedo!G68</f>
        <v>0</v>
      </c>
      <c r="AF69" s="6">
        <f>+Húmedo!H68</f>
        <v>0</v>
      </c>
      <c r="AG69" s="6">
        <f>+Húmedo!I68</f>
        <v>0</v>
      </c>
      <c r="AH69" s="6">
        <f>+Húmedo!J68</f>
        <v>0</v>
      </c>
      <c r="AI69" s="6">
        <f>+Húmedo!K68</f>
        <v>162110.66999999963</v>
      </c>
      <c r="AJ69" s="6">
        <f>+Húmedo!L68</f>
        <v>204179.27999999997</v>
      </c>
      <c r="AK69" s="6">
        <f>+Húmedo!M68</f>
        <v>200112.69999999931</v>
      </c>
      <c r="AL69" s="6"/>
      <c r="AM69" s="34">
        <f t="shared" si="25"/>
        <v>578663.90999999968</v>
      </c>
      <c r="AN69" s="34">
        <f t="shared" si="26"/>
        <v>582980.23000000138</v>
      </c>
      <c r="AO69" s="34">
        <f t="shared" si="27"/>
        <v>566402.64999999898</v>
      </c>
      <c r="AP69" s="34">
        <f t="shared" si="28"/>
        <v>566402.64999999898</v>
      </c>
      <c r="AQ69" s="34">
        <f t="shared" si="29"/>
        <v>3</v>
      </c>
      <c r="AR69" s="6">
        <f t="shared" ref="AR69:AR132" si="35">1+AR68</f>
        <v>67</v>
      </c>
      <c r="AS69" s="35">
        <f t="shared" si="30"/>
        <v>162110.66999999963</v>
      </c>
      <c r="AT69" s="35">
        <f t="shared" si="30"/>
        <v>204179.27999999997</v>
      </c>
      <c r="AU69" s="35">
        <f t="shared" si="30"/>
        <v>200112.69999999931</v>
      </c>
      <c r="AV69" s="35">
        <f t="shared" si="31"/>
        <v>566402.64999999898</v>
      </c>
      <c r="AW69" s="19">
        <f t="shared" si="32"/>
        <v>0</v>
      </c>
      <c r="AX69" s="30">
        <f t="shared" si="19"/>
        <v>34</v>
      </c>
      <c r="AY69" s="30">
        <f t="shared" si="20"/>
        <v>35</v>
      </c>
      <c r="AZ69" s="30">
        <f t="shared" si="21"/>
        <v>36</v>
      </c>
      <c r="BB69" s="34">
        <f>+CompraVenta!AQ71</f>
        <v>0</v>
      </c>
      <c r="BC69" s="34">
        <f>+CompraVenta!AR71</f>
        <v>0</v>
      </c>
      <c r="BD69" s="34">
        <f>+CompraVenta!AS71</f>
        <v>0</v>
      </c>
      <c r="BF69" s="34">
        <f t="shared" si="22"/>
        <v>162110.66999999963</v>
      </c>
      <c r="BG69" s="34">
        <f t="shared" si="23"/>
        <v>204179.27999999997</v>
      </c>
      <c r="BH69" s="34">
        <f t="shared" si="24"/>
        <v>200112.69999999931</v>
      </c>
      <c r="BJ69" s="36">
        <f t="shared" si="33"/>
        <v>566402.64999999898</v>
      </c>
      <c r="BK69" s="19">
        <f t="shared" si="34"/>
        <v>0</v>
      </c>
    </row>
    <row r="70" spans="1:63" x14ac:dyDescent="0.35">
      <c r="A70" s="3" t="str">
        <f>+Seco!A69</f>
        <v>CHESTER_SOLAR_IV</v>
      </c>
      <c r="B70" s="6">
        <f>+Seco!B69</f>
        <v>0</v>
      </c>
      <c r="C70" s="6">
        <f>+Seco!C69</f>
        <v>0</v>
      </c>
      <c r="D70" s="6">
        <f>+Seco!D69</f>
        <v>0</v>
      </c>
      <c r="E70" s="6">
        <f>+Seco!E69</f>
        <v>0</v>
      </c>
      <c r="F70" s="6">
        <f>+Seco!F69</f>
        <v>0</v>
      </c>
      <c r="G70" s="6">
        <f>+Seco!G69</f>
        <v>0</v>
      </c>
      <c r="H70" s="6">
        <f>+Seco!H69</f>
        <v>0</v>
      </c>
      <c r="I70" s="6">
        <f>+Seco!I69</f>
        <v>0</v>
      </c>
      <c r="J70" s="6">
        <f>+Seco!J69</f>
        <v>0</v>
      </c>
      <c r="K70" s="6">
        <f>+Seco!K69</f>
        <v>240005.08000000013</v>
      </c>
      <c r="L70" s="6">
        <f>+Seco!L69</f>
        <v>205046.52999999933</v>
      </c>
      <c r="M70" s="6">
        <f>+Seco!M69</f>
        <v>307954.03999999928</v>
      </c>
      <c r="N70" s="6">
        <f>+Medio!B69</f>
        <v>0</v>
      </c>
      <c r="O70" s="6">
        <f>+Medio!C69</f>
        <v>0</v>
      </c>
      <c r="P70" s="6">
        <f>+Medio!D69</f>
        <v>0</v>
      </c>
      <c r="Q70" s="6">
        <f>+Medio!E69</f>
        <v>0</v>
      </c>
      <c r="R70" s="6">
        <f>+Medio!F69</f>
        <v>0</v>
      </c>
      <c r="S70" s="6">
        <f>+Medio!G69</f>
        <v>0</v>
      </c>
      <c r="T70" s="6">
        <f>+Medio!H69</f>
        <v>0</v>
      </c>
      <c r="U70" s="6">
        <f>+Medio!I69</f>
        <v>0</v>
      </c>
      <c r="V70" s="6">
        <f>+Medio!J69</f>
        <v>0</v>
      </c>
      <c r="W70" s="6">
        <f>+Medio!K69</f>
        <v>238978.27999999939</v>
      </c>
      <c r="X70" s="6">
        <f>+Medio!L69</f>
        <v>209740.76999999984</v>
      </c>
      <c r="Y70" s="6">
        <f>+Medio!M69</f>
        <v>307949.68999999936</v>
      </c>
      <c r="Z70" s="6">
        <f>+Húmedo!B69</f>
        <v>0</v>
      </c>
      <c r="AA70" s="6">
        <f>+Húmedo!C69</f>
        <v>0</v>
      </c>
      <c r="AB70" s="6">
        <f>+Húmedo!D69</f>
        <v>0</v>
      </c>
      <c r="AC70" s="6">
        <f>+Húmedo!E69</f>
        <v>0</v>
      </c>
      <c r="AD70" s="6">
        <f>+Húmedo!F69</f>
        <v>0</v>
      </c>
      <c r="AE70" s="6">
        <f>+Húmedo!G69</f>
        <v>0</v>
      </c>
      <c r="AF70" s="6">
        <f>+Húmedo!H69</f>
        <v>0</v>
      </c>
      <c r="AG70" s="6">
        <f>+Húmedo!I69</f>
        <v>0</v>
      </c>
      <c r="AH70" s="6">
        <f>+Húmedo!J69</f>
        <v>0</v>
      </c>
      <c r="AI70" s="6">
        <f>+Húmedo!K69</f>
        <v>232942.01999999979</v>
      </c>
      <c r="AJ70" s="6">
        <f>+Húmedo!L69</f>
        <v>203042.41999999972</v>
      </c>
      <c r="AK70" s="6">
        <f>+Húmedo!M69</f>
        <v>298383.09000000008</v>
      </c>
      <c r="AL70" s="6"/>
      <c r="AM70" s="34">
        <f t="shared" si="25"/>
        <v>753005.64999999874</v>
      </c>
      <c r="AN70" s="34">
        <f t="shared" si="26"/>
        <v>756668.73999999859</v>
      </c>
      <c r="AO70" s="34">
        <f t="shared" si="27"/>
        <v>734367.52999999956</v>
      </c>
      <c r="AP70" s="34">
        <f t="shared" si="28"/>
        <v>734367.52999999956</v>
      </c>
      <c r="AQ70" s="34">
        <f t="shared" si="29"/>
        <v>3</v>
      </c>
      <c r="AR70" s="6">
        <f t="shared" si="35"/>
        <v>68</v>
      </c>
      <c r="AS70" s="35">
        <f t="shared" si="30"/>
        <v>232942.01999999979</v>
      </c>
      <c r="AT70" s="35">
        <f t="shared" si="30"/>
        <v>203042.41999999972</v>
      </c>
      <c r="AU70" s="35">
        <f t="shared" si="30"/>
        <v>298383.09000000008</v>
      </c>
      <c r="AV70" s="35">
        <f t="shared" si="31"/>
        <v>734367.52999999956</v>
      </c>
      <c r="AW70" s="19">
        <f t="shared" si="32"/>
        <v>0</v>
      </c>
      <c r="AX70" s="30">
        <f t="shared" si="19"/>
        <v>34</v>
      </c>
      <c r="AY70" s="30">
        <f t="shared" si="20"/>
        <v>35</v>
      </c>
      <c r="AZ70" s="30">
        <f t="shared" si="21"/>
        <v>36</v>
      </c>
      <c r="BB70" s="34">
        <f>+CompraVenta!AQ72</f>
        <v>0</v>
      </c>
      <c r="BC70" s="34">
        <f>+CompraVenta!AR72</f>
        <v>0</v>
      </c>
      <c r="BD70" s="34">
        <f>+CompraVenta!AS72</f>
        <v>0</v>
      </c>
      <c r="BF70" s="34">
        <f t="shared" si="22"/>
        <v>232942.01999999979</v>
      </c>
      <c r="BG70" s="34">
        <f t="shared" si="23"/>
        <v>203042.41999999972</v>
      </c>
      <c r="BH70" s="34">
        <f t="shared" si="24"/>
        <v>298383.09000000008</v>
      </c>
      <c r="BJ70" s="36">
        <f t="shared" si="33"/>
        <v>734367.52999999956</v>
      </c>
      <c r="BK70" s="19">
        <f t="shared" si="34"/>
        <v>0</v>
      </c>
    </row>
    <row r="71" spans="1:63" x14ac:dyDescent="0.35">
      <c r="A71" s="3" t="str">
        <f>+Seco!A70</f>
        <v>CHESTER_SOLAR_V</v>
      </c>
      <c r="B71" s="6">
        <f>+Seco!B70</f>
        <v>0</v>
      </c>
      <c r="C71" s="6">
        <f>+Seco!C70</f>
        <v>0</v>
      </c>
      <c r="D71" s="6">
        <f>+Seco!D70</f>
        <v>0</v>
      </c>
      <c r="E71" s="6">
        <f>+Seco!E70</f>
        <v>0</v>
      </c>
      <c r="F71" s="6">
        <f>+Seco!F70</f>
        <v>0</v>
      </c>
      <c r="G71" s="6">
        <f>+Seco!G70</f>
        <v>0</v>
      </c>
      <c r="H71" s="6">
        <f>+Seco!H70</f>
        <v>0</v>
      </c>
      <c r="I71" s="6">
        <f>+Seco!I70</f>
        <v>0</v>
      </c>
      <c r="J71" s="6">
        <f>+Seco!J70</f>
        <v>0</v>
      </c>
      <c r="K71" s="6">
        <f>+Seco!K70</f>
        <v>75799.270000000077</v>
      </c>
      <c r="L71" s="6">
        <f>+Seco!L70</f>
        <v>93361.379999999976</v>
      </c>
      <c r="M71" s="6">
        <f>+Seco!M70</f>
        <v>101779.68000000014</v>
      </c>
      <c r="N71" s="6">
        <f>+Medio!B70</f>
        <v>0</v>
      </c>
      <c r="O71" s="6">
        <f>+Medio!C70</f>
        <v>0</v>
      </c>
      <c r="P71" s="6">
        <f>+Medio!D70</f>
        <v>0</v>
      </c>
      <c r="Q71" s="6">
        <f>+Medio!E70</f>
        <v>0</v>
      </c>
      <c r="R71" s="6">
        <f>+Medio!F70</f>
        <v>0</v>
      </c>
      <c r="S71" s="6">
        <f>+Medio!G70</f>
        <v>0</v>
      </c>
      <c r="T71" s="6">
        <f>+Medio!H70</f>
        <v>0</v>
      </c>
      <c r="U71" s="6">
        <f>+Medio!I70</f>
        <v>0</v>
      </c>
      <c r="V71" s="6">
        <f>+Medio!J70</f>
        <v>0</v>
      </c>
      <c r="W71" s="6">
        <f>+Medio!K70</f>
        <v>75479.880000000136</v>
      </c>
      <c r="X71" s="6">
        <f>+Medio!L70</f>
        <v>95492.530000000072</v>
      </c>
      <c r="Y71" s="6">
        <f>+Medio!M70</f>
        <v>101799.41999999994</v>
      </c>
      <c r="Z71" s="6">
        <f>+Húmedo!B70</f>
        <v>0</v>
      </c>
      <c r="AA71" s="6">
        <f>+Húmedo!C70</f>
        <v>0</v>
      </c>
      <c r="AB71" s="6">
        <f>+Húmedo!D70</f>
        <v>0</v>
      </c>
      <c r="AC71" s="6">
        <f>+Húmedo!E70</f>
        <v>0</v>
      </c>
      <c r="AD71" s="6">
        <f>+Húmedo!F70</f>
        <v>0</v>
      </c>
      <c r="AE71" s="6">
        <f>+Húmedo!G70</f>
        <v>0</v>
      </c>
      <c r="AF71" s="6">
        <f>+Húmedo!H70</f>
        <v>0</v>
      </c>
      <c r="AG71" s="6">
        <f>+Húmedo!I70</f>
        <v>0</v>
      </c>
      <c r="AH71" s="6">
        <f>+Húmedo!J70</f>
        <v>0</v>
      </c>
      <c r="AI71" s="6">
        <f>+Húmedo!K70</f>
        <v>73565.779999999941</v>
      </c>
      <c r="AJ71" s="6">
        <f>+Húmedo!L70</f>
        <v>92449.079999999944</v>
      </c>
      <c r="AK71" s="6">
        <f>+Húmedo!M70</f>
        <v>98620.960000000152</v>
      </c>
      <c r="AL71" s="6"/>
      <c r="AM71" s="34">
        <f t="shared" si="25"/>
        <v>270940.33000000019</v>
      </c>
      <c r="AN71" s="34">
        <f t="shared" si="26"/>
        <v>272771.83000000013</v>
      </c>
      <c r="AO71" s="34">
        <f t="shared" si="27"/>
        <v>264635.82</v>
      </c>
      <c r="AP71" s="34">
        <f t="shared" si="28"/>
        <v>264635.82</v>
      </c>
      <c r="AQ71" s="34">
        <f t="shared" si="29"/>
        <v>3</v>
      </c>
      <c r="AR71" s="6">
        <f t="shared" si="35"/>
        <v>69</v>
      </c>
      <c r="AS71" s="35">
        <f t="shared" si="30"/>
        <v>73565.779999999941</v>
      </c>
      <c r="AT71" s="35">
        <f t="shared" si="30"/>
        <v>92449.079999999944</v>
      </c>
      <c r="AU71" s="35">
        <f t="shared" si="30"/>
        <v>98620.960000000152</v>
      </c>
      <c r="AV71" s="35">
        <f t="shared" si="31"/>
        <v>264635.82</v>
      </c>
      <c r="AW71" s="19">
        <f t="shared" si="32"/>
        <v>0</v>
      </c>
      <c r="AX71" s="30">
        <f t="shared" si="19"/>
        <v>34</v>
      </c>
      <c r="AY71" s="30">
        <f t="shared" si="20"/>
        <v>35</v>
      </c>
      <c r="AZ71" s="30">
        <f t="shared" si="21"/>
        <v>36</v>
      </c>
      <c r="BB71" s="34">
        <f>+CompraVenta!AQ73</f>
        <v>0</v>
      </c>
      <c r="BC71" s="34">
        <f>+CompraVenta!AR73</f>
        <v>0</v>
      </c>
      <c r="BD71" s="34">
        <f>+CompraVenta!AS73</f>
        <v>0</v>
      </c>
      <c r="BF71" s="34">
        <f t="shared" si="22"/>
        <v>73565.779999999941</v>
      </c>
      <c r="BG71" s="34">
        <f t="shared" si="23"/>
        <v>92449.079999999944</v>
      </c>
      <c r="BH71" s="34">
        <f t="shared" si="24"/>
        <v>98620.960000000152</v>
      </c>
      <c r="BJ71" s="36">
        <f t="shared" si="33"/>
        <v>264635.82</v>
      </c>
      <c r="BK71" s="19">
        <f t="shared" si="34"/>
        <v>0</v>
      </c>
    </row>
    <row r="72" spans="1:63" x14ac:dyDescent="0.35">
      <c r="A72" s="3" t="str">
        <f>+Seco!A71</f>
        <v>CHILE_GENERACION</v>
      </c>
      <c r="B72" s="6">
        <f>+Seco!B71</f>
        <v>0</v>
      </c>
      <c r="C72" s="6">
        <f>+Seco!C71</f>
        <v>0</v>
      </c>
      <c r="D72" s="6">
        <f>+Seco!D71</f>
        <v>0</v>
      </c>
      <c r="E72" s="6">
        <f>+Seco!E71</f>
        <v>0</v>
      </c>
      <c r="F72" s="6">
        <f>+Seco!F71</f>
        <v>0</v>
      </c>
      <c r="G72" s="6">
        <f>+Seco!G71</f>
        <v>0</v>
      </c>
      <c r="H72" s="6">
        <f>+Seco!H71</f>
        <v>0</v>
      </c>
      <c r="I72" s="6">
        <f>+Seco!I71</f>
        <v>0</v>
      </c>
      <c r="J72" s="6">
        <f>+Seco!J71</f>
        <v>0</v>
      </c>
      <c r="K72" s="6">
        <f>+Seco!K71</f>
        <v>0</v>
      </c>
      <c r="L72" s="6">
        <f>+Seco!L71</f>
        <v>0</v>
      </c>
      <c r="M72" s="6">
        <f>+Seco!M71</f>
        <v>0</v>
      </c>
      <c r="N72" s="6">
        <f>+Medio!B71</f>
        <v>0</v>
      </c>
      <c r="O72" s="6">
        <f>+Medio!C71</f>
        <v>0</v>
      </c>
      <c r="P72" s="6">
        <f>+Medio!D71</f>
        <v>0</v>
      </c>
      <c r="Q72" s="6">
        <f>+Medio!E71</f>
        <v>0</v>
      </c>
      <c r="R72" s="6">
        <f>+Medio!F71</f>
        <v>0</v>
      </c>
      <c r="S72" s="6">
        <f>+Medio!G71</f>
        <v>0</v>
      </c>
      <c r="T72" s="6">
        <f>+Medio!H71</f>
        <v>0</v>
      </c>
      <c r="U72" s="6">
        <f>+Medio!I71</f>
        <v>0</v>
      </c>
      <c r="V72" s="6">
        <f>+Medio!J71</f>
        <v>0</v>
      </c>
      <c r="W72" s="6">
        <f>+Medio!K71</f>
        <v>0</v>
      </c>
      <c r="X72" s="6">
        <f>+Medio!L71</f>
        <v>0</v>
      </c>
      <c r="Y72" s="6">
        <f>+Medio!M71</f>
        <v>0</v>
      </c>
      <c r="Z72" s="6">
        <f>+Húmedo!B71</f>
        <v>0</v>
      </c>
      <c r="AA72" s="6">
        <f>+Húmedo!C71</f>
        <v>0</v>
      </c>
      <c r="AB72" s="6">
        <f>+Húmedo!D71</f>
        <v>0</v>
      </c>
      <c r="AC72" s="6">
        <f>+Húmedo!E71</f>
        <v>0</v>
      </c>
      <c r="AD72" s="6">
        <f>+Húmedo!F71</f>
        <v>0</v>
      </c>
      <c r="AE72" s="6">
        <f>+Húmedo!G71</f>
        <v>0</v>
      </c>
      <c r="AF72" s="6">
        <f>+Húmedo!H71</f>
        <v>0</v>
      </c>
      <c r="AG72" s="6">
        <f>+Húmedo!I71</f>
        <v>0</v>
      </c>
      <c r="AH72" s="6">
        <f>+Húmedo!J71</f>
        <v>0</v>
      </c>
      <c r="AI72" s="6">
        <f>+Húmedo!K71</f>
        <v>0</v>
      </c>
      <c r="AJ72" s="6">
        <f>+Húmedo!L71</f>
        <v>0</v>
      </c>
      <c r="AK72" s="6">
        <f>+Húmedo!M71</f>
        <v>0</v>
      </c>
      <c r="AL72" s="6"/>
      <c r="AM72" s="34">
        <f t="shared" si="25"/>
        <v>0</v>
      </c>
      <c r="AN72" s="34">
        <f t="shared" si="26"/>
        <v>0</v>
      </c>
      <c r="AO72" s="34">
        <f t="shared" si="27"/>
        <v>0</v>
      </c>
      <c r="AP72" s="34">
        <f t="shared" si="28"/>
        <v>0</v>
      </c>
      <c r="AQ72" s="34">
        <f t="shared" si="29"/>
        <v>1</v>
      </c>
      <c r="AR72" s="6">
        <f t="shared" si="35"/>
        <v>70</v>
      </c>
      <c r="AS72" s="35">
        <f t="shared" si="30"/>
        <v>0</v>
      </c>
      <c r="AT72" s="35">
        <f t="shared" si="30"/>
        <v>0</v>
      </c>
      <c r="AU72" s="35">
        <f t="shared" si="30"/>
        <v>0</v>
      </c>
      <c r="AV72" s="35">
        <f t="shared" si="31"/>
        <v>0</v>
      </c>
      <c r="AW72" s="19">
        <f t="shared" si="32"/>
        <v>0</v>
      </c>
      <c r="AX72" s="30">
        <f t="shared" si="19"/>
        <v>1</v>
      </c>
      <c r="AY72" s="30">
        <f t="shared" si="20"/>
        <v>1</v>
      </c>
      <c r="AZ72" s="30">
        <f t="shared" si="21"/>
        <v>1</v>
      </c>
      <c r="BB72" s="34">
        <f>+CompraVenta!AQ74</f>
        <v>0</v>
      </c>
      <c r="BC72" s="34">
        <f>+CompraVenta!AR74</f>
        <v>0</v>
      </c>
      <c r="BD72" s="34">
        <f>+CompraVenta!AS74</f>
        <v>0</v>
      </c>
      <c r="BF72" s="34">
        <f t="shared" si="22"/>
        <v>0</v>
      </c>
      <c r="BG72" s="34">
        <f t="shared" si="23"/>
        <v>0</v>
      </c>
      <c r="BH72" s="34">
        <f t="shared" si="24"/>
        <v>0</v>
      </c>
      <c r="BJ72" s="36">
        <f t="shared" si="33"/>
        <v>0</v>
      </c>
      <c r="BK72" s="19">
        <f t="shared" si="34"/>
        <v>0</v>
      </c>
    </row>
    <row r="73" spans="1:63" x14ac:dyDescent="0.35">
      <c r="A73" s="3" t="str">
        <f>+Seco!A72</f>
        <v>CHINCOL</v>
      </c>
      <c r="B73" s="6">
        <f>+Seco!B72</f>
        <v>0</v>
      </c>
      <c r="C73" s="6">
        <f>+Seco!C72</f>
        <v>0</v>
      </c>
      <c r="D73" s="6">
        <f>+Seco!D72</f>
        <v>0</v>
      </c>
      <c r="E73" s="6">
        <f>+Seco!E72</f>
        <v>0</v>
      </c>
      <c r="F73" s="6">
        <f>+Seco!F72</f>
        <v>0</v>
      </c>
      <c r="G73" s="6">
        <f>+Seco!G72</f>
        <v>0</v>
      </c>
      <c r="H73" s="6">
        <f>+Seco!H72</f>
        <v>0</v>
      </c>
      <c r="I73" s="6">
        <f>+Seco!I72</f>
        <v>0</v>
      </c>
      <c r="J73" s="6">
        <f>+Seco!J72</f>
        <v>0</v>
      </c>
      <c r="K73" s="6">
        <f>+Seco!K72</f>
        <v>86113.999999999709</v>
      </c>
      <c r="L73" s="6">
        <f>+Seco!L72</f>
        <v>81542.669999999809</v>
      </c>
      <c r="M73" s="6">
        <f>+Seco!M72</f>
        <v>116494.44000000028</v>
      </c>
      <c r="N73" s="6">
        <f>+Medio!B72</f>
        <v>0</v>
      </c>
      <c r="O73" s="6">
        <f>+Medio!C72</f>
        <v>0</v>
      </c>
      <c r="P73" s="6">
        <f>+Medio!D72</f>
        <v>0</v>
      </c>
      <c r="Q73" s="6">
        <f>+Medio!E72</f>
        <v>0</v>
      </c>
      <c r="R73" s="6">
        <f>+Medio!F72</f>
        <v>0</v>
      </c>
      <c r="S73" s="6">
        <f>+Medio!G72</f>
        <v>0</v>
      </c>
      <c r="T73" s="6">
        <f>+Medio!H72</f>
        <v>0</v>
      </c>
      <c r="U73" s="6">
        <f>+Medio!I72</f>
        <v>0</v>
      </c>
      <c r="V73" s="6">
        <f>+Medio!J72</f>
        <v>0</v>
      </c>
      <c r="W73" s="6">
        <f>+Medio!K72</f>
        <v>85825.02000000012</v>
      </c>
      <c r="X73" s="6">
        <f>+Medio!L72</f>
        <v>83907.690000000075</v>
      </c>
      <c r="Y73" s="6">
        <f>+Medio!M72</f>
        <v>115678.80999999987</v>
      </c>
      <c r="Z73" s="6">
        <f>+Húmedo!B72</f>
        <v>0</v>
      </c>
      <c r="AA73" s="6">
        <f>+Húmedo!C72</f>
        <v>0</v>
      </c>
      <c r="AB73" s="6">
        <f>+Húmedo!D72</f>
        <v>0</v>
      </c>
      <c r="AC73" s="6">
        <f>+Húmedo!E72</f>
        <v>0</v>
      </c>
      <c r="AD73" s="6">
        <f>+Húmedo!F72</f>
        <v>0</v>
      </c>
      <c r="AE73" s="6">
        <f>+Húmedo!G72</f>
        <v>0</v>
      </c>
      <c r="AF73" s="6">
        <f>+Húmedo!H72</f>
        <v>0</v>
      </c>
      <c r="AG73" s="6">
        <f>+Húmedo!I72</f>
        <v>0</v>
      </c>
      <c r="AH73" s="6">
        <f>+Húmedo!J72</f>
        <v>0</v>
      </c>
      <c r="AI73" s="6">
        <f>+Húmedo!K72</f>
        <v>83002.919999999925</v>
      </c>
      <c r="AJ73" s="6">
        <f>+Húmedo!L72</f>
        <v>80162.860000000161</v>
      </c>
      <c r="AK73" s="6">
        <f>+Húmedo!M72</f>
        <v>111149.63999999998</v>
      </c>
      <c r="AL73" s="6"/>
      <c r="AM73" s="34">
        <f t="shared" si="25"/>
        <v>284151.10999999981</v>
      </c>
      <c r="AN73" s="34">
        <f t="shared" si="26"/>
        <v>285411.52000000008</v>
      </c>
      <c r="AO73" s="34">
        <f t="shared" si="27"/>
        <v>274315.42000000004</v>
      </c>
      <c r="AP73" s="34">
        <f t="shared" si="28"/>
        <v>274315.42000000004</v>
      </c>
      <c r="AQ73" s="34">
        <f t="shared" si="29"/>
        <v>3</v>
      </c>
      <c r="AR73" s="6">
        <f t="shared" si="35"/>
        <v>71</v>
      </c>
      <c r="AS73" s="35">
        <f t="shared" si="30"/>
        <v>83002.919999999925</v>
      </c>
      <c r="AT73" s="35">
        <f t="shared" si="30"/>
        <v>80162.860000000161</v>
      </c>
      <c r="AU73" s="35">
        <f t="shared" si="30"/>
        <v>111149.63999999998</v>
      </c>
      <c r="AV73" s="35">
        <f t="shared" si="31"/>
        <v>274315.42000000004</v>
      </c>
      <c r="AW73" s="19">
        <f t="shared" si="32"/>
        <v>0</v>
      </c>
      <c r="AX73" s="30">
        <f t="shared" si="19"/>
        <v>34</v>
      </c>
      <c r="AY73" s="30">
        <f t="shared" si="20"/>
        <v>35</v>
      </c>
      <c r="AZ73" s="30">
        <f t="shared" si="21"/>
        <v>36</v>
      </c>
      <c r="BB73" s="34">
        <f>+CompraVenta!AQ75</f>
        <v>0</v>
      </c>
      <c r="BC73" s="34">
        <f>+CompraVenta!AR75</f>
        <v>0</v>
      </c>
      <c r="BD73" s="34">
        <f>+CompraVenta!AS75</f>
        <v>0</v>
      </c>
      <c r="BF73" s="34">
        <f t="shared" si="22"/>
        <v>83002.919999999925</v>
      </c>
      <c r="BG73" s="34">
        <f t="shared" si="23"/>
        <v>80162.860000000161</v>
      </c>
      <c r="BH73" s="34">
        <f t="shared" si="24"/>
        <v>111149.63999999998</v>
      </c>
      <c r="BJ73" s="36">
        <f t="shared" si="33"/>
        <v>274315.42000000004</v>
      </c>
      <c r="BK73" s="19">
        <f t="shared" si="34"/>
        <v>0</v>
      </c>
    </row>
    <row r="74" spans="1:63" x14ac:dyDescent="0.35">
      <c r="A74" s="3" t="str">
        <f>+Seco!A73</f>
        <v>CHUNGUNGO</v>
      </c>
      <c r="B74" s="6">
        <f>+Seco!B73</f>
        <v>0</v>
      </c>
      <c r="C74" s="6">
        <f>+Seco!C73</f>
        <v>0</v>
      </c>
      <c r="D74" s="6">
        <f>+Seco!D73</f>
        <v>0</v>
      </c>
      <c r="E74" s="6">
        <f>+Seco!E73</f>
        <v>0</v>
      </c>
      <c r="F74" s="6">
        <f>+Seco!F73</f>
        <v>0</v>
      </c>
      <c r="G74" s="6">
        <f>+Seco!G73</f>
        <v>0</v>
      </c>
      <c r="H74" s="6">
        <f>+Seco!H73</f>
        <v>0</v>
      </c>
      <c r="I74" s="6">
        <f>+Seco!I73</f>
        <v>0</v>
      </c>
      <c r="J74" s="6">
        <f>+Seco!J73</f>
        <v>0</v>
      </c>
      <c r="K74" s="6">
        <f>+Seco!K73</f>
        <v>1076852.3699999987</v>
      </c>
      <c r="L74" s="6">
        <f>+Seco!L73</f>
        <v>1826596.8099999994</v>
      </c>
      <c r="M74" s="6">
        <f>+Seco!M73</f>
        <v>2061956.1399999985</v>
      </c>
      <c r="N74" s="6">
        <f>+Medio!B73</f>
        <v>0</v>
      </c>
      <c r="O74" s="6">
        <f>+Medio!C73</f>
        <v>0</v>
      </c>
      <c r="P74" s="6">
        <f>+Medio!D73</f>
        <v>0</v>
      </c>
      <c r="Q74" s="6">
        <f>+Medio!E73</f>
        <v>0</v>
      </c>
      <c r="R74" s="6">
        <f>+Medio!F73</f>
        <v>0</v>
      </c>
      <c r="S74" s="6">
        <f>+Medio!G73</f>
        <v>0</v>
      </c>
      <c r="T74" s="6">
        <f>+Medio!H73</f>
        <v>0</v>
      </c>
      <c r="U74" s="6">
        <f>+Medio!I73</f>
        <v>0</v>
      </c>
      <c r="V74" s="6">
        <f>+Medio!J73</f>
        <v>0</v>
      </c>
      <c r="W74" s="6">
        <f>+Medio!K73</f>
        <v>1065016.3899999999</v>
      </c>
      <c r="X74" s="6">
        <f>+Medio!L73</f>
        <v>1854070.4999999991</v>
      </c>
      <c r="Y74" s="6">
        <f>+Medio!M73</f>
        <v>2062661.8599999971</v>
      </c>
      <c r="Z74" s="6">
        <f>+Húmedo!B73</f>
        <v>0</v>
      </c>
      <c r="AA74" s="6">
        <f>+Húmedo!C73</f>
        <v>0</v>
      </c>
      <c r="AB74" s="6">
        <f>+Húmedo!D73</f>
        <v>0</v>
      </c>
      <c r="AC74" s="6">
        <f>+Húmedo!E73</f>
        <v>0</v>
      </c>
      <c r="AD74" s="6">
        <f>+Húmedo!F73</f>
        <v>0</v>
      </c>
      <c r="AE74" s="6">
        <f>+Húmedo!G73</f>
        <v>0</v>
      </c>
      <c r="AF74" s="6">
        <f>+Húmedo!H73</f>
        <v>0</v>
      </c>
      <c r="AG74" s="6">
        <f>+Húmedo!I73</f>
        <v>0</v>
      </c>
      <c r="AH74" s="6">
        <f>+Húmedo!J73</f>
        <v>0</v>
      </c>
      <c r="AI74" s="6">
        <f>+Húmedo!K73</f>
        <v>1046567.1899999985</v>
      </c>
      <c r="AJ74" s="6">
        <f>+Húmedo!L73</f>
        <v>1811653.8200000003</v>
      </c>
      <c r="AK74" s="6">
        <f>+Húmedo!M73</f>
        <v>2021067.7100000058</v>
      </c>
      <c r="AL74" s="6"/>
      <c r="AM74" s="34">
        <f t="shared" si="25"/>
        <v>4965405.3199999966</v>
      </c>
      <c r="AN74" s="34">
        <f t="shared" si="26"/>
        <v>4981748.7499999963</v>
      </c>
      <c r="AO74" s="34">
        <f t="shared" si="27"/>
        <v>4879288.7200000044</v>
      </c>
      <c r="AP74" s="34">
        <f t="shared" si="28"/>
        <v>4879288.7200000044</v>
      </c>
      <c r="AQ74" s="34">
        <f t="shared" si="29"/>
        <v>3</v>
      </c>
      <c r="AR74" s="6">
        <f t="shared" si="35"/>
        <v>72</v>
      </c>
      <c r="AS74" s="35">
        <f t="shared" si="30"/>
        <v>1046567.1899999985</v>
      </c>
      <c r="AT74" s="35">
        <f t="shared" si="30"/>
        <v>1811653.8200000003</v>
      </c>
      <c r="AU74" s="35">
        <f t="shared" si="30"/>
        <v>2021067.7100000058</v>
      </c>
      <c r="AV74" s="35">
        <f t="shared" si="31"/>
        <v>4879288.7200000044</v>
      </c>
      <c r="AW74" s="19">
        <f t="shared" si="32"/>
        <v>0</v>
      </c>
      <c r="AX74" s="30">
        <f t="shared" si="19"/>
        <v>34</v>
      </c>
      <c r="AY74" s="30">
        <f t="shared" si="20"/>
        <v>35</v>
      </c>
      <c r="AZ74" s="30">
        <f t="shared" si="21"/>
        <v>36</v>
      </c>
      <c r="BB74" s="34">
        <f>+CompraVenta!AQ76</f>
        <v>0</v>
      </c>
      <c r="BC74" s="34">
        <f>+CompraVenta!AR76</f>
        <v>0</v>
      </c>
      <c r="BD74" s="34">
        <f>+CompraVenta!AS76</f>
        <v>0</v>
      </c>
      <c r="BF74" s="34">
        <f t="shared" si="22"/>
        <v>1046567.1899999985</v>
      </c>
      <c r="BG74" s="34">
        <f t="shared" si="23"/>
        <v>1811653.8200000003</v>
      </c>
      <c r="BH74" s="34">
        <f t="shared" si="24"/>
        <v>2021067.7100000058</v>
      </c>
      <c r="BJ74" s="36">
        <f t="shared" si="33"/>
        <v>4879288.7200000044</v>
      </c>
      <c r="BK74" s="19">
        <f t="shared" si="34"/>
        <v>0</v>
      </c>
    </row>
    <row r="75" spans="1:63" x14ac:dyDescent="0.35">
      <c r="A75" s="3" t="str">
        <f>+Seco!A74</f>
        <v>CHUNGUNGO_SOLAR</v>
      </c>
      <c r="B75" s="6">
        <f>+Seco!B74</f>
        <v>0</v>
      </c>
      <c r="C75" s="6">
        <f>+Seco!C74</f>
        <v>0</v>
      </c>
      <c r="D75" s="6">
        <f>+Seco!D74</f>
        <v>0</v>
      </c>
      <c r="E75" s="6">
        <f>+Seco!E74</f>
        <v>0</v>
      </c>
      <c r="F75" s="6">
        <f>+Seco!F74</f>
        <v>0</v>
      </c>
      <c r="G75" s="6">
        <f>+Seco!G74</f>
        <v>0</v>
      </c>
      <c r="H75" s="6">
        <f>+Seco!H74</f>
        <v>0</v>
      </c>
      <c r="I75" s="6">
        <f>+Seco!I74</f>
        <v>0</v>
      </c>
      <c r="J75" s="6">
        <f>+Seco!J74</f>
        <v>0</v>
      </c>
      <c r="K75" s="6">
        <f>+Seco!K74</f>
        <v>75199.090000000026</v>
      </c>
      <c r="L75" s="6">
        <f>+Seco!L74</f>
        <v>71441.179999999906</v>
      </c>
      <c r="M75" s="6">
        <f>+Seco!M74</f>
        <v>74972.759999999893</v>
      </c>
      <c r="N75" s="6">
        <f>+Medio!B74</f>
        <v>0</v>
      </c>
      <c r="O75" s="6">
        <f>+Medio!C74</f>
        <v>0</v>
      </c>
      <c r="P75" s="6">
        <f>+Medio!D74</f>
        <v>0</v>
      </c>
      <c r="Q75" s="6">
        <f>+Medio!E74</f>
        <v>0</v>
      </c>
      <c r="R75" s="6">
        <f>+Medio!F74</f>
        <v>0</v>
      </c>
      <c r="S75" s="6">
        <f>+Medio!G74</f>
        <v>0</v>
      </c>
      <c r="T75" s="6">
        <f>+Medio!H74</f>
        <v>0</v>
      </c>
      <c r="U75" s="6">
        <f>+Medio!I74</f>
        <v>0</v>
      </c>
      <c r="V75" s="6">
        <f>+Medio!J74</f>
        <v>0</v>
      </c>
      <c r="W75" s="6">
        <f>+Medio!K74</f>
        <v>73161.160000000076</v>
      </c>
      <c r="X75" s="6">
        <f>+Medio!L74</f>
        <v>73083.100000000064</v>
      </c>
      <c r="Y75" s="6">
        <f>+Medio!M74</f>
        <v>80715.050000000163</v>
      </c>
      <c r="Z75" s="6">
        <f>+Húmedo!B74</f>
        <v>0</v>
      </c>
      <c r="AA75" s="6">
        <f>+Húmedo!C74</f>
        <v>0</v>
      </c>
      <c r="AB75" s="6">
        <f>+Húmedo!D74</f>
        <v>0</v>
      </c>
      <c r="AC75" s="6">
        <f>+Húmedo!E74</f>
        <v>0</v>
      </c>
      <c r="AD75" s="6">
        <f>+Húmedo!F74</f>
        <v>0</v>
      </c>
      <c r="AE75" s="6">
        <f>+Húmedo!G74</f>
        <v>0</v>
      </c>
      <c r="AF75" s="6">
        <f>+Húmedo!H74</f>
        <v>0</v>
      </c>
      <c r="AG75" s="6">
        <f>+Húmedo!I74</f>
        <v>0</v>
      </c>
      <c r="AH75" s="6">
        <f>+Húmedo!J74</f>
        <v>0</v>
      </c>
      <c r="AI75" s="6">
        <f>+Húmedo!K74</f>
        <v>79626.609999999782</v>
      </c>
      <c r="AJ75" s="6">
        <f>+Húmedo!L74</f>
        <v>72237.349999999889</v>
      </c>
      <c r="AK75" s="6">
        <f>+Húmedo!M74</f>
        <v>79981.580000000075</v>
      </c>
      <c r="AL75" s="6"/>
      <c r="AM75" s="34">
        <f t="shared" si="25"/>
        <v>221613.02999999982</v>
      </c>
      <c r="AN75" s="34">
        <f t="shared" si="26"/>
        <v>226959.31000000029</v>
      </c>
      <c r="AO75" s="34">
        <f t="shared" si="27"/>
        <v>231845.53999999975</v>
      </c>
      <c r="AP75" s="34">
        <f t="shared" si="28"/>
        <v>221613.02999999982</v>
      </c>
      <c r="AQ75" s="34">
        <f t="shared" si="29"/>
        <v>1</v>
      </c>
      <c r="AR75" s="6">
        <f t="shared" si="35"/>
        <v>73</v>
      </c>
      <c r="AS75" s="35">
        <f t="shared" si="30"/>
        <v>75199.090000000026</v>
      </c>
      <c r="AT75" s="35">
        <f t="shared" si="30"/>
        <v>71441.179999999906</v>
      </c>
      <c r="AU75" s="35">
        <f t="shared" si="30"/>
        <v>74972.759999999893</v>
      </c>
      <c r="AV75" s="35">
        <f t="shared" si="31"/>
        <v>221613.02999999982</v>
      </c>
      <c r="AW75" s="19">
        <f t="shared" si="32"/>
        <v>0</v>
      </c>
      <c r="AX75" s="30">
        <f t="shared" si="19"/>
        <v>10</v>
      </c>
      <c r="AY75" s="30">
        <f t="shared" si="20"/>
        <v>11</v>
      </c>
      <c r="AZ75" s="30">
        <f t="shared" si="21"/>
        <v>12</v>
      </c>
      <c r="BB75" s="34">
        <f>+CompraVenta!AQ77</f>
        <v>0</v>
      </c>
      <c r="BC75" s="34">
        <f>+CompraVenta!AR77</f>
        <v>0</v>
      </c>
      <c r="BD75" s="34">
        <f>+CompraVenta!AS77</f>
        <v>0</v>
      </c>
      <c r="BF75" s="34">
        <f t="shared" si="22"/>
        <v>75199.090000000026</v>
      </c>
      <c r="BG75" s="34">
        <f t="shared" si="23"/>
        <v>71441.179999999906</v>
      </c>
      <c r="BH75" s="34">
        <f t="shared" si="24"/>
        <v>74972.759999999893</v>
      </c>
      <c r="BJ75" s="36">
        <f t="shared" si="33"/>
        <v>221613.02999999982</v>
      </c>
      <c r="BK75" s="19">
        <f t="shared" si="34"/>
        <v>0</v>
      </c>
    </row>
    <row r="76" spans="1:63" x14ac:dyDescent="0.35">
      <c r="A76" s="3" t="str">
        <f>+Seco!A75</f>
        <v>Cinergia Chile SpA</v>
      </c>
      <c r="B76" s="6">
        <f>+Seco!B75</f>
        <v>0</v>
      </c>
      <c r="C76" s="6">
        <f>+Seco!C75</f>
        <v>0</v>
      </c>
      <c r="D76" s="6">
        <f>+Seco!D75</f>
        <v>0</v>
      </c>
      <c r="E76" s="6">
        <f>+Seco!E75</f>
        <v>0</v>
      </c>
      <c r="F76" s="6">
        <f>+Seco!F75</f>
        <v>0</v>
      </c>
      <c r="G76" s="6">
        <f>+Seco!G75</f>
        <v>0</v>
      </c>
      <c r="H76" s="6">
        <f>+Seco!H75</f>
        <v>0</v>
      </c>
      <c r="I76" s="6">
        <f>+Seco!I75</f>
        <v>0</v>
      </c>
      <c r="J76" s="6">
        <f>+Seco!J75</f>
        <v>0</v>
      </c>
      <c r="K76" s="6">
        <f>+Seco!K75</f>
        <v>0</v>
      </c>
      <c r="L76" s="6">
        <f>+Seco!L75</f>
        <v>0</v>
      </c>
      <c r="M76" s="6">
        <f>+Seco!M75</f>
        <v>0</v>
      </c>
      <c r="N76" s="6">
        <f>+Medio!B75</f>
        <v>0</v>
      </c>
      <c r="O76" s="6">
        <f>+Medio!C75</f>
        <v>0</v>
      </c>
      <c r="P76" s="6">
        <f>+Medio!D75</f>
        <v>0</v>
      </c>
      <c r="Q76" s="6">
        <f>+Medio!E75</f>
        <v>0</v>
      </c>
      <c r="R76" s="6">
        <f>+Medio!F75</f>
        <v>0</v>
      </c>
      <c r="S76" s="6">
        <f>+Medio!G75</f>
        <v>0</v>
      </c>
      <c r="T76" s="6">
        <f>+Medio!H75</f>
        <v>0</v>
      </c>
      <c r="U76" s="6">
        <f>+Medio!I75</f>
        <v>0</v>
      </c>
      <c r="V76" s="6">
        <f>+Medio!J75</f>
        <v>0</v>
      </c>
      <c r="W76" s="6">
        <f>+Medio!K75</f>
        <v>0</v>
      </c>
      <c r="X76" s="6">
        <f>+Medio!L75</f>
        <v>0</v>
      </c>
      <c r="Y76" s="6">
        <f>+Medio!M75</f>
        <v>0</v>
      </c>
      <c r="Z76" s="6">
        <f>+Húmedo!B75</f>
        <v>0</v>
      </c>
      <c r="AA76" s="6">
        <f>+Húmedo!C75</f>
        <v>0</v>
      </c>
      <c r="AB76" s="6">
        <f>+Húmedo!D75</f>
        <v>0</v>
      </c>
      <c r="AC76" s="6">
        <f>+Húmedo!E75</f>
        <v>0</v>
      </c>
      <c r="AD76" s="6">
        <f>+Húmedo!F75</f>
        <v>0</v>
      </c>
      <c r="AE76" s="6">
        <f>+Húmedo!G75</f>
        <v>0</v>
      </c>
      <c r="AF76" s="6">
        <f>+Húmedo!H75</f>
        <v>0</v>
      </c>
      <c r="AG76" s="6">
        <f>+Húmedo!I75</f>
        <v>0</v>
      </c>
      <c r="AH76" s="6">
        <f>+Húmedo!J75</f>
        <v>0</v>
      </c>
      <c r="AI76" s="6">
        <f>+Húmedo!K75</f>
        <v>0</v>
      </c>
      <c r="AJ76" s="6">
        <f>+Húmedo!L75</f>
        <v>0</v>
      </c>
      <c r="AK76" s="6">
        <f>+Húmedo!M75</f>
        <v>0</v>
      </c>
      <c r="AL76" s="6"/>
      <c r="AM76" s="34">
        <f t="shared" si="25"/>
        <v>0</v>
      </c>
      <c r="AN76" s="34">
        <f t="shared" si="26"/>
        <v>0</v>
      </c>
      <c r="AO76" s="34">
        <f t="shared" si="27"/>
        <v>0</v>
      </c>
      <c r="AP76" s="34">
        <f t="shared" si="28"/>
        <v>0</v>
      </c>
      <c r="AQ76" s="34">
        <f t="shared" si="29"/>
        <v>1</v>
      </c>
      <c r="AR76" s="6">
        <f t="shared" si="35"/>
        <v>74</v>
      </c>
      <c r="AS76" s="35">
        <f t="shared" si="30"/>
        <v>0</v>
      </c>
      <c r="AT76" s="35">
        <f t="shared" si="30"/>
        <v>0</v>
      </c>
      <c r="AU76" s="35">
        <f t="shared" si="30"/>
        <v>0</v>
      </c>
      <c r="AV76" s="35">
        <f t="shared" si="31"/>
        <v>0</v>
      </c>
      <c r="AW76" s="19">
        <f t="shared" si="32"/>
        <v>0</v>
      </c>
      <c r="AX76" s="30">
        <f t="shared" si="19"/>
        <v>1</v>
      </c>
      <c r="AY76" s="30">
        <f t="shared" si="20"/>
        <v>1</v>
      </c>
      <c r="AZ76" s="30">
        <f t="shared" si="21"/>
        <v>1</v>
      </c>
      <c r="BB76" s="34">
        <f>+CompraVenta!AQ78</f>
        <v>0</v>
      </c>
      <c r="BC76" s="34">
        <f>+CompraVenta!AR78</f>
        <v>0</v>
      </c>
      <c r="BD76" s="34">
        <f>+CompraVenta!AS78</f>
        <v>0</v>
      </c>
      <c r="BF76" s="34">
        <f t="shared" si="22"/>
        <v>0</v>
      </c>
      <c r="BG76" s="34">
        <f t="shared" si="23"/>
        <v>0</v>
      </c>
      <c r="BH76" s="34">
        <f t="shared" si="24"/>
        <v>0</v>
      </c>
      <c r="BJ76" s="36">
        <f t="shared" si="33"/>
        <v>0</v>
      </c>
      <c r="BK76" s="19">
        <f t="shared" si="34"/>
        <v>0</v>
      </c>
    </row>
    <row r="77" spans="1:63" x14ac:dyDescent="0.35">
      <c r="A77" s="3" t="str">
        <f>+Seco!A76</f>
        <v>CIPRES</v>
      </c>
      <c r="B77" s="6">
        <f>+Seco!B76</f>
        <v>0</v>
      </c>
      <c r="C77" s="6">
        <f>+Seco!C76</f>
        <v>0</v>
      </c>
      <c r="D77" s="6">
        <f>+Seco!D76</f>
        <v>0</v>
      </c>
      <c r="E77" s="6">
        <f>+Seco!E76</f>
        <v>0</v>
      </c>
      <c r="F77" s="6">
        <f>+Seco!F76</f>
        <v>0</v>
      </c>
      <c r="G77" s="6">
        <f>+Seco!G76</f>
        <v>0</v>
      </c>
      <c r="H77" s="6">
        <f>+Seco!H76</f>
        <v>0</v>
      </c>
      <c r="I77" s="6">
        <f>+Seco!I76</f>
        <v>0</v>
      </c>
      <c r="J77" s="6">
        <f>+Seco!J76</f>
        <v>0</v>
      </c>
      <c r="K77" s="6">
        <f>+Seco!K76</f>
        <v>235777.25000000009</v>
      </c>
      <c r="L77" s="6">
        <f>+Seco!L76</f>
        <v>307544.33000000054</v>
      </c>
      <c r="M77" s="6">
        <f>+Seco!M76</f>
        <v>356939.12999999936</v>
      </c>
      <c r="N77" s="6">
        <f>+Medio!B76</f>
        <v>0</v>
      </c>
      <c r="O77" s="6">
        <f>+Medio!C76</f>
        <v>0</v>
      </c>
      <c r="P77" s="6">
        <f>+Medio!D76</f>
        <v>0</v>
      </c>
      <c r="Q77" s="6">
        <f>+Medio!E76</f>
        <v>0</v>
      </c>
      <c r="R77" s="6">
        <f>+Medio!F76</f>
        <v>0</v>
      </c>
      <c r="S77" s="6">
        <f>+Medio!G76</f>
        <v>0</v>
      </c>
      <c r="T77" s="6">
        <f>+Medio!H76</f>
        <v>0</v>
      </c>
      <c r="U77" s="6">
        <f>+Medio!I76</f>
        <v>0</v>
      </c>
      <c r="V77" s="6">
        <f>+Medio!J76</f>
        <v>0</v>
      </c>
      <c r="W77" s="6">
        <f>+Medio!K76</f>
        <v>243433.71999999977</v>
      </c>
      <c r="X77" s="6">
        <f>+Medio!L76</f>
        <v>327258.41000000009</v>
      </c>
      <c r="Y77" s="6">
        <f>+Medio!M76</f>
        <v>365967.68000000034</v>
      </c>
      <c r="Z77" s="6">
        <f>+Húmedo!B76</f>
        <v>0</v>
      </c>
      <c r="AA77" s="6">
        <f>+Húmedo!C76</f>
        <v>0</v>
      </c>
      <c r="AB77" s="6">
        <f>+Húmedo!D76</f>
        <v>0</v>
      </c>
      <c r="AC77" s="6">
        <f>+Húmedo!E76</f>
        <v>0</v>
      </c>
      <c r="AD77" s="6">
        <f>+Húmedo!F76</f>
        <v>0</v>
      </c>
      <c r="AE77" s="6">
        <f>+Húmedo!G76</f>
        <v>0</v>
      </c>
      <c r="AF77" s="6">
        <f>+Húmedo!H76</f>
        <v>0</v>
      </c>
      <c r="AG77" s="6">
        <f>+Húmedo!I76</f>
        <v>0</v>
      </c>
      <c r="AH77" s="6">
        <f>+Húmedo!J76</f>
        <v>0</v>
      </c>
      <c r="AI77" s="6">
        <f>+Húmedo!K76</f>
        <v>235437.93000000014</v>
      </c>
      <c r="AJ77" s="6">
        <f>+Húmedo!L76</f>
        <v>308669.36000000086</v>
      </c>
      <c r="AK77" s="6">
        <f>+Húmedo!M76</f>
        <v>332100.48999999987</v>
      </c>
      <c r="AL77" s="6"/>
      <c r="AM77" s="34">
        <f t="shared" si="25"/>
        <v>900260.71</v>
      </c>
      <c r="AN77" s="34">
        <f t="shared" si="26"/>
        <v>936659.81000000029</v>
      </c>
      <c r="AO77" s="34">
        <f t="shared" si="27"/>
        <v>876207.78000000084</v>
      </c>
      <c r="AP77" s="34">
        <f t="shared" si="28"/>
        <v>876207.78000000084</v>
      </c>
      <c r="AQ77" s="34">
        <f t="shared" si="29"/>
        <v>3</v>
      </c>
      <c r="AR77" s="6">
        <f t="shared" si="35"/>
        <v>75</v>
      </c>
      <c r="AS77" s="35">
        <f t="shared" si="30"/>
        <v>235437.93000000014</v>
      </c>
      <c r="AT77" s="35">
        <f t="shared" si="30"/>
        <v>308669.36000000086</v>
      </c>
      <c r="AU77" s="35">
        <f t="shared" si="30"/>
        <v>332100.48999999987</v>
      </c>
      <c r="AV77" s="35">
        <f t="shared" si="31"/>
        <v>876207.78000000084</v>
      </c>
      <c r="AW77" s="19">
        <f t="shared" si="32"/>
        <v>0</v>
      </c>
      <c r="AX77" s="30">
        <f t="shared" si="19"/>
        <v>34</v>
      </c>
      <c r="AY77" s="30">
        <f t="shared" si="20"/>
        <v>35</v>
      </c>
      <c r="AZ77" s="30">
        <f t="shared" si="21"/>
        <v>36</v>
      </c>
      <c r="BB77" s="34">
        <f>+CompraVenta!AQ79</f>
        <v>0</v>
      </c>
      <c r="BC77" s="34">
        <f>+CompraVenta!AR79</f>
        <v>0</v>
      </c>
      <c r="BD77" s="34">
        <f>+CompraVenta!AS79</f>
        <v>0</v>
      </c>
      <c r="BF77" s="34">
        <f t="shared" si="22"/>
        <v>235437.93000000014</v>
      </c>
      <c r="BG77" s="34">
        <f t="shared" si="23"/>
        <v>308669.36000000086</v>
      </c>
      <c r="BH77" s="34">
        <f t="shared" si="24"/>
        <v>332100.48999999987</v>
      </c>
      <c r="BJ77" s="36">
        <f t="shared" si="33"/>
        <v>876207.78000000084</v>
      </c>
      <c r="BK77" s="19">
        <f t="shared" si="34"/>
        <v>0</v>
      </c>
    </row>
    <row r="78" spans="1:63" x14ac:dyDescent="0.35">
      <c r="A78" s="3" t="str">
        <f>+Seco!A77</f>
        <v>CIPRESILLOS</v>
      </c>
      <c r="B78" s="6">
        <f>+Seco!B77</f>
        <v>0</v>
      </c>
      <c r="C78" s="6">
        <f>+Seco!C77</f>
        <v>0</v>
      </c>
      <c r="D78" s="6">
        <f>+Seco!D77</f>
        <v>0</v>
      </c>
      <c r="E78" s="6">
        <f>+Seco!E77</f>
        <v>0</v>
      </c>
      <c r="F78" s="6">
        <f>+Seco!F77</f>
        <v>0</v>
      </c>
      <c r="G78" s="6">
        <f>+Seco!G77</f>
        <v>0</v>
      </c>
      <c r="H78" s="6">
        <f>+Seco!H77</f>
        <v>0</v>
      </c>
      <c r="I78" s="6">
        <f>+Seco!I77</f>
        <v>0</v>
      </c>
      <c r="J78" s="6">
        <f>+Seco!J77</f>
        <v>0</v>
      </c>
      <c r="K78" s="6">
        <f>+Seco!K77</f>
        <v>0</v>
      </c>
      <c r="L78" s="6">
        <f>+Seco!L77</f>
        <v>0</v>
      </c>
      <c r="M78" s="6">
        <f>+Seco!M77</f>
        <v>0</v>
      </c>
      <c r="N78" s="6">
        <f>+Medio!B77</f>
        <v>0</v>
      </c>
      <c r="O78" s="6">
        <f>+Medio!C77</f>
        <v>0</v>
      </c>
      <c r="P78" s="6">
        <f>+Medio!D77</f>
        <v>0</v>
      </c>
      <c r="Q78" s="6">
        <f>+Medio!E77</f>
        <v>0</v>
      </c>
      <c r="R78" s="6">
        <f>+Medio!F77</f>
        <v>0</v>
      </c>
      <c r="S78" s="6">
        <f>+Medio!G77</f>
        <v>0</v>
      </c>
      <c r="T78" s="6">
        <f>+Medio!H77</f>
        <v>0</v>
      </c>
      <c r="U78" s="6">
        <f>+Medio!I77</f>
        <v>0</v>
      </c>
      <c r="V78" s="6">
        <f>+Medio!J77</f>
        <v>0</v>
      </c>
      <c r="W78" s="6">
        <f>+Medio!K77</f>
        <v>0</v>
      </c>
      <c r="X78" s="6">
        <f>+Medio!L77</f>
        <v>0</v>
      </c>
      <c r="Y78" s="6">
        <f>+Medio!M77</f>
        <v>0</v>
      </c>
      <c r="Z78" s="6">
        <f>+Húmedo!B77</f>
        <v>0</v>
      </c>
      <c r="AA78" s="6">
        <f>+Húmedo!C77</f>
        <v>0</v>
      </c>
      <c r="AB78" s="6">
        <f>+Húmedo!D77</f>
        <v>0</v>
      </c>
      <c r="AC78" s="6">
        <f>+Húmedo!E77</f>
        <v>0</v>
      </c>
      <c r="AD78" s="6">
        <f>+Húmedo!F77</f>
        <v>0</v>
      </c>
      <c r="AE78" s="6">
        <f>+Húmedo!G77</f>
        <v>0</v>
      </c>
      <c r="AF78" s="6">
        <f>+Húmedo!H77</f>
        <v>0</v>
      </c>
      <c r="AG78" s="6">
        <f>+Húmedo!I77</f>
        <v>0</v>
      </c>
      <c r="AH78" s="6">
        <f>+Húmedo!J77</f>
        <v>0</v>
      </c>
      <c r="AI78" s="6">
        <f>+Húmedo!K77</f>
        <v>0</v>
      </c>
      <c r="AJ78" s="6">
        <f>+Húmedo!L77</f>
        <v>0</v>
      </c>
      <c r="AK78" s="6">
        <f>+Húmedo!M77</f>
        <v>0</v>
      </c>
      <c r="AL78" s="6"/>
      <c r="AM78" s="34">
        <f t="shared" si="25"/>
        <v>0</v>
      </c>
      <c r="AN78" s="34">
        <f t="shared" si="26"/>
        <v>0</v>
      </c>
      <c r="AO78" s="34">
        <f t="shared" si="27"/>
        <v>0</v>
      </c>
      <c r="AP78" s="34">
        <f t="shared" si="28"/>
        <v>0</v>
      </c>
      <c r="AQ78" s="34">
        <f t="shared" si="29"/>
        <v>1</v>
      </c>
      <c r="AR78" s="6">
        <f t="shared" si="35"/>
        <v>76</v>
      </c>
      <c r="AS78" s="35">
        <f t="shared" si="30"/>
        <v>0</v>
      </c>
      <c r="AT78" s="35">
        <f t="shared" si="30"/>
        <v>0</v>
      </c>
      <c r="AU78" s="35">
        <f t="shared" si="30"/>
        <v>0</v>
      </c>
      <c r="AV78" s="35">
        <f t="shared" si="31"/>
        <v>0</v>
      </c>
      <c r="AW78" s="19">
        <f t="shared" si="32"/>
        <v>0</v>
      </c>
      <c r="AX78" s="30">
        <f t="shared" si="19"/>
        <v>1</v>
      </c>
      <c r="AY78" s="30">
        <f t="shared" si="20"/>
        <v>1</v>
      </c>
      <c r="AZ78" s="30">
        <f t="shared" si="21"/>
        <v>1</v>
      </c>
      <c r="BB78" s="34">
        <f>+CompraVenta!AQ80</f>
        <v>0</v>
      </c>
      <c r="BC78" s="34">
        <f>+CompraVenta!AR80</f>
        <v>0</v>
      </c>
      <c r="BD78" s="34">
        <f>+CompraVenta!AS80</f>
        <v>0</v>
      </c>
      <c r="BF78" s="34">
        <f t="shared" si="22"/>
        <v>0</v>
      </c>
      <c r="BG78" s="34">
        <f t="shared" si="23"/>
        <v>0</v>
      </c>
      <c r="BH78" s="34">
        <f t="shared" si="24"/>
        <v>0</v>
      </c>
      <c r="BJ78" s="36">
        <f t="shared" si="33"/>
        <v>0</v>
      </c>
      <c r="BK78" s="19">
        <f t="shared" si="34"/>
        <v>0</v>
      </c>
    </row>
    <row r="79" spans="1:63" x14ac:dyDescent="0.35">
      <c r="A79" s="3" t="str">
        <f>+Seco!A78</f>
        <v>COCHARCAS</v>
      </c>
      <c r="B79" s="6">
        <f>+Seco!B78</f>
        <v>0</v>
      </c>
      <c r="C79" s="6">
        <f>+Seco!C78</f>
        <v>0</v>
      </c>
      <c r="D79" s="6">
        <f>+Seco!D78</f>
        <v>0</v>
      </c>
      <c r="E79" s="6">
        <f>+Seco!E78</f>
        <v>0</v>
      </c>
      <c r="F79" s="6">
        <f>+Seco!F78</f>
        <v>0</v>
      </c>
      <c r="G79" s="6">
        <f>+Seco!G78</f>
        <v>0</v>
      </c>
      <c r="H79" s="6">
        <f>+Seco!H78</f>
        <v>0</v>
      </c>
      <c r="I79" s="6">
        <f>+Seco!I78</f>
        <v>0</v>
      </c>
      <c r="J79" s="6">
        <f>+Seco!J78</f>
        <v>0</v>
      </c>
      <c r="K79" s="6">
        <f>+Seco!K78</f>
        <v>0</v>
      </c>
      <c r="L79" s="6">
        <f>+Seco!L78</f>
        <v>0</v>
      </c>
      <c r="M79" s="6">
        <f>+Seco!M78</f>
        <v>0</v>
      </c>
      <c r="N79" s="6">
        <f>+Medio!B78</f>
        <v>0</v>
      </c>
      <c r="O79" s="6">
        <f>+Medio!C78</f>
        <v>0</v>
      </c>
      <c r="P79" s="6">
        <f>+Medio!D78</f>
        <v>0</v>
      </c>
      <c r="Q79" s="6">
        <f>+Medio!E78</f>
        <v>0</v>
      </c>
      <c r="R79" s="6">
        <f>+Medio!F78</f>
        <v>0</v>
      </c>
      <c r="S79" s="6">
        <f>+Medio!G78</f>
        <v>0</v>
      </c>
      <c r="T79" s="6">
        <f>+Medio!H78</f>
        <v>0</v>
      </c>
      <c r="U79" s="6">
        <f>+Medio!I78</f>
        <v>0</v>
      </c>
      <c r="V79" s="6">
        <f>+Medio!J78</f>
        <v>0</v>
      </c>
      <c r="W79" s="6">
        <f>+Medio!K78</f>
        <v>0</v>
      </c>
      <c r="X79" s="6">
        <f>+Medio!L78</f>
        <v>0</v>
      </c>
      <c r="Y79" s="6">
        <f>+Medio!M78</f>
        <v>0</v>
      </c>
      <c r="Z79" s="6">
        <f>+Húmedo!B78</f>
        <v>0</v>
      </c>
      <c r="AA79" s="6">
        <f>+Húmedo!C78</f>
        <v>0</v>
      </c>
      <c r="AB79" s="6">
        <f>+Húmedo!D78</f>
        <v>0</v>
      </c>
      <c r="AC79" s="6">
        <f>+Húmedo!E78</f>
        <v>0</v>
      </c>
      <c r="AD79" s="6">
        <f>+Húmedo!F78</f>
        <v>0</v>
      </c>
      <c r="AE79" s="6">
        <f>+Húmedo!G78</f>
        <v>0</v>
      </c>
      <c r="AF79" s="6">
        <f>+Húmedo!H78</f>
        <v>0</v>
      </c>
      <c r="AG79" s="6">
        <f>+Húmedo!I78</f>
        <v>0</v>
      </c>
      <c r="AH79" s="6">
        <f>+Húmedo!J78</f>
        <v>0</v>
      </c>
      <c r="AI79" s="6">
        <f>+Húmedo!K78</f>
        <v>0</v>
      </c>
      <c r="AJ79" s="6">
        <f>+Húmedo!L78</f>
        <v>0</v>
      </c>
      <c r="AK79" s="6">
        <f>+Húmedo!M78</f>
        <v>0</v>
      </c>
      <c r="AL79" s="6"/>
      <c r="AM79" s="34">
        <f t="shared" si="25"/>
        <v>0</v>
      </c>
      <c r="AN79" s="34">
        <f t="shared" si="26"/>
        <v>0</v>
      </c>
      <c r="AO79" s="34">
        <f t="shared" si="27"/>
        <v>0</v>
      </c>
      <c r="AP79" s="34">
        <f t="shared" si="28"/>
        <v>0</v>
      </c>
      <c r="AQ79" s="34">
        <f t="shared" si="29"/>
        <v>1</v>
      </c>
      <c r="AR79" s="6">
        <f t="shared" si="35"/>
        <v>77</v>
      </c>
      <c r="AS79" s="35">
        <f t="shared" si="30"/>
        <v>0</v>
      </c>
      <c r="AT79" s="35">
        <f t="shared" si="30"/>
        <v>0</v>
      </c>
      <c r="AU79" s="35">
        <f t="shared" si="30"/>
        <v>0</v>
      </c>
      <c r="AV79" s="35">
        <f t="shared" si="31"/>
        <v>0</v>
      </c>
      <c r="AW79" s="19">
        <f t="shared" si="32"/>
        <v>0</v>
      </c>
      <c r="AX79" s="30">
        <f t="shared" si="19"/>
        <v>1</v>
      </c>
      <c r="AY79" s="30">
        <f t="shared" si="20"/>
        <v>1</v>
      </c>
      <c r="AZ79" s="30">
        <f t="shared" si="21"/>
        <v>1</v>
      </c>
      <c r="BB79" s="34">
        <f>+CompraVenta!AQ81</f>
        <v>0</v>
      </c>
      <c r="BC79" s="34">
        <f>+CompraVenta!AR81</f>
        <v>0</v>
      </c>
      <c r="BD79" s="34">
        <f>+CompraVenta!AS81</f>
        <v>0</v>
      </c>
      <c r="BF79" s="34">
        <f t="shared" si="22"/>
        <v>0</v>
      </c>
      <c r="BG79" s="34">
        <f t="shared" si="23"/>
        <v>0</v>
      </c>
      <c r="BH79" s="34">
        <f t="shared" si="24"/>
        <v>0</v>
      </c>
      <c r="BJ79" s="36">
        <f t="shared" si="33"/>
        <v>0</v>
      </c>
      <c r="BK79" s="19">
        <f t="shared" si="34"/>
        <v>0</v>
      </c>
    </row>
    <row r="80" spans="1:63" x14ac:dyDescent="0.35">
      <c r="A80" s="3" t="str">
        <f>+Seco!A79</f>
        <v>COCHRANE</v>
      </c>
      <c r="B80" s="6">
        <f>+Seco!B79</f>
        <v>0</v>
      </c>
      <c r="C80" s="6">
        <f>+Seco!C79</f>
        <v>0</v>
      </c>
      <c r="D80" s="6">
        <f>+Seco!D79</f>
        <v>0</v>
      </c>
      <c r="E80" s="6">
        <f>+Seco!E79</f>
        <v>0</v>
      </c>
      <c r="F80" s="6">
        <f>+Seco!F79</f>
        <v>0</v>
      </c>
      <c r="G80" s="6">
        <f>+Seco!G79</f>
        <v>0</v>
      </c>
      <c r="H80" s="6">
        <f>+Seco!H79</f>
        <v>0</v>
      </c>
      <c r="I80" s="6">
        <f>+Seco!I79</f>
        <v>0</v>
      </c>
      <c r="J80" s="6">
        <f>+Seco!J79</f>
        <v>0</v>
      </c>
      <c r="K80" s="6">
        <f>+Seco!K79</f>
        <v>15106242.490000036</v>
      </c>
      <c r="L80" s="6">
        <f>+Seco!L79</f>
        <v>15330926.070000025</v>
      </c>
      <c r="M80" s="6">
        <f>+Seco!M79</f>
        <v>14140976.910000015</v>
      </c>
      <c r="N80" s="6">
        <f>+Medio!B79</f>
        <v>0</v>
      </c>
      <c r="O80" s="6">
        <f>+Medio!C79</f>
        <v>0</v>
      </c>
      <c r="P80" s="6">
        <f>+Medio!D79</f>
        <v>0</v>
      </c>
      <c r="Q80" s="6">
        <f>+Medio!E79</f>
        <v>0</v>
      </c>
      <c r="R80" s="6">
        <f>+Medio!F79</f>
        <v>0</v>
      </c>
      <c r="S80" s="6">
        <f>+Medio!G79</f>
        <v>0</v>
      </c>
      <c r="T80" s="6">
        <f>+Medio!H79</f>
        <v>0</v>
      </c>
      <c r="U80" s="6">
        <f>+Medio!I79</f>
        <v>0</v>
      </c>
      <c r="V80" s="6">
        <f>+Medio!J79</f>
        <v>0</v>
      </c>
      <c r="W80" s="6">
        <f>+Medio!K79</f>
        <v>15185284.210000005</v>
      </c>
      <c r="X80" s="6">
        <f>+Medio!L79</f>
        <v>16009315.309999982</v>
      </c>
      <c r="Y80" s="6">
        <f>+Medio!M79</f>
        <v>14683354.329999957</v>
      </c>
      <c r="Z80" s="6">
        <f>+Húmedo!B79</f>
        <v>0</v>
      </c>
      <c r="AA80" s="6">
        <f>+Húmedo!C79</f>
        <v>0</v>
      </c>
      <c r="AB80" s="6">
        <f>+Húmedo!D79</f>
        <v>0</v>
      </c>
      <c r="AC80" s="6">
        <f>+Húmedo!E79</f>
        <v>0</v>
      </c>
      <c r="AD80" s="6">
        <f>+Húmedo!F79</f>
        <v>0</v>
      </c>
      <c r="AE80" s="6">
        <f>+Húmedo!G79</f>
        <v>0</v>
      </c>
      <c r="AF80" s="6">
        <f>+Húmedo!H79</f>
        <v>0</v>
      </c>
      <c r="AG80" s="6">
        <f>+Húmedo!I79</f>
        <v>0</v>
      </c>
      <c r="AH80" s="6">
        <f>+Húmedo!J79</f>
        <v>0</v>
      </c>
      <c r="AI80" s="6">
        <f>+Húmedo!K79</f>
        <v>15091566.240000004</v>
      </c>
      <c r="AJ80" s="6">
        <f>+Húmedo!L79</f>
        <v>15194955.070000021</v>
      </c>
      <c r="AK80" s="6">
        <f>+Húmedo!M79</f>
        <v>14158270.879999973</v>
      </c>
      <c r="AL80" s="6"/>
      <c r="AM80" s="34">
        <f t="shared" si="25"/>
        <v>44578145.470000073</v>
      </c>
      <c r="AN80" s="34">
        <f t="shared" si="26"/>
        <v>45877953.849999949</v>
      </c>
      <c r="AO80" s="34">
        <f t="shared" si="27"/>
        <v>44444792.189999998</v>
      </c>
      <c r="AP80" s="34">
        <f t="shared" si="28"/>
        <v>44444792.189999998</v>
      </c>
      <c r="AQ80" s="34">
        <f t="shared" si="29"/>
        <v>3</v>
      </c>
      <c r="AR80" s="6">
        <f t="shared" si="35"/>
        <v>78</v>
      </c>
      <c r="AS80" s="35">
        <f t="shared" si="30"/>
        <v>15091566.240000004</v>
      </c>
      <c r="AT80" s="35">
        <f t="shared" si="30"/>
        <v>15194955.070000021</v>
      </c>
      <c r="AU80" s="35">
        <f t="shared" si="30"/>
        <v>14158270.879999973</v>
      </c>
      <c r="AV80" s="35">
        <f t="shared" si="31"/>
        <v>44444792.189999998</v>
      </c>
      <c r="AW80" s="19">
        <f t="shared" si="32"/>
        <v>0</v>
      </c>
      <c r="AX80" s="30">
        <f t="shared" si="19"/>
        <v>34</v>
      </c>
      <c r="AY80" s="30">
        <f t="shared" si="20"/>
        <v>35</v>
      </c>
      <c r="AZ80" s="30">
        <f t="shared" si="21"/>
        <v>36</v>
      </c>
      <c r="BB80" s="34">
        <f>+CompraVenta!AQ82</f>
        <v>0</v>
      </c>
      <c r="BC80" s="34">
        <f>+CompraVenta!AR82</f>
        <v>0</v>
      </c>
      <c r="BD80" s="34">
        <f>+CompraVenta!AS82</f>
        <v>0</v>
      </c>
      <c r="BF80" s="34">
        <f t="shared" si="22"/>
        <v>15091566.240000004</v>
      </c>
      <c r="BG80" s="34">
        <f t="shared" si="23"/>
        <v>15194955.070000021</v>
      </c>
      <c r="BH80" s="34">
        <f t="shared" si="24"/>
        <v>14158270.879999973</v>
      </c>
      <c r="BJ80" s="36">
        <f t="shared" si="33"/>
        <v>44444792.189999998</v>
      </c>
      <c r="BK80" s="19">
        <f t="shared" si="34"/>
        <v>0</v>
      </c>
    </row>
    <row r="81" spans="1:63" x14ac:dyDescent="0.35">
      <c r="A81" s="3" t="str">
        <f>+Seco!A80</f>
        <v>COLBUN</v>
      </c>
      <c r="B81" s="6">
        <f>+Seco!B80</f>
        <v>0</v>
      </c>
      <c r="C81" s="6">
        <f>+Seco!C80</f>
        <v>0</v>
      </c>
      <c r="D81" s="6">
        <f>+Seco!D80</f>
        <v>0</v>
      </c>
      <c r="E81" s="6">
        <f>+Seco!E80</f>
        <v>0</v>
      </c>
      <c r="F81" s="6">
        <f>+Seco!F80</f>
        <v>0</v>
      </c>
      <c r="G81" s="6">
        <f>+Seco!G80</f>
        <v>0</v>
      </c>
      <c r="H81" s="6">
        <f>+Seco!H80</f>
        <v>0</v>
      </c>
      <c r="I81" s="6">
        <f>+Seco!I80</f>
        <v>0</v>
      </c>
      <c r="J81" s="6">
        <f>+Seco!J80</f>
        <v>0</v>
      </c>
      <c r="K81" s="6">
        <f>+Seco!K80</f>
        <v>-16122892.270000007</v>
      </c>
      <c r="L81" s="6">
        <f>+Seco!L80</f>
        <v>-52817564.109999977</v>
      </c>
      <c r="M81" s="6">
        <f>+Seco!M80</f>
        <v>-9929443.7100000028</v>
      </c>
      <c r="N81" s="6">
        <f>+Medio!B80</f>
        <v>0</v>
      </c>
      <c r="O81" s="6">
        <f>+Medio!C80</f>
        <v>0</v>
      </c>
      <c r="P81" s="6">
        <f>+Medio!D80</f>
        <v>0</v>
      </c>
      <c r="Q81" s="6">
        <f>+Medio!E80</f>
        <v>0</v>
      </c>
      <c r="R81" s="6">
        <f>+Medio!F80</f>
        <v>0</v>
      </c>
      <c r="S81" s="6">
        <f>+Medio!G80</f>
        <v>0</v>
      </c>
      <c r="T81" s="6">
        <f>+Medio!H80</f>
        <v>0</v>
      </c>
      <c r="U81" s="6">
        <f>+Medio!I80</f>
        <v>0</v>
      </c>
      <c r="V81" s="6">
        <f>+Medio!J80</f>
        <v>0</v>
      </c>
      <c r="W81" s="6">
        <f>+Medio!K80</f>
        <v>-19329657.209999975</v>
      </c>
      <c r="X81" s="6">
        <f>+Medio!L80</f>
        <v>-54278283.290000014</v>
      </c>
      <c r="Y81" s="6">
        <f>+Medio!M80</f>
        <v>322817.7200000041</v>
      </c>
      <c r="Z81" s="6">
        <f>+Húmedo!B80</f>
        <v>0</v>
      </c>
      <c r="AA81" s="6">
        <f>+Húmedo!C80</f>
        <v>0</v>
      </c>
      <c r="AB81" s="6">
        <f>+Húmedo!D80</f>
        <v>0</v>
      </c>
      <c r="AC81" s="6">
        <f>+Húmedo!E80</f>
        <v>0</v>
      </c>
      <c r="AD81" s="6">
        <f>+Húmedo!F80</f>
        <v>0</v>
      </c>
      <c r="AE81" s="6">
        <f>+Húmedo!G80</f>
        <v>0</v>
      </c>
      <c r="AF81" s="6">
        <f>+Húmedo!H80</f>
        <v>0</v>
      </c>
      <c r="AG81" s="6">
        <f>+Húmedo!I80</f>
        <v>0</v>
      </c>
      <c r="AH81" s="6">
        <f>+Húmedo!J80</f>
        <v>0</v>
      </c>
      <c r="AI81" s="6">
        <f>+Húmedo!K80</f>
        <v>-14958125.410000011</v>
      </c>
      <c r="AJ81" s="6">
        <f>+Húmedo!L80</f>
        <v>-49835097.699999958</v>
      </c>
      <c r="AK81" s="6">
        <f>+Húmedo!M80</f>
        <v>-344279.60000000097</v>
      </c>
      <c r="AL81" s="6"/>
      <c r="AM81" s="34">
        <f t="shared" si="25"/>
        <v>-78869900.089999989</v>
      </c>
      <c r="AN81" s="34">
        <f t="shared" si="26"/>
        <v>-73285122.779999986</v>
      </c>
      <c r="AO81" s="34">
        <f t="shared" si="27"/>
        <v>-65137502.709999971</v>
      </c>
      <c r="AP81" s="34">
        <f t="shared" si="28"/>
        <v>-78869900.089999989</v>
      </c>
      <c r="AQ81" s="34">
        <f t="shared" si="29"/>
        <v>1</v>
      </c>
      <c r="AR81" s="6">
        <f t="shared" si="35"/>
        <v>79</v>
      </c>
      <c r="AS81" s="35">
        <f t="shared" si="30"/>
        <v>-16122892.270000007</v>
      </c>
      <c r="AT81" s="35">
        <f t="shared" si="30"/>
        <v>-52817564.109999977</v>
      </c>
      <c r="AU81" s="35">
        <f t="shared" si="30"/>
        <v>-9929443.7100000028</v>
      </c>
      <c r="AV81" s="35">
        <f t="shared" si="31"/>
        <v>-78869900.089999989</v>
      </c>
      <c r="AW81" s="19">
        <f t="shared" si="32"/>
        <v>1</v>
      </c>
      <c r="AX81" s="30">
        <f t="shared" si="19"/>
        <v>10</v>
      </c>
      <c r="AY81" s="30">
        <f t="shared" si="20"/>
        <v>11</v>
      </c>
      <c r="AZ81" s="30">
        <f t="shared" si="21"/>
        <v>12</v>
      </c>
      <c r="BB81" s="34">
        <f>+CompraVenta!AQ83</f>
        <v>489877.91999999958</v>
      </c>
      <c r="BC81" s="34">
        <f>+CompraVenta!AR83</f>
        <v>525986.35999999987</v>
      </c>
      <c r="BD81" s="34">
        <f>+CompraVenta!AS83</f>
        <v>511199.92000000057</v>
      </c>
      <c r="BF81" s="34">
        <f t="shared" si="22"/>
        <v>-15633014.350000007</v>
      </c>
      <c r="BG81" s="34">
        <f t="shared" si="23"/>
        <v>-52291577.749999978</v>
      </c>
      <c r="BH81" s="34">
        <f t="shared" si="24"/>
        <v>-9418243.7900000028</v>
      </c>
      <c r="BJ81" s="36">
        <f t="shared" si="33"/>
        <v>-77342835.889999986</v>
      </c>
      <c r="BK81" s="19">
        <f t="shared" si="34"/>
        <v>0</v>
      </c>
    </row>
    <row r="82" spans="1:63" x14ac:dyDescent="0.35">
      <c r="A82" s="3" t="str">
        <f>+Seco!A81</f>
        <v>COLLIL</v>
      </c>
      <c r="B82" s="6">
        <f>+Seco!B81</f>
        <v>0</v>
      </c>
      <c r="C82" s="6">
        <f>+Seco!C81</f>
        <v>0</v>
      </c>
      <c r="D82" s="6">
        <f>+Seco!D81</f>
        <v>0</v>
      </c>
      <c r="E82" s="6">
        <f>+Seco!E81</f>
        <v>0</v>
      </c>
      <c r="F82" s="6">
        <f>+Seco!F81</f>
        <v>0</v>
      </c>
      <c r="G82" s="6">
        <f>+Seco!G81</f>
        <v>0</v>
      </c>
      <c r="H82" s="6">
        <f>+Seco!H81</f>
        <v>0</v>
      </c>
      <c r="I82" s="6">
        <f>+Seco!I81</f>
        <v>0</v>
      </c>
      <c r="J82" s="6">
        <f>+Seco!J81</f>
        <v>0</v>
      </c>
      <c r="K82" s="6">
        <f>+Seco!K81</f>
        <v>574335.929999999</v>
      </c>
      <c r="L82" s="6">
        <f>+Seco!L81</f>
        <v>177918.21999999994</v>
      </c>
      <c r="M82" s="6">
        <f>+Seco!M81</f>
        <v>130581.79999999973</v>
      </c>
      <c r="N82" s="6">
        <f>+Medio!B81</f>
        <v>0</v>
      </c>
      <c r="O82" s="6">
        <f>+Medio!C81</f>
        <v>0</v>
      </c>
      <c r="P82" s="6">
        <f>+Medio!D81</f>
        <v>0</v>
      </c>
      <c r="Q82" s="6">
        <f>+Medio!E81</f>
        <v>0</v>
      </c>
      <c r="R82" s="6">
        <f>+Medio!F81</f>
        <v>0</v>
      </c>
      <c r="S82" s="6">
        <f>+Medio!G81</f>
        <v>0</v>
      </c>
      <c r="T82" s="6">
        <f>+Medio!H81</f>
        <v>0</v>
      </c>
      <c r="U82" s="6">
        <f>+Medio!I81</f>
        <v>0</v>
      </c>
      <c r="V82" s="6">
        <f>+Medio!J81</f>
        <v>0</v>
      </c>
      <c r="W82" s="6">
        <f>+Medio!K81</f>
        <v>323623.76000000082</v>
      </c>
      <c r="X82" s="6">
        <f>+Medio!L81</f>
        <v>273715.59000000037</v>
      </c>
      <c r="Y82" s="6">
        <f>+Medio!M81</f>
        <v>269620.36999999982</v>
      </c>
      <c r="Z82" s="6">
        <f>+Húmedo!B81</f>
        <v>0</v>
      </c>
      <c r="AA82" s="6">
        <f>+Húmedo!C81</f>
        <v>0</v>
      </c>
      <c r="AB82" s="6">
        <f>+Húmedo!D81</f>
        <v>0</v>
      </c>
      <c r="AC82" s="6">
        <f>+Húmedo!E81</f>
        <v>0</v>
      </c>
      <c r="AD82" s="6">
        <f>+Húmedo!F81</f>
        <v>0</v>
      </c>
      <c r="AE82" s="6">
        <f>+Húmedo!G81</f>
        <v>0</v>
      </c>
      <c r="AF82" s="6">
        <f>+Húmedo!H81</f>
        <v>0</v>
      </c>
      <c r="AG82" s="6">
        <f>+Húmedo!I81</f>
        <v>0</v>
      </c>
      <c r="AH82" s="6">
        <f>+Húmedo!J81</f>
        <v>0</v>
      </c>
      <c r="AI82" s="6">
        <f>+Húmedo!K81</f>
        <v>322561.79999999976</v>
      </c>
      <c r="AJ82" s="6">
        <f>+Húmedo!L81</f>
        <v>283879.39999999973</v>
      </c>
      <c r="AK82" s="6">
        <f>+Húmedo!M81</f>
        <v>356269.98999999993</v>
      </c>
      <c r="AL82" s="6"/>
      <c r="AM82" s="34">
        <f t="shared" si="25"/>
        <v>882835.94999999867</v>
      </c>
      <c r="AN82" s="34">
        <f t="shared" si="26"/>
        <v>866959.72000000114</v>
      </c>
      <c r="AO82" s="34">
        <f t="shared" si="27"/>
        <v>962711.18999999948</v>
      </c>
      <c r="AP82" s="34">
        <f t="shared" si="28"/>
        <v>866959.72000000114</v>
      </c>
      <c r="AQ82" s="34">
        <f t="shared" si="29"/>
        <v>2</v>
      </c>
      <c r="AR82" s="6">
        <f t="shared" si="35"/>
        <v>80</v>
      </c>
      <c r="AS82" s="35">
        <f t="shared" si="30"/>
        <v>323623.76000000082</v>
      </c>
      <c r="AT82" s="35">
        <f t="shared" si="30"/>
        <v>273715.59000000037</v>
      </c>
      <c r="AU82" s="35">
        <f t="shared" si="30"/>
        <v>269620.36999999982</v>
      </c>
      <c r="AV82" s="35">
        <f t="shared" si="31"/>
        <v>866959.72000000114</v>
      </c>
      <c r="AW82" s="19">
        <f t="shared" si="32"/>
        <v>0</v>
      </c>
      <c r="AX82" s="30">
        <f t="shared" si="19"/>
        <v>22</v>
      </c>
      <c r="AY82" s="30">
        <f t="shared" si="20"/>
        <v>23</v>
      </c>
      <c r="AZ82" s="30">
        <f t="shared" si="21"/>
        <v>24</v>
      </c>
      <c r="BB82" s="34">
        <f>+CompraVenta!AQ84</f>
        <v>0</v>
      </c>
      <c r="BC82" s="34">
        <f>+CompraVenta!AR84</f>
        <v>0</v>
      </c>
      <c r="BD82" s="34">
        <f>+CompraVenta!AS84</f>
        <v>0</v>
      </c>
      <c r="BF82" s="34">
        <f t="shared" si="22"/>
        <v>323623.76000000082</v>
      </c>
      <c r="BG82" s="34">
        <f t="shared" si="23"/>
        <v>273715.59000000037</v>
      </c>
      <c r="BH82" s="34">
        <f t="shared" si="24"/>
        <v>269620.36999999982</v>
      </c>
      <c r="BJ82" s="36">
        <f t="shared" si="33"/>
        <v>866959.72000000114</v>
      </c>
      <c r="BK82" s="19">
        <f t="shared" si="34"/>
        <v>0</v>
      </c>
    </row>
    <row r="83" spans="1:63" x14ac:dyDescent="0.35">
      <c r="A83" s="3" t="str">
        <f>+Seco!A82</f>
        <v>COLMITO</v>
      </c>
      <c r="B83" s="6">
        <f>+Seco!B82</f>
        <v>0</v>
      </c>
      <c r="C83" s="6">
        <f>+Seco!C82</f>
        <v>0</v>
      </c>
      <c r="D83" s="6">
        <f>+Seco!D82</f>
        <v>0</v>
      </c>
      <c r="E83" s="6">
        <f>+Seco!E82</f>
        <v>0</v>
      </c>
      <c r="F83" s="6">
        <f>+Seco!F82</f>
        <v>0</v>
      </c>
      <c r="G83" s="6">
        <f>+Seco!G82</f>
        <v>0</v>
      </c>
      <c r="H83" s="6">
        <f>+Seco!H82</f>
        <v>0</v>
      </c>
      <c r="I83" s="6">
        <f>+Seco!I82</f>
        <v>0</v>
      </c>
      <c r="J83" s="6">
        <f>+Seco!J82</f>
        <v>0</v>
      </c>
      <c r="K83" s="6">
        <f>+Seco!K82</f>
        <v>0</v>
      </c>
      <c r="L83" s="6">
        <f>+Seco!L82</f>
        <v>0</v>
      </c>
      <c r="M83" s="6">
        <f>+Seco!M82</f>
        <v>0</v>
      </c>
      <c r="N83" s="6">
        <f>+Medio!B82</f>
        <v>0</v>
      </c>
      <c r="O83" s="6">
        <f>+Medio!C82</f>
        <v>0</v>
      </c>
      <c r="P83" s="6">
        <f>+Medio!D82</f>
        <v>0</v>
      </c>
      <c r="Q83" s="6">
        <f>+Medio!E82</f>
        <v>0</v>
      </c>
      <c r="R83" s="6">
        <f>+Medio!F82</f>
        <v>0</v>
      </c>
      <c r="S83" s="6">
        <f>+Medio!G82</f>
        <v>0</v>
      </c>
      <c r="T83" s="6">
        <f>+Medio!H82</f>
        <v>0</v>
      </c>
      <c r="U83" s="6">
        <f>+Medio!I82</f>
        <v>0</v>
      </c>
      <c r="V83" s="6">
        <f>+Medio!J82</f>
        <v>0</v>
      </c>
      <c r="W83" s="6">
        <f>+Medio!K82</f>
        <v>0</v>
      </c>
      <c r="X83" s="6">
        <f>+Medio!L82</f>
        <v>0</v>
      </c>
      <c r="Y83" s="6">
        <f>+Medio!M82</f>
        <v>64014.7</v>
      </c>
      <c r="Z83" s="6">
        <f>+Húmedo!B82</f>
        <v>0</v>
      </c>
      <c r="AA83" s="6">
        <f>+Húmedo!C82</f>
        <v>0</v>
      </c>
      <c r="AB83" s="6">
        <f>+Húmedo!D82</f>
        <v>0</v>
      </c>
      <c r="AC83" s="6">
        <f>+Húmedo!E82</f>
        <v>0</v>
      </c>
      <c r="AD83" s="6">
        <f>+Húmedo!F82</f>
        <v>0</v>
      </c>
      <c r="AE83" s="6">
        <f>+Húmedo!G82</f>
        <v>0</v>
      </c>
      <c r="AF83" s="6">
        <f>+Húmedo!H82</f>
        <v>0</v>
      </c>
      <c r="AG83" s="6">
        <f>+Húmedo!I82</f>
        <v>0</v>
      </c>
      <c r="AH83" s="6">
        <f>+Húmedo!J82</f>
        <v>0</v>
      </c>
      <c r="AI83" s="6">
        <f>+Húmedo!K82</f>
        <v>0</v>
      </c>
      <c r="AJ83" s="6">
        <f>+Húmedo!L82</f>
        <v>0</v>
      </c>
      <c r="AK83" s="6">
        <f>+Húmedo!M82</f>
        <v>75687.49000000002</v>
      </c>
      <c r="AL83" s="6"/>
      <c r="AM83" s="34">
        <f t="shared" si="25"/>
        <v>0</v>
      </c>
      <c r="AN83" s="34">
        <f t="shared" si="26"/>
        <v>64014.7</v>
      </c>
      <c r="AO83" s="34">
        <f t="shared" si="27"/>
        <v>75687.49000000002</v>
      </c>
      <c r="AP83" s="34">
        <f t="shared" si="28"/>
        <v>0</v>
      </c>
      <c r="AQ83" s="34">
        <f t="shared" si="29"/>
        <v>1</v>
      </c>
      <c r="AR83" s="6">
        <f t="shared" si="35"/>
        <v>81</v>
      </c>
      <c r="AS83" s="35">
        <f t="shared" si="30"/>
        <v>0</v>
      </c>
      <c r="AT83" s="35">
        <f t="shared" si="30"/>
        <v>0</v>
      </c>
      <c r="AU83" s="35">
        <f t="shared" si="30"/>
        <v>0</v>
      </c>
      <c r="AV83" s="35">
        <f t="shared" si="31"/>
        <v>0</v>
      </c>
      <c r="AW83" s="19">
        <f t="shared" si="32"/>
        <v>0</v>
      </c>
      <c r="AX83" s="30">
        <f t="shared" si="19"/>
        <v>1</v>
      </c>
      <c r="AY83" s="30">
        <f t="shared" si="20"/>
        <v>1</v>
      </c>
      <c r="AZ83" s="30">
        <f t="shared" si="21"/>
        <v>1</v>
      </c>
      <c r="BB83" s="34">
        <f>+CompraVenta!AQ85</f>
        <v>0</v>
      </c>
      <c r="BC83" s="34">
        <f>+CompraVenta!AR85</f>
        <v>0</v>
      </c>
      <c r="BD83" s="34">
        <f>+CompraVenta!AS85</f>
        <v>0</v>
      </c>
      <c r="BF83" s="34">
        <f t="shared" si="22"/>
        <v>0</v>
      </c>
      <c r="BG83" s="34">
        <f t="shared" si="23"/>
        <v>0</v>
      </c>
      <c r="BH83" s="34">
        <f t="shared" si="24"/>
        <v>0</v>
      </c>
      <c r="BJ83" s="36">
        <f t="shared" si="33"/>
        <v>0</v>
      </c>
      <c r="BK83" s="19">
        <f t="shared" si="34"/>
        <v>0</v>
      </c>
    </row>
    <row r="84" spans="1:63" x14ac:dyDescent="0.35">
      <c r="A84" s="3" t="str">
        <f>+Seco!A83</f>
        <v>COMASA</v>
      </c>
      <c r="B84" s="6">
        <f>+Seco!B83</f>
        <v>0</v>
      </c>
      <c r="C84" s="6">
        <f>+Seco!C83</f>
        <v>0</v>
      </c>
      <c r="D84" s="6">
        <f>+Seco!D83</f>
        <v>0</v>
      </c>
      <c r="E84" s="6">
        <f>+Seco!E83</f>
        <v>0</v>
      </c>
      <c r="F84" s="6">
        <f>+Seco!F83</f>
        <v>0</v>
      </c>
      <c r="G84" s="6">
        <f>+Seco!G83</f>
        <v>0</v>
      </c>
      <c r="H84" s="6">
        <f>+Seco!H83</f>
        <v>0</v>
      </c>
      <c r="I84" s="6">
        <f>+Seco!I83</f>
        <v>0</v>
      </c>
      <c r="J84" s="6">
        <f>+Seco!J83</f>
        <v>0</v>
      </c>
      <c r="K84" s="6">
        <f>+Seco!K83</f>
        <v>1618924.2500000019</v>
      </c>
      <c r="L84" s="6">
        <f>+Seco!L83</f>
        <v>1746614.6800000009</v>
      </c>
      <c r="M84" s="6">
        <f>+Seco!M83</f>
        <v>1688801.4599999967</v>
      </c>
      <c r="N84" s="6">
        <f>+Medio!B83</f>
        <v>0</v>
      </c>
      <c r="O84" s="6">
        <f>+Medio!C83</f>
        <v>0</v>
      </c>
      <c r="P84" s="6">
        <f>+Medio!D83</f>
        <v>0</v>
      </c>
      <c r="Q84" s="6">
        <f>+Medio!E83</f>
        <v>0</v>
      </c>
      <c r="R84" s="6">
        <f>+Medio!F83</f>
        <v>0</v>
      </c>
      <c r="S84" s="6">
        <f>+Medio!G83</f>
        <v>0</v>
      </c>
      <c r="T84" s="6">
        <f>+Medio!H83</f>
        <v>0</v>
      </c>
      <c r="U84" s="6">
        <f>+Medio!I83</f>
        <v>0</v>
      </c>
      <c r="V84" s="6">
        <f>+Medio!J83</f>
        <v>0</v>
      </c>
      <c r="W84" s="6">
        <f>+Medio!K83</f>
        <v>1641930.5099999963</v>
      </c>
      <c r="X84" s="6">
        <f>+Medio!L83</f>
        <v>1823001.0400000028</v>
      </c>
      <c r="Y84" s="6">
        <f>+Medio!M83</f>
        <v>1688903.6399999994</v>
      </c>
      <c r="Z84" s="6">
        <f>+Húmedo!B83</f>
        <v>0</v>
      </c>
      <c r="AA84" s="6">
        <f>+Húmedo!C83</f>
        <v>0</v>
      </c>
      <c r="AB84" s="6">
        <f>+Húmedo!D83</f>
        <v>0</v>
      </c>
      <c r="AC84" s="6">
        <f>+Húmedo!E83</f>
        <v>0</v>
      </c>
      <c r="AD84" s="6">
        <f>+Húmedo!F83</f>
        <v>0</v>
      </c>
      <c r="AE84" s="6">
        <f>+Húmedo!G83</f>
        <v>0</v>
      </c>
      <c r="AF84" s="6">
        <f>+Húmedo!H83</f>
        <v>0</v>
      </c>
      <c r="AG84" s="6">
        <f>+Húmedo!I83</f>
        <v>0</v>
      </c>
      <c r="AH84" s="6">
        <f>+Húmedo!J83</f>
        <v>0</v>
      </c>
      <c r="AI84" s="6">
        <f>+Húmedo!K83</f>
        <v>1579634.2300000004</v>
      </c>
      <c r="AJ84" s="6">
        <f>+Húmedo!L83</f>
        <v>1718836.4299999974</v>
      </c>
      <c r="AK84" s="6">
        <f>+Húmedo!M83</f>
        <v>1587730.5200000021</v>
      </c>
      <c r="AL84" s="6"/>
      <c r="AM84" s="34">
        <f t="shared" si="25"/>
        <v>5054340.3899999987</v>
      </c>
      <c r="AN84" s="34">
        <f t="shared" si="26"/>
        <v>5153835.1899999985</v>
      </c>
      <c r="AO84" s="34">
        <f t="shared" si="27"/>
        <v>4886201.18</v>
      </c>
      <c r="AP84" s="34">
        <f t="shared" si="28"/>
        <v>4886201.18</v>
      </c>
      <c r="AQ84" s="34">
        <f t="shared" si="29"/>
        <v>3</v>
      </c>
      <c r="AR84" s="6">
        <f t="shared" si="35"/>
        <v>82</v>
      </c>
      <c r="AS84" s="35">
        <f t="shared" si="30"/>
        <v>1579634.2300000004</v>
      </c>
      <c r="AT84" s="35">
        <f t="shared" si="30"/>
        <v>1718836.4299999974</v>
      </c>
      <c r="AU84" s="35">
        <f t="shared" si="30"/>
        <v>1587730.5200000021</v>
      </c>
      <c r="AV84" s="35">
        <f t="shared" si="31"/>
        <v>4886201.18</v>
      </c>
      <c r="AW84" s="19">
        <f t="shared" si="32"/>
        <v>0</v>
      </c>
      <c r="AX84" s="30">
        <f t="shared" si="19"/>
        <v>34</v>
      </c>
      <c r="AY84" s="30">
        <f t="shared" si="20"/>
        <v>35</v>
      </c>
      <c r="AZ84" s="30">
        <f t="shared" si="21"/>
        <v>36</v>
      </c>
      <c r="BB84" s="34">
        <f>+CompraVenta!AQ86</f>
        <v>0</v>
      </c>
      <c r="BC84" s="34">
        <f>+CompraVenta!AR86</f>
        <v>0</v>
      </c>
      <c r="BD84" s="34">
        <f>+CompraVenta!AS86</f>
        <v>0</v>
      </c>
      <c r="BF84" s="34">
        <f t="shared" si="22"/>
        <v>1579634.2300000004</v>
      </c>
      <c r="BG84" s="34">
        <f t="shared" si="23"/>
        <v>1718836.4299999974</v>
      </c>
      <c r="BH84" s="34">
        <f t="shared" si="24"/>
        <v>1587730.5200000021</v>
      </c>
      <c r="BJ84" s="36">
        <f t="shared" si="33"/>
        <v>4886201.18</v>
      </c>
      <c r="BK84" s="19">
        <f t="shared" si="34"/>
        <v>0</v>
      </c>
    </row>
    <row r="85" spans="1:63" x14ac:dyDescent="0.35">
      <c r="A85" s="3" t="str">
        <f>+Seco!A84</f>
        <v>COMMONPLACE</v>
      </c>
      <c r="B85" s="6">
        <f>+Seco!B84</f>
        <v>0</v>
      </c>
      <c r="C85" s="6">
        <f>+Seco!C84</f>
        <v>0</v>
      </c>
      <c r="D85" s="6">
        <f>+Seco!D84</f>
        <v>0</v>
      </c>
      <c r="E85" s="6">
        <f>+Seco!E84</f>
        <v>0</v>
      </c>
      <c r="F85" s="6">
        <f>+Seco!F84</f>
        <v>0</v>
      </c>
      <c r="G85" s="6">
        <f>+Seco!G84</f>
        <v>0</v>
      </c>
      <c r="H85" s="6">
        <f>+Seco!H84</f>
        <v>0</v>
      </c>
      <c r="I85" s="6">
        <f>+Seco!I84</f>
        <v>0</v>
      </c>
      <c r="J85" s="6">
        <f>+Seco!J84</f>
        <v>0</v>
      </c>
      <c r="K85" s="6">
        <f>+Seco!K84</f>
        <v>11190.970000000023</v>
      </c>
      <c r="L85" s="6">
        <f>+Seco!L84</f>
        <v>11518.170000000033</v>
      </c>
      <c r="M85" s="6">
        <f>+Seco!M84</f>
        <v>11465.759999999995</v>
      </c>
      <c r="N85" s="6">
        <f>+Medio!B84</f>
        <v>0</v>
      </c>
      <c r="O85" s="6">
        <f>+Medio!C84</f>
        <v>0</v>
      </c>
      <c r="P85" s="6">
        <f>+Medio!D84</f>
        <v>0</v>
      </c>
      <c r="Q85" s="6">
        <f>+Medio!E84</f>
        <v>0</v>
      </c>
      <c r="R85" s="6">
        <f>+Medio!F84</f>
        <v>0</v>
      </c>
      <c r="S85" s="6">
        <f>+Medio!G84</f>
        <v>0</v>
      </c>
      <c r="T85" s="6">
        <f>+Medio!H84</f>
        <v>0</v>
      </c>
      <c r="U85" s="6">
        <f>+Medio!I84</f>
        <v>0</v>
      </c>
      <c r="V85" s="6">
        <f>+Medio!J84</f>
        <v>0</v>
      </c>
      <c r="W85" s="6">
        <f>+Medio!K84</f>
        <v>10647.399999999969</v>
      </c>
      <c r="X85" s="6">
        <f>+Medio!L84</f>
        <v>11757.999999999987</v>
      </c>
      <c r="Y85" s="6">
        <f>+Medio!M84</f>
        <v>12270.429999999982</v>
      </c>
      <c r="Z85" s="6">
        <f>+Húmedo!B84</f>
        <v>0</v>
      </c>
      <c r="AA85" s="6">
        <f>+Húmedo!C84</f>
        <v>0</v>
      </c>
      <c r="AB85" s="6">
        <f>+Húmedo!D84</f>
        <v>0</v>
      </c>
      <c r="AC85" s="6">
        <f>+Húmedo!E84</f>
        <v>0</v>
      </c>
      <c r="AD85" s="6">
        <f>+Húmedo!F84</f>
        <v>0</v>
      </c>
      <c r="AE85" s="6">
        <f>+Húmedo!G84</f>
        <v>0</v>
      </c>
      <c r="AF85" s="6">
        <f>+Húmedo!H84</f>
        <v>0</v>
      </c>
      <c r="AG85" s="6">
        <f>+Húmedo!I84</f>
        <v>0</v>
      </c>
      <c r="AH85" s="6">
        <f>+Húmedo!J84</f>
        <v>0</v>
      </c>
      <c r="AI85" s="6">
        <f>+Húmedo!K84</f>
        <v>12303.070000000022</v>
      </c>
      <c r="AJ85" s="6">
        <f>+Húmedo!L84</f>
        <v>11743.619999999983</v>
      </c>
      <c r="AK85" s="6">
        <f>+Húmedo!M84</f>
        <v>12308.180000000017</v>
      </c>
      <c r="AL85" s="6"/>
      <c r="AM85" s="34">
        <f t="shared" si="25"/>
        <v>34174.900000000052</v>
      </c>
      <c r="AN85" s="34">
        <f t="shared" si="26"/>
        <v>34675.829999999944</v>
      </c>
      <c r="AO85" s="34">
        <f t="shared" si="27"/>
        <v>36354.870000000017</v>
      </c>
      <c r="AP85" s="34">
        <f t="shared" si="28"/>
        <v>34174.900000000052</v>
      </c>
      <c r="AQ85" s="34">
        <f t="shared" si="29"/>
        <v>1</v>
      </c>
      <c r="AR85" s="6">
        <f t="shared" si="35"/>
        <v>83</v>
      </c>
      <c r="AS85" s="35">
        <f t="shared" si="30"/>
        <v>11190.970000000023</v>
      </c>
      <c r="AT85" s="35">
        <f t="shared" si="30"/>
        <v>11518.170000000033</v>
      </c>
      <c r="AU85" s="35">
        <f t="shared" si="30"/>
        <v>11465.759999999995</v>
      </c>
      <c r="AV85" s="35">
        <f t="shared" si="31"/>
        <v>34174.900000000052</v>
      </c>
      <c r="AW85" s="19">
        <f t="shared" si="32"/>
        <v>0</v>
      </c>
      <c r="AX85" s="30">
        <f t="shared" si="19"/>
        <v>10</v>
      </c>
      <c r="AY85" s="30">
        <f t="shared" si="20"/>
        <v>11</v>
      </c>
      <c r="AZ85" s="30">
        <f t="shared" si="21"/>
        <v>12</v>
      </c>
      <c r="BB85" s="34">
        <f>+CompraVenta!AQ87</f>
        <v>0</v>
      </c>
      <c r="BC85" s="34">
        <f>+CompraVenta!AR87</f>
        <v>0</v>
      </c>
      <c r="BD85" s="34">
        <f>+CompraVenta!AS87</f>
        <v>0</v>
      </c>
      <c r="BF85" s="34">
        <f t="shared" si="22"/>
        <v>11190.970000000023</v>
      </c>
      <c r="BG85" s="34">
        <f t="shared" si="23"/>
        <v>11518.170000000033</v>
      </c>
      <c r="BH85" s="34">
        <f t="shared" si="24"/>
        <v>11465.759999999995</v>
      </c>
      <c r="BJ85" s="36">
        <f t="shared" si="33"/>
        <v>34174.900000000052</v>
      </c>
      <c r="BK85" s="19">
        <f t="shared" si="34"/>
        <v>0</v>
      </c>
    </row>
    <row r="86" spans="1:63" x14ac:dyDescent="0.35">
      <c r="A86" s="3" t="str">
        <f>+Seco!A85</f>
        <v>CONDOR_ENERGIA</v>
      </c>
      <c r="B86" s="6">
        <f>+Seco!B85</f>
        <v>0</v>
      </c>
      <c r="C86" s="6">
        <f>+Seco!C85</f>
        <v>0</v>
      </c>
      <c r="D86" s="6">
        <f>+Seco!D85</f>
        <v>0</v>
      </c>
      <c r="E86" s="6">
        <f>+Seco!E85</f>
        <v>0</v>
      </c>
      <c r="F86" s="6">
        <f>+Seco!F85</f>
        <v>0</v>
      </c>
      <c r="G86" s="6">
        <f>+Seco!G85</f>
        <v>0</v>
      </c>
      <c r="H86" s="6">
        <f>+Seco!H85</f>
        <v>0</v>
      </c>
      <c r="I86" s="6">
        <f>+Seco!I85</f>
        <v>0</v>
      </c>
      <c r="J86" s="6">
        <f>+Seco!J85</f>
        <v>0</v>
      </c>
      <c r="K86" s="6">
        <f>+Seco!K85</f>
        <v>-3363638.4799999972</v>
      </c>
      <c r="L86" s="6">
        <f>+Seco!L85</f>
        <v>-3598730.4299999997</v>
      </c>
      <c r="M86" s="6">
        <f>+Seco!M85</f>
        <v>-3780793.169999999</v>
      </c>
      <c r="N86" s="6">
        <f>+Medio!B85</f>
        <v>0</v>
      </c>
      <c r="O86" s="6">
        <f>+Medio!C85</f>
        <v>0</v>
      </c>
      <c r="P86" s="6">
        <f>+Medio!D85</f>
        <v>0</v>
      </c>
      <c r="Q86" s="6">
        <f>+Medio!E85</f>
        <v>0</v>
      </c>
      <c r="R86" s="6">
        <f>+Medio!F85</f>
        <v>0</v>
      </c>
      <c r="S86" s="6">
        <f>+Medio!G85</f>
        <v>0</v>
      </c>
      <c r="T86" s="6">
        <f>+Medio!H85</f>
        <v>0</v>
      </c>
      <c r="U86" s="6">
        <f>+Medio!I85</f>
        <v>0</v>
      </c>
      <c r="V86" s="6">
        <f>+Medio!J85</f>
        <v>0</v>
      </c>
      <c r="W86" s="6">
        <f>+Medio!K85</f>
        <v>-3378516.1200000038</v>
      </c>
      <c r="X86" s="6">
        <f>+Medio!L85</f>
        <v>-3708064.5099999993</v>
      </c>
      <c r="Y86" s="6">
        <f>+Medio!M85</f>
        <v>-3762437.800000004</v>
      </c>
      <c r="Z86" s="6">
        <f>+Húmedo!B85</f>
        <v>0</v>
      </c>
      <c r="AA86" s="6">
        <f>+Húmedo!C85</f>
        <v>0</v>
      </c>
      <c r="AB86" s="6">
        <f>+Húmedo!D85</f>
        <v>0</v>
      </c>
      <c r="AC86" s="6">
        <f>+Húmedo!E85</f>
        <v>0</v>
      </c>
      <c r="AD86" s="6">
        <f>+Húmedo!F85</f>
        <v>0</v>
      </c>
      <c r="AE86" s="6">
        <f>+Húmedo!G85</f>
        <v>0</v>
      </c>
      <c r="AF86" s="6">
        <f>+Húmedo!H85</f>
        <v>0</v>
      </c>
      <c r="AG86" s="6">
        <f>+Húmedo!I85</f>
        <v>0</v>
      </c>
      <c r="AH86" s="6">
        <f>+Húmedo!J85</f>
        <v>0</v>
      </c>
      <c r="AI86" s="6">
        <f>+Húmedo!K85</f>
        <v>-3274580.93</v>
      </c>
      <c r="AJ86" s="6">
        <f>+Húmedo!L85</f>
        <v>-3554669.7899999986</v>
      </c>
      <c r="AK86" s="6">
        <f>+Húmedo!M85</f>
        <v>-3619138.5599999963</v>
      </c>
      <c r="AL86" s="6"/>
      <c r="AM86" s="34">
        <f t="shared" si="25"/>
        <v>-10743162.079999994</v>
      </c>
      <c r="AN86" s="34">
        <f t="shared" si="26"/>
        <v>-10849018.430000007</v>
      </c>
      <c r="AO86" s="34">
        <f t="shared" si="27"/>
        <v>-10448389.279999996</v>
      </c>
      <c r="AP86" s="34">
        <f t="shared" si="28"/>
        <v>-10849018.430000007</v>
      </c>
      <c r="AQ86" s="34">
        <f t="shared" si="29"/>
        <v>2</v>
      </c>
      <c r="AR86" s="6">
        <f t="shared" si="35"/>
        <v>84</v>
      </c>
      <c r="AS86" s="35">
        <f t="shared" si="30"/>
        <v>-3378516.1200000038</v>
      </c>
      <c r="AT86" s="35">
        <f t="shared" si="30"/>
        <v>-3708064.5099999993</v>
      </c>
      <c r="AU86" s="35">
        <f t="shared" si="30"/>
        <v>-3762437.800000004</v>
      </c>
      <c r="AV86" s="35">
        <f t="shared" si="31"/>
        <v>-10849018.430000007</v>
      </c>
      <c r="AW86" s="19">
        <f t="shared" si="32"/>
        <v>1</v>
      </c>
      <c r="AX86" s="30">
        <f t="shared" si="19"/>
        <v>22</v>
      </c>
      <c r="AY86" s="30">
        <f t="shared" si="20"/>
        <v>23</v>
      </c>
      <c r="AZ86" s="30">
        <f t="shared" si="21"/>
        <v>24</v>
      </c>
      <c r="BB86" s="34">
        <f>+CompraVenta!AQ88</f>
        <v>0</v>
      </c>
      <c r="BC86" s="34">
        <f>+CompraVenta!AR88</f>
        <v>0</v>
      </c>
      <c r="BD86" s="34">
        <f>+CompraVenta!AS88</f>
        <v>0</v>
      </c>
      <c r="BF86" s="34">
        <f t="shared" si="22"/>
        <v>-3378516.1200000038</v>
      </c>
      <c r="BG86" s="34">
        <f t="shared" si="23"/>
        <v>-3708064.5099999993</v>
      </c>
      <c r="BH86" s="34">
        <f t="shared" si="24"/>
        <v>-3762437.800000004</v>
      </c>
      <c r="BJ86" s="36">
        <f t="shared" si="33"/>
        <v>-10849018.430000007</v>
      </c>
      <c r="BK86" s="19">
        <f t="shared" si="34"/>
        <v>0</v>
      </c>
    </row>
    <row r="87" spans="1:63" x14ac:dyDescent="0.35">
      <c r="A87" s="3" t="str">
        <f>+Seco!A86</f>
        <v>CONEJO_SOLAR</v>
      </c>
      <c r="B87" s="6">
        <f>+Seco!B86</f>
        <v>0</v>
      </c>
      <c r="C87" s="6">
        <f>+Seco!C86</f>
        <v>0</v>
      </c>
      <c r="D87" s="6">
        <f>+Seco!D86</f>
        <v>0</v>
      </c>
      <c r="E87" s="6">
        <f>+Seco!E86</f>
        <v>0</v>
      </c>
      <c r="F87" s="6">
        <f>+Seco!F86</f>
        <v>0</v>
      </c>
      <c r="G87" s="6">
        <f>+Seco!G86</f>
        <v>0</v>
      </c>
      <c r="H87" s="6">
        <f>+Seco!H86</f>
        <v>0</v>
      </c>
      <c r="I87" s="6">
        <f>+Seco!I86</f>
        <v>0</v>
      </c>
      <c r="J87" s="6">
        <f>+Seco!J86</f>
        <v>0</v>
      </c>
      <c r="K87" s="6">
        <f>+Seco!K86</f>
        <v>-1368386.8200000008</v>
      </c>
      <c r="L87" s="6">
        <f>+Seco!L86</f>
        <v>-1520396.1900000037</v>
      </c>
      <c r="M87" s="6">
        <f>+Seco!M86</f>
        <v>-1408548.34</v>
      </c>
      <c r="N87" s="6">
        <f>+Medio!B86</f>
        <v>0</v>
      </c>
      <c r="O87" s="6">
        <f>+Medio!C86</f>
        <v>0</v>
      </c>
      <c r="P87" s="6">
        <f>+Medio!D86</f>
        <v>0</v>
      </c>
      <c r="Q87" s="6">
        <f>+Medio!E86</f>
        <v>0</v>
      </c>
      <c r="R87" s="6">
        <f>+Medio!F86</f>
        <v>0</v>
      </c>
      <c r="S87" s="6">
        <f>+Medio!G86</f>
        <v>0</v>
      </c>
      <c r="T87" s="6">
        <f>+Medio!H86</f>
        <v>0</v>
      </c>
      <c r="U87" s="6">
        <f>+Medio!I86</f>
        <v>0</v>
      </c>
      <c r="V87" s="6">
        <f>+Medio!J86</f>
        <v>0</v>
      </c>
      <c r="W87" s="6">
        <f>+Medio!K86</f>
        <v>-1385468.1699999995</v>
      </c>
      <c r="X87" s="6">
        <f>+Medio!L86</f>
        <v>-1549890.399999998</v>
      </c>
      <c r="Y87" s="6">
        <f>+Medio!M86</f>
        <v>-1338538.0700000008</v>
      </c>
      <c r="Z87" s="6">
        <f>+Húmedo!B86</f>
        <v>0</v>
      </c>
      <c r="AA87" s="6">
        <f>+Húmedo!C86</f>
        <v>0</v>
      </c>
      <c r="AB87" s="6">
        <f>+Húmedo!D86</f>
        <v>0</v>
      </c>
      <c r="AC87" s="6">
        <f>+Húmedo!E86</f>
        <v>0</v>
      </c>
      <c r="AD87" s="6">
        <f>+Húmedo!F86</f>
        <v>0</v>
      </c>
      <c r="AE87" s="6">
        <f>+Húmedo!G86</f>
        <v>0</v>
      </c>
      <c r="AF87" s="6">
        <f>+Húmedo!H86</f>
        <v>0</v>
      </c>
      <c r="AG87" s="6">
        <f>+Húmedo!I86</f>
        <v>0</v>
      </c>
      <c r="AH87" s="6">
        <f>+Húmedo!J86</f>
        <v>0</v>
      </c>
      <c r="AI87" s="6">
        <f>+Húmedo!K86</f>
        <v>-1269365.5599999989</v>
      </c>
      <c r="AJ87" s="6">
        <f>+Húmedo!L86</f>
        <v>-1491251.5999999985</v>
      </c>
      <c r="AK87" s="6">
        <f>+Húmedo!M86</f>
        <v>-1294719.1599999995</v>
      </c>
      <c r="AL87" s="6"/>
      <c r="AM87" s="34">
        <f t="shared" si="25"/>
        <v>-4297331.3500000043</v>
      </c>
      <c r="AN87" s="34">
        <f t="shared" si="26"/>
        <v>-4273896.6399999987</v>
      </c>
      <c r="AO87" s="34">
        <f t="shared" si="27"/>
        <v>-4055336.3199999966</v>
      </c>
      <c r="AP87" s="34">
        <f t="shared" si="28"/>
        <v>-4297331.3500000043</v>
      </c>
      <c r="AQ87" s="34">
        <f t="shared" si="29"/>
        <v>1</v>
      </c>
      <c r="AR87" s="6">
        <f t="shared" si="35"/>
        <v>85</v>
      </c>
      <c r="AS87" s="35">
        <f t="shared" si="30"/>
        <v>-1368386.8200000008</v>
      </c>
      <c r="AT87" s="35">
        <f t="shared" si="30"/>
        <v>-1520396.1900000037</v>
      </c>
      <c r="AU87" s="35">
        <f t="shared" si="30"/>
        <v>-1408548.34</v>
      </c>
      <c r="AV87" s="35">
        <f t="shared" si="31"/>
        <v>-4297331.3500000043</v>
      </c>
      <c r="AW87" s="19">
        <f t="shared" si="32"/>
        <v>1</v>
      </c>
      <c r="AX87" s="30">
        <f t="shared" si="19"/>
        <v>10</v>
      </c>
      <c r="AY87" s="30">
        <f t="shared" si="20"/>
        <v>11</v>
      </c>
      <c r="AZ87" s="30">
        <f t="shared" si="21"/>
        <v>12</v>
      </c>
      <c r="BB87" s="34">
        <f>+CompraVenta!AQ89</f>
        <v>0</v>
      </c>
      <c r="BC87" s="34">
        <f>+CompraVenta!AR89</f>
        <v>0</v>
      </c>
      <c r="BD87" s="34">
        <f>+CompraVenta!AS89</f>
        <v>0</v>
      </c>
      <c r="BF87" s="34">
        <f t="shared" si="22"/>
        <v>-1368386.8200000008</v>
      </c>
      <c r="BG87" s="34">
        <f t="shared" si="23"/>
        <v>-1520396.1900000037</v>
      </c>
      <c r="BH87" s="34">
        <f t="shared" si="24"/>
        <v>-1408548.34</v>
      </c>
      <c r="BJ87" s="36">
        <f t="shared" si="33"/>
        <v>-4297331.3500000043</v>
      </c>
      <c r="BK87" s="19">
        <f t="shared" si="34"/>
        <v>0</v>
      </c>
    </row>
    <row r="88" spans="1:63" x14ac:dyDescent="0.35">
      <c r="A88" s="3" t="str">
        <f>+Seco!A87</f>
        <v>COPIULEMU_1</v>
      </c>
      <c r="B88" s="6">
        <f>+Seco!B87</f>
        <v>0</v>
      </c>
      <c r="C88" s="6">
        <f>+Seco!C87</f>
        <v>0</v>
      </c>
      <c r="D88" s="6">
        <f>+Seco!D87</f>
        <v>0</v>
      </c>
      <c r="E88" s="6">
        <f>+Seco!E87</f>
        <v>0</v>
      </c>
      <c r="F88" s="6">
        <f>+Seco!F87</f>
        <v>0</v>
      </c>
      <c r="G88" s="6">
        <f>+Seco!G87</f>
        <v>0</v>
      </c>
      <c r="H88" s="6">
        <f>+Seco!H87</f>
        <v>0</v>
      </c>
      <c r="I88" s="6">
        <f>+Seco!I87</f>
        <v>0</v>
      </c>
      <c r="J88" s="6">
        <f>+Seco!J87</f>
        <v>0</v>
      </c>
      <c r="K88" s="6">
        <f>+Seco!K87</f>
        <v>0</v>
      </c>
      <c r="L88" s="6">
        <f>+Seco!L87</f>
        <v>0</v>
      </c>
      <c r="M88" s="6">
        <f>+Seco!M87</f>
        <v>0</v>
      </c>
      <c r="N88" s="6">
        <f>+Medio!B87</f>
        <v>0</v>
      </c>
      <c r="O88" s="6">
        <f>+Medio!C87</f>
        <v>0</v>
      </c>
      <c r="P88" s="6">
        <f>+Medio!D87</f>
        <v>0</v>
      </c>
      <c r="Q88" s="6">
        <f>+Medio!E87</f>
        <v>0</v>
      </c>
      <c r="R88" s="6">
        <f>+Medio!F87</f>
        <v>0</v>
      </c>
      <c r="S88" s="6">
        <f>+Medio!G87</f>
        <v>0</v>
      </c>
      <c r="T88" s="6">
        <f>+Medio!H87</f>
        <v>0</v>
      </c>
      <c r="U88" s="6">
        <f>+Medio!I87</f>
        <v>0</v>
      </c>
      <c r="V88" s="6">
        <f>+Medio!J87</f>
        <v>0</v>
      </c>
      <c r="W88" s="6">
        <f>+Medio!K87</f>
        <v>0</v>
      </c>
      <c r="X88" s="6">
        <f>+Medio!L87</f>
        <v>0</v>
      </c>
      <c r="Y88" s="6">
        <f>+Medio!M87</f>
        <v>0</v>
      </c>
      <c r="Z88" s="6">
        <f>+Húmedo!B87</f>
        <v>0</v>
      </c>
      <c r="AA88" s="6">
        <f>+Húmedo!C87</f>
        <v>0</v>
      </c>
      <c r="AB88" s="6">
        <f>+Húmedo!D87</f>
        <v>0</v>
      </c>
      <c r="AC88" s="6">
        <f>+Húmedo!E87</f>
        <v>0</v>
      </c>
      <c r="AD88" s="6">
        <f>+Húmedo!F87</f>
        <v>0</v>
      </c>
      <c r="AE88" s="6">
        <f>+Húmedo!G87</f>
        <v>0</v>
      </c>
      <c r="AF88" s="6">
        <f>+Húmedo!H87</f>
        <v>0</v>
      </c>
      <c r="AG88" s="6">
        <f>+Húmedo!I87</f>
        <v>0</v>
      </c>
      <c r="AH88" s="6">
        <f>+Húmedo!J87</f>
        <v>0</v>
      </c>
      <c r="AI88" s="6">
        <f>+Húmedo!K87</f>
        <v>0</v>
      </c>
      <c r="AJ88" s="6">
        <f>+Húmedo!L87</f>
        <v>0</v>
      </c>
      <c r="AK88" s="6">
        <f>+Húmedo!M87</f>
        <v>0</v>
      </c>
      <c r="AL88" s="6"/>
      <c r="AM88" s="34">
        <f t="shared" si="25"/>
        <v>0</v>
      </c>
      <c r="AN88" s="34">
        <f t="shared" si="26"/>
        <v>0</v>
      </c>
      <c r="AO88" s="34">
        <f t="shared" si="27"/>
        <v>0</v>
      </c>
      <c r="AP88" s="34">
        <f t="shared" si="28"/>
        <v>0</v>
      </c>
      <c r="AQ88" s="34">
        <f t="shared" si="29"/>
        <v>1</v>
      </c>
      <c r="AR88" s="6">
        <f t="shared" si="35"/>
        <v>86</v>
      </c>
      <c r="AS88" s="35">
        <f t="shared" si="30"/>
        <v>0</v>
      </c>
      <c r="AT88" s="35">
        <f t="shared" si="30"/>
        <v>0</v>
      </c>
      <c r="AU88" s="35">
        <f t="shared" si="30"/>
        <v>0</v>
      </c>
      <c r="AV88" s="35">
        <f t="shared" si="31"/>
        <v>0</v>
      </c>
      <c r="AW88" s="19">
        <f t="shared" si="32"/>
        <v>0</v>
      </c>
      <c r="AX88" s="30">
        <f t="shared" si="19"/>
        <v>1</v>
      </c>
      <c r="AY88" s="30">
        <f t="shared" si="20"/>
        <v>1</v>
      </c>
      <c r="AZ88" s="30">
        <f t="shared" si="21"/>
        <v>1</v>
      </c>
      <c r="BB88" s="34">
        <f>+CompraVenta!AQ90</f>
        <v>0</v>
      </c>
      <c r="BC88" s="34">
        <f>+CompraVenta!AR90</f>
        <v>0</v>
      </c>
      <c r="BD88" s="34">
        <f>+CompraVenta!AS90</f>
        <v>0</v>
      </c>
      <c r="BF88" s="34">
        <f t="shared" si="22"/>
        <v>0</v>
      </c>
      <c r="BG88" s="34">
        <f t="shared" si="23"/>
        <v>0</v>
      </c>
      <c r="BH88" s="34">
        <f t="shared" si="24"/>
        <v>0</v>
      </c>
      <c r="BJ88" s="36">
        <f t="shared" si="33"/>
        <v>0</v>
      </c>
      <c r="BK88" s="19">
        <f t="shared" si="34"/>
        <v>0</v>
      </c>
    </row>
    <row r="89" spans="1:63" x14ac:dyDescent="0.35">
      <c r="A89" s="3" t="str">
        <f>+Seco!A88</f>
        <v>COYANCO</v>
      </c>
      <c r="B89" s="6">
        <f>+Seco!B88</f>
        <v>0</v>
      </c>
      <c r="C89" s="6">
        <f>+Seco!C88</f>
        <v>0</v>
      </c>
      <c r="D89" s="6">
        <f>+Seco!D88</f>
        <v>0</v>
      </c>
      <c r="E89" s="6">
        <f>+Seco!E88</f>
        <v>0</v>
      </c>
      <c r="F89" s="6">
        <f>+Seco!F88</f>
        <v>0</v>
      </c>
      <c r="G89" s="6">
        <f>+Seco!G88</f>
        <v>0</v>
      </c>
      <c r="H89" s="6">
        <f>+Seco!H88</f>
        <v>0</v>
      </c>
      <c r="I89" s="6">
        <f>+Seco!I88</f>
        <v>0</v>
      </c>
      <c r="J89" s="6">
        <f>+Seco!J88</f>
        <v>0</v>
      </c>
      <c r="K89" s="6">
        <f>+Seco!K88</f>
        <v>1075502.7799999996</v>
      </c>
      <c r="L89" s="6">
        <f>+Seco!L88</f>
        <v>1148247.1599999995</v>
      </c>
      <c r="M89" s="6">
        <f>+Seco!M88</f>
        <v>1100737.7200000021</v>
      </c>
      <c r="N89" s="6">
        <f>+Medio!B88</f>
        <v>0</v>
      </c>
      <c r="O89" s="6">
        <f>+Medio!C88</f>
        <v>0</v>
      </c>
      <c r="P89" s="6">
        <f>+Medio!D88</f>
        <v>0</v>
      </c>
      <c r="Q89" s="6">
        <f>+Medio!E88</f>
        <v>0</v>
      </c>
      <c r="R89" s="6">
        <f>+Medio!F88</f>
        <v>0</v>
      </c>
      <c r="S89" s="6">
        <f>+Medio!G88</f>
        <v>0</v>
      </c>
      <c r="T89" s="6">
        <f>+Medio!H88</f>
        <v>0</v>
      </c>
      <c r="U89" s="6">
        <f>+Medio!I88</f>
        <v>0</v>
      </c>
      <c r="V89" s="6">
        <f>+Medio!J88</f>
        <v>0</v>
      </c>
      <c r="W89" s="6">
        <f>+Medio!K88</f>
        <v>1073301.2999999975</v>
      </c>
      <c r="X89" s="6">
        <f>+Medio!L88</f>
        <v>1176480.6799999985</v>
      </c>
      <c r="Y89" s="6">
        <f>+Medio!M88</f>
        <v>1093798.2899999982</v>
      </c>
      <c r="Z89" s="6">
        <f>+Húmedo!B88</f>
        <v>0</v>
      </c>
      <c r="AA89" s="6">
        <f>+Húmedo!C88</f>
        <v>0</v>
      </c>
      <c r="AB89" s="6">
        <f>+Húmedo!D88</f>
        <v>0</v>
      </c>
      <c r="AC89" s="6">
        <f>+Húmedo!E88</f>
        <v>0</v>
      </c>
      <c r="AD89" s="6">
        <f>+Húmedo!F88</f>
        <v>0</v>
      </c>
      <c r="AE89" s="6">
        <f>+Húmedo!G88</f>
        <v>0</v>
      </c>
      <c r="AF89" s="6">
        <f>+Húmedo!H88</f>
        <v>0</v>
      </c>
      <c r="AG89" s="6">
        <f>+Húmedo!I88</f>
        <v>0</v>
      </c>
      <c r="AH89" s="6">
        <f>+Húmedo!J88</f>
        <v>0</v>
      </c>
      <c r="AI89" s="6">
        <f>+Húmedo!K88</f>
        <v>1044343.8100000019</v>
      </c>
      <c r="AJ89" s="6">
        <f>+Húmedo!L88</f>
        <v>1132635.0900000005</v>
      </c>
      <c r="AK89" s="6">
        <f>+Húmedo!M88</f>
        <v>1063861.9800000004</v>
      </c>
      <c r="AL89" s="6"/>
      <c r="AM89" s="34">
        <f t="shared" si="25"/>
        <v>3324487.6600000011</v>
      </c>
      <c r="AN89" s="34">
        <f t="shared" si="26"/>
        <v>3343580.269999994</v>
      </c>
      <c r="AO89" s="34">
        <f t="shared" si="27"/>
        <v>3240840.8800000027</v>
      </c>
      <c r="AP89" s="34">
        <f t="shared" si="28"/>
        <v>3240840.8800000027</v>
      </c>
      <c r="AQ89" s="34">
        <f t="shared" si="29"/>
        <v>3</v>
      </c>
      <c r="AR89" s="6">
        <f t="shared" si="35"/>
        <v>87</v>
      </c>
      <c r="AS89" s="35">
        <f t="shared" si="30"/>
        <v>1044343.8100000019</v>
      </c>
      <c r="AT89" s="35">
        <f t="shared" si="30"/>
        <v>1132635.0900000005</v>
      </c>
      <c r="AU89" s="35">
        <f t="shared" si="30"/>
        <v>1063861.9800000004</v>
      </c>
      <c r="AV89" s="35">
        <f t="shared" si="31"/>
        <v>3240840.8800000027</v>
      </c>
      <c r="AW89" s="19">
        <f t="shared" si="32"/>
        <v>0</v>
      </c>
      <c r="AX89" s="30">
        <f t="shared" si="19"/>
        <v>34</v>
      </c>
      <c r="AY89" s="30">
        <f t="shared" si="20"/>
        <v>35</v>
      </c>
      <c r="AZ89" s="30">
        <f t="shared" si="21"/>
        <v>36</v>
      </c>
      <c r="BB89" s="34">
        <f>+CompraVenta!AQ91</f>
        <v>-481392.29000000004</v>
      </c>
      <c r="BC89" s="34">
        <f>+CompraVenta!AR91</f>
        <v>-516581.4199999994</v>
      </c>
      <c r="BD89" s="34">
        <f>+CompraVenta!AS91</f>
        <v>-496225.63999999972</v>
      </c>
      <c r="BF89" s="34">
        <f t="shared" si="22"/>
        <v>562951.52000000188</v>
      </c>
      <c r="BG89" s="34">
        <f t="shared" si="23"/>
        <v>616053.67000000109</v>
      </c>
      <c r="BH89" s="34">
        <f t="shared" si="24"/>
        <v>567636.34000000078</v>
      </c>
      <c r="BJ89" s="36">
        <f t="shared" si="33"/>
        <v>1746641.5300000038</v>
      </c>
      <c r="BK89" s="19">
        <f t="shared" si="34"/>
        <v>0</v>
      </c>
    </row>
    <row r="90" spans="1:63" x14ac:dyDescent="0.35">
      <c r="A90" s="3" t="str">
        <f>+Seco!A89</f>
        <v>CRUCERO_SPA</v>
      </c>
      <c r="B90" s="6">
        <f>+Seco!B89</f>
        <v>0</v>
      </c>
      <c r="C90" s="6">
        <f>+Seco!C89</f>
        <v>0</v>
      </c>
      <c r="D90" s="6">
        <f>+Seco!D89</f>
        <v>0</v>
      </c>
      <c r="E90" s="6">
        <f>+Seco!E89</f>
        <v>0</v>
      </c>
      <c r="F90" s="6">
        <f>+Seco!F89</f>
        <v>0</v>
      </c>
      <c r="G90" s="6">
        <f>+Seco!G89</f>
        <v>0</v>
      </c>
      <c r="H90" s="6">
        <f>+Seco!H89</f>
        <v>0</v>
      </c>
      <c r="I90" s="6">
        <f>+Seco!I89</f>
        <v>0</v>
      </c>
      <c r="J90" s="6">
        <f>+Seco!J89</f>
        <v>0</v>
      </c>
      <c r="K90" s="6">
        <f>+Seco!K89</f>
        <v>84687.900000000009</v>
      </c>
      <c r="L90" s="6">
        <f>+Seco!L89</f>
        <v>102761.88999999982</v>
      </c>
      <c r="M90" s="6">
        <f>+Seco!M89</f>
        <v>107828.65999999977</v>
      </c>
      <c r="N90" s="6">
        <f>+Medio!B89</f>
        <v>0</v>
      </c>
      <c r="O90" s="6">
        <f>+Medio!C89</f>
        <v>0</v>
      </c>
      <c r="P90" s="6">
        <f>+Medio!D89</f>
        <v>0</v>
      </c>
      <c r="Q90" s="6">
        <f>+Medio!E89</f>
        <v>0</v>
      </c>
      <c r="R90" s="6">
        <f>+Medio!F89</f>
        <v>0</v>
      </c>
      <c r="S90" s="6">
        <f>+Medio!G89</f>
        <v>0</v>
      </c>
      <c r="T90" s="6">
        <f>+Medio!H89</f>
        <v>0</v>
      </c>
      <c r="U90" s="6">
        <f>+Medio!I89</f>
        <v>0</v>
      </c>
      <c r="V90" s="6">
        <f>+Medio!J89</f>
        <v>0</v>
      </c>
      <c r="W90" s="6">
        <f>+Medio!K89</f>
        <v>84324.430000000124</v>
      </c>
      <c r="X90" s="6">
        <f>+Medio!L89</f>
        <v>105125.20999999974</v>
      </c>
      <c r="Y90" s="6">
        <f>+Medio!M89</f>
        <v>107833.51000000005</v>
      </c>
      <c r="Z90" s="6">
        <f>+Húmedo!B89</f>
        <v>0</v>
      </c>
      <c r="AA90" s="6">
        <f>+Húmedo!C89</f>
        <v>0</v>
      </c>
      <c r="AB90" s="6">
        <f>+Húmedo!D89</f>
        <v>0</v>
      </c>
      <c r="AC90" s="6">
        <f>+Húmedo!E89</f>
        <v>0</v>
      </c>
      <c r="AD90" s="6">
        <f>+Húmedo!F89</f>
        <v>0</v>
      </c>
      <c r="AE90" s="6">
        <f>+Húmedo!G89</f>
        <v>0</v>
      </c>
      <c r="AF90" s="6">
        <f>+Húmedo!H89</f>
        <v>0</v>
      </c>
      <c r="AG90" s="6">
        <f>+Húmedo!I89</f>
        <v>0</v>
      </c>
      <c r="AH90" s="6">
        <f>+Húmedo!J89</f>
        <v>0</v>
      </c>
      <c r="AI90" s="6">
        <f>+Húmedo!K89</f>
        <v>82201.979999999938</v>
      </c>
      <c r="AJ90" s="6">
        <f>+Húmedo!L89</f>
        <v>101752.73000000017</v>
      </c>
      <c r="AK90" s="6">
        <f>+Húmedo!M89</f>
        <v>104485.51000000007</v>
      </c>
      <c r="AL90" s="6"/>
      <c r="AM90" s="34">
        <f t="shared" si="25"/>
        <v>295278.4499999996</v>
      </c>
      <c r="AN90" s="34">
        <f t="shared" si="26"/>
        <v>297283.14999999991</v>
      </c>
      <c r="AO90" s="34">
        <f t="shared" si="27"/>
        <v>288440.2200000002</v>
      </c>
      <c r="AP90" s="34">
        <f t="shared" si="28"/>
        <v>288440.2200000002</v>
      </c>
      <c r="AQ90" s="34">
        <f t="shared" si="29"/>
        <v>3</v>
      </c>
      <c r="AR90" s="6">
        <f t="shared" si="35"/>
        <v>88</v>
      </c>
      <c r="AS90" s="35">
        <f t="shared" si="30"/>
        <v>82201.979999999938</v>
      </c>
      <c r="AT90" s="35">
        <f t="shared" si="30"/>
        <v>101752.73000000017</v>
      </c>
      <c r="AU90" s="35">
        <f t="shared" si="30"/>
        <v>104485.51000000007</v>
      </c>
      <c r="AV90" s="35">
        <f t="shared" si="31"/>
        <v>288440.2200000002</v>
      </c>
      <c r="AW90" s="19">
        <f t="shared" si="32"/>
        <v>0</v>
      </c>
      <c r="AX90" s="30">
        <f t="shared" si="19"/>
        <v>34</v>
      </c>
      <c r="AY90" s="30">
        <f t="shared" si="20"/>
        <v>35</v>
      </c>
      <c r="AZ90" s="30">
        <f t="shared" si="21"/>
        <v>36</v>
      </c>
      <c r="BB90" s="34">
        <f>+CompraVenta!AQ92</f>
        <v>0</v>
      </c>
      <c r="BC90" s="34">
        <f>+CompraVenta!AR92</f>
        <v>0</v>
      </c>
      <c r="BD90" s="34">
        <f>+CompraVenta!AS92</f>
        <v>0</v>
      </c>
      <c r="BF90" s="34">
        <f t="shared" si="22"/>
        <v>82201.979999999938</v>
      </c>
      <c r="BG90" s="34">
        <f t="shared" si="23"/>
        <v>101752.73000000017</v>
      </c>
      <c r="BH90" s="34">
        <f t="shared" si="24"/>
        <v>104485.51000000007</v>
      </c>
      <c r="BJ90" s="36">
        <f t="shared" si="33"/>
        <v>288440.2200000002</v>
      </c>
      <c r="BK90" s="19">
        <f t="shared" si="34"/>
        <v>0</v>
      </c>
    </row>
    <row r="91" spans="1:63" x14ac:dyDescent="0.35">
      <c r="A91" s="3" t="str">
        <f>+Seco!A90</f>
        <v>CUMBRES</v>
      </c>
      <c r="B91" s="6">
        <f>+Seco!B90</f>
        <v>0</v>
      </c>
      <c r="C91" s="6">
        <f>+Seco!C90</f>
        <v>0</v>
      </c>
      <c r="D91" s="6">
        <f>+Seco!D90</f>
        <v>0</v>
      </c>
      <c r="E91" s="6">
        <f>+Seco!E90</f>
        <v>0</v>
      </c>
      <c r="F91" s="6">
        <f>+Seco!F90</f>
        <v>0</v>
      </c>
      <c r="G91" s="6">
        <f>+Seco!G90</f>
        <v>0</v>
      </c>
      <c r="H91" s="6">
        <f>+Seco!H90</f>
        <v>0</v>
      </c>
      <c r="I91" s="6">
        <f>+Seco!I90</f>
        <v>0</v>
      </c>
      <c r="J91" s="6">
        <f>+Seco!J90</f>
        <v>0</v>
      </c>
      <c r="K91" s="6">
        <f>+Seco!K90</f>
        <v>162729.04000000047</v>
      </c>
      <c r="L91" s="6">
        <f>+Seco!L90</f>
        <v>201297.37000000008</v>
      </c>
      <c r="M91" s="6">
        <f>+Seco!M90</f>
        <v>168007.09999999986</v>
      </c>
      <c r="N91" s="6">
        <f>+Medio!B90</f>
        <v>0</v>
      </c>
      <c r="O91" s="6">
        <f>+Medio!C90</f>
        <v>0</v>
      </c>
      <c r="P91" s="6">
        <f>+Medio!D90</f>
        <v>0</v>
      </c>
      <c r="Q91" s="6">
        <f>+Medio!E90</f>
        <v>0</v>
      </c>
      <c r="R91" s="6">
        <f>+Medio!F90</f>
        <v>0</v>
      </c>
      <c r="S91" s="6">
        <f>+Medio!G90</f>
        <v>0</v>
      </c>
      <c r="T91" s="6">
        <f>+Medio!H90</f>
        <v>0</v>
      </c>
      <c r="U91" s="6">
        <f>+Medio!I90</f>
        <v>0</v>
      </c>
      <c r="V91" s="6">
        <f>+Medio!J90</f>
        <v>0</v>
      </c>
      <c r="W91" s="6">
        <f>+Medio!K90</f>
        <v>95137.129999999917</v>
      </c>
      <c r="X91" s="6">
        <f>+Medio!L90</f>
        <v>173754.23999999999</v>
      </c>
      <c r="Y91" s="6">
        <f>+Medio!M90</f>
        <v>192970.59999999957</v>
      </c>
      <c r="Z91" s="6">
        <f>+Húmedo!B90</f>
        <v>0</v>
      </c>
      <c r="AA91" s="6">
        <f>+Húmedo!C90</f>
        <v>0</v>
      </c>
      <c r="AB91" s="6">
        <f>+Húmedo!D90</f>
        <v>0</v>
      </c>
      <c r="AC91" s="6">
        <f>+Húmedo!E90</f>
        <v>0</v>
      </c>
      <c r="AD91" s="6">
        <f>+Húmedo!F90</f>
        <v>0</v>
      </c>
      <c r="AE91" s="6">
        <f>+Húmedo!G90</f>
        <v>0</v>
      </c>
      <c r="AF91" s="6">
        <f>+Húmedo!H90</f>
        <v>0</v>
      </c>
      <c r="AG91" s="6">
        <f>+Húmedo!I90</f>
        <v>0</v>
      </c>
      <c r="AH91" s="6">
        <f>+Húmedo!J90</f>
        <v>0</v>
      </c>
      <c r="AI91" s="6">
        <f>+Húmedo!K90</f>
        <v>128076.8899999998</v>
      </c>
      <c r="AJ91" s="6">
        <f>+Húmedo!L90</f>
        <v>281969.29999999981</v>
      </c>
      <c r="AK91" s="6">
        <f>+Húmedo!M90</f>
        <v>447120.37999999983</v>
      </c>
      <c r="AL91" s="6"/>
      <c r="AM91" s="34">
        <f t="shared" si="25"/>
        <v>532033.51000000047</v>
      </c>
      <c r="AN91" s="34">
        <f t="shared" si="26"/>
        <v>461861.96999999945</v>
      </c>
      <c r="AO91" s="34">
        <f t="shared" si="27"/>
        <v>857166.56999999937</v>
      </c>
      <c r="AP91" s="34">
        <f t="shared" si="28"/>
        <v>461861.96999999945</v>
      </c>
      <c r="AQ91" s="34">
        <f t="shared" si="29"/>
        <v>2</v>
      </c>
      <c r="AR91" s="6">
        <f t="shared" si="35"/>
        <v>89</v>
      </c>
      <c r="AS91" s="35">
        <f t="shared" si="30"/>
        <v>95137.129999999917</v>
      </c>
      <c r="AT91" s="35">
        <f t="shared" si="30"/>
        <v>173754.23999999999</v>
      </c>
      <c r="AU91" s="35">
        <f t="shared" si="30"/>
        <v>192970.59999999957</v>
      </c>
      <c r="AV91" s="35">
        <f t="shared" si="31"/>
        <v>461861.96999999945</v>
      </c>
      <c r="AW91" s="19">
        <f t="shared" si="32"/>
        <v>0</v>
      </c>
      <c r="AX91" s="30">
        <f t="shared" si="19"/>
        <v>22</v>
      </c>
      <c r="AY91" s="30">
        <f t="shared" si="20"/>
        <v>23</v>
      </c>
      <c r="AZ91" s="30">
        <f t="shared" si="21"/>
        <v>24</v>
      </c>
      <c r="BB91" s="34">
        <f>+CompraVenta!AQ93</f>
        <v>0</v>
      </c>
      <c r="BC91" s="34">
        <f>+CompraVenta!AR93</f>
        <v>0</v>
      </c>
      <c r="BD91" s="34">
        <f>+CompraVenta!AS93</f>
        <v>0</v>
      </c>
      <c r="BF91" s="34">
        <f t="shared" si="22"/>
        <v>95137.129999999917</v>
      </c>
      <c r="BG91" s="34">
        <f t="shared" si="23"/>
        <v>173754.23999999999</v>
      </c>
      <c r="BH91" s="34">
        <f t="shared" si="24"/>
        <v>192970.59999999957</v>
      </c>
      <c r="BJ91" s="36">
        <f t="shared" si="33"/>
        <v>461861.96999999945</v>
      </c>
      <c r="BK91" s="19">
        <f t="shared" si="34"/>
        <v>0</v>
      </c>
    </row>
    <row r="92" spans="1:63" x14ac:dyDescent="0.35">
      <c r="A92" s="3" t="str">
        <f>+Seco!A91</f>
        <v>CUMPEO</v>
      </c>
      <c r="B92" s="6">
        <f>+Seco!B91</f>
        <v>0</v>
      </c>
      <c r="C92" s="6">
        <f>+Seco!C91</f>
        <v>0</v>
      </c>
      <c r="D92" s="6">
        <f>+Seco!D91</f>
        <v>0</v>
      </c>
      <c r="E92" s="6">
        <f>+Seco!E91</f>
        <v>0</v>
      </c>
      <c r="F92" s="6">
        <f>+Seco!F91</f>
        <v>0</v>
      </c>
      <c r="G92" s="6">
        <f>+Seco!G91</f>
        <v>0</v>
      </c>
      <c r="H92" s="6">
        <f>+Seco!H91</f>
        <v>0</v>
      </c>
      <c r="I92" s="6">
        <f>+Seco!I91</f>
        <v>0</v>
      </c>
      <c r="J92" s="6">
        <f>+Seco!J91</f>
        <v>0</v>
      </c>
      <c r="K92" s="6">
        <f>+Seco!K91</f>
        <v>434737.88000000134</v>
      </c>
      <c r="L92" s="6">
        <f>+Seco!L91</f>
        <v>503583.78999999986</v>
      </c>
      <c r="M92" s="6">
        <f>+Seco!M91</f>
        <v>414640.14000000054</v>
      </c>
      <c r="N92" s="6">
        <f>+Medio!B91</f>
        <v>0</v>
      </c>
      <c r="O92" s="6">
        <f>+Medio!C91</f>
        <v>0</v>
      </c>
      <c r="P92" s="6">
        <f>+Medio!D91</f>
        <v>0</v>
      </c>
      <c r="Q92" s="6">
        <f>+Medio!E91</f>
        <v>0</v>
      </c>
      <c r="R92" s="6">
        <f>+Medio!F91</f>
        <v>0</v>
      </c>
      <c r="S92" s="6">
        <f>+Medio!G91</f>
        <v>0</v>
      </c>
      <c r="T92" s="6">
        <f>+Medio!H91</f>
        <v>0</v>
      </c>
      <c r="U92" s="6">
        <f>+Medio!I91</f>
        <v>0</v>
      </c>
      <c r="V92" s="6">
        <f>+Medio!J91</f>
        <v>0</v>
      </c>
      <c r="W92" s="6">
        <f>+Medio!K91</f>
        <v>394437.38000000105</v>
      </c>
      <c r="X92" s="6">
        <f>+Medio!L91</f>
        <v>515625.0399999994</v>
      </c>
      <c r="Y92" s="6">
        <f>+Medio!M91</f>
        <v>462892.77999999933</v>
      </c>
      <c r="Z92" s="6">
        <f>+Húmedo!B91</f>
        <v>0</v>
      </c>
      <c r="AA92" s="6">
        <f>+Húmedo!C91</f>
        <v>0</v>
      </c>
      <c r="AB92" s="6">
        <f>+Húmedo!D91</f>
        <v>0</v>
      </c>
      <c r="AC92" s="6">
        <f>+Húmedo!E91</f>
        <v>0</v>
      </c>
      <c r="AD92" s="6">
        <f>+Húmedo!F91</f>
        <v>0</v>
      </c>
      <c r="AE92" s="6">
        <f>+Húmedo!G91</f>
        <v>0</v>
      </c>
      <c r="AF92" s="6">
        <f>+Húmedo!H91</f>
        <v>0</v>
      </c>
      <c r="AG92" s="6">
        <f>+Húmedo!I91</f>
        <v>0</v>
      </c>
      <c r="AH92" s="6">
        <f>+Húmedo!J91</f>
        <v>0</v>
      </c>
      <c r="AI92" s="6">
        <f>+Húmedo!K91</f>
        <v>314086.44000000012</v>
      </c>
      <c r="AJ92" s="6">
        <f>+Húmedo!L91</f>
        <v>417232.00999999832</v>
      </c>
      <c r="AK92" s="6">
        <f>+Húmedo!M91</f>
        <v>362396.70000000019</v>
      </c>
      <c r="AL92" s="6"/>
      <c r="AM92" s="34">
        <f t="shared" si="25"/>
        <v>1352961.8100000017</v>
      </c>
      <c r="AN92" s="34">
        <f t="shared" si="26"/>
        <v>1372955.1999999997</v>
      </c>
      <c r="AO92" s="34">
        <f t="shared" si="27"/>
        <v>1093715.1499999985</v>
      </c>
      <c r="AP92" s="34">
        <f t="shared" si="28"/>
        <v>1093715.1499999985</v>
      </c>
      <c r="AQ92" s="34">
        <f t="shared" si="29"/>
        <v>3</v>
      </c>
      <c r="AR92" s="6">
        <f t="shared" si="35"/>
        <v>90</v>
      </c>
      <c r="AS92" s="35">
        <f t="shared" si="30"/>
        <v>314086.44000000012</v>
      </c>
      <c r="AT92" s="35">
        <f t="shared" si="30"/>
        <v>417232.00999999832</v>
      </c>
      <c r="AU92" s="35">
        <f t="shared" si="30"/>
        <v>362396.70000000019</v>
      </c>
      <c r="AV92" s="35">
        <f t="shared" si="31"/>
        <v>1093715.1499999985</v>
      </c>
      <c r="AW92" s="19">
        <f t="shared" si="32"/>
        <v>0</v>
      </c>
      <c r="AX92" s="30">
        <f t="shared" si="19"/>
        <v>34</v>
      </c>
      <c r="AY92" s="30">
        <f t="shared" si="20"/>
        <v>35</v>
      </c>
      <c r="AZ92" s="30">
        <f t="shared" si="21"/>
        <v>36</v>
      </c>
      <c r="BB92" s="34">
        <f>+CompraVenta!AQ94</f>
        <v>0</v>
      </c>
      <c r="BC92" s="34">
        <f>+CompraVenta!AR94</f>
        <v>0</v>
      </c>
      <c r="BD92" s="34">
        <f>+CompraVenta!AS94</f>
        <v>0</v>
      </c>
      <c r="BF92" s="34">
        <f t="shared" si="22"/>
        <v>314086.44000000012</v>
      </c>
      <c r="BG92" s="34">
        <f t="shared" si="23"/>
        <v>417232.00999999832</v>
      </c>
      <c r="BH92" s="34">
        <f t="shared" si="24"/>
        <v>362396.70000000019</v>
      </c>
      <c r="BJ92" s="36">
        <f t="shared" si="33"/>
        <v>1093715.1499999985</v>
      </c>
      <c r="BK92" s="19">
        <f t="shared" si="34"/>
        <v>0</v>
      </c>
    </row>
    <row r="93" spans="1:63" x14ac:dyDescent="0.35">
      <c r="A93" s="3" t="str">
        <f>+Seco!A92</f>
        <v>CURILEUFU</v>
      </c>
      <c r="B93" s="6">
        <f>+Seco!B92</f>
        <v>0</v>
      </c>
      <c r="C93" s="6">
        <f>+Seco!C92</f>
        <v>0</v>
      </c>
      <c r="D93" s="6">
        <f>+Seco!D92</f>
        <v>0</v>
      </c>
      <c r="E93" s="6">
        <f>+Seco!E92</f>
        <v>0</v>
      </c>
      <c r="F93" s="6">
        <f>+Seco!F92</f>
        <v>0</v>
      </c>
      <c r="G93" s="6">
        <f>+Seco!G92</f>
        <v>0</v>
      </c>
      <c r="H93" s="6">
        <f>+Seco!H92</f>
        <v>0</v>
      </c>
      <c r="I93" s="6">
        <f>+Seco!I92</f>
        <v>0</v>
      </c>
      <c r="J93" s="6">
        <f>+Seco!J92</f>
        <v>0</v>
      </c>
      <c r="K93" s="6">
        <f>+Seco!K92</f>
        <v>18373.050000000036</v>
      </c>
      <c r="L93" s="6">
        <f>+Seco!L92</f>
        <v>20401.640000000003</v>
      </c>
      <c r="M93" s="6">
        <f>+Seco!M92</f>
        <v>20058.44999999999</v>
      </c>
      <c r="N93" s="6">
        <f>+Medio!B92</f>
        <v>0</v>
      </c>
      <c r="O93" s="6">
        <f>+Medio!C92</f>
        <v>0</v>
      </c>
      <c r="P93" s="6">
        <f>+Medio!D92</f>
        <v>0</v>
      </c>
      <c r="Q93" s="6">
        <f>+Medio!E92</f>
        <v>0</v>
      </c>
      <c r="R93" s="6">
        <f>+Medio!F92</f>
        <v>0</v>
      </c>
      <c r="S93" s="6">
        <f>+Medio!G92</f>
        <v>0</v>
      </c>
      <c r="T93" s="6">
        <f>+Medio!H92</f>
        <v>0</v>
      </c>
      <c r="U93" s="6">
        <f>+Medio!I92</f>
        <v>0</v>
      </c>
      <c r="V93" s="6">
        <f>+Medio!J92</f>
        <v>0</v>
      </c>
      <c r="W93" s="6">
        <f>+Medio!K92</f>
        <v>19142.029999999981</v>
      </c>
      <c r="X93" s="6">
        <f>+Medio!L92</f>
        <v>21714.530000000017</v>
      </c>
      <c r="Y93" s="6">
        <f>+Medio!M92</f>
        <v>20344.549999999956</v>
      </c>
      <c r="Z93" s="6">
        <f>+Húmedo!B92</f>
        <v>0</v>
      </c>
      <c r="AA93" s="6">
        <f>+Húmedo!C92</f>
        <v>0</v>
      </c>
      <c r="AB93" s="6">
        <f>+Húmedo!D92</f>
        <v>0</v>
      </c>
      <c r="AC93" s="6">
        <f>+Húmedo!E92</f>
        <v>0</v>
      </c>
      <c r="AD93" s="6">
        <f>+Húmedo!F92</f>
        <v>0</v>
      </c>
      <c r="AE93" s="6">
        <f>+Húmedo!G92</f>
        <v>0</v>
      </c>
      <c r="AF93" s="6">
        <f>+Húmedo!H92</f>
        <v>0</v>
      </c>
      <c r="AG93" s="6">
        <f>+Húmedo!I92</f>
        <v>0</v>
      </c>
      <c r="AH93" s="6">
        <f>+Húmedo!J92</f>
        <v>0</v>
      </c>
      <c r="AI93" s="6">
        <f>+Húmedo!K92</f>
        <v>18351.469999999972</v>
      </c>
      <c r="AJ93" s="6">
        <f>+Húmedo!L92</f>
        <v>20260.810000000038</v>
      </c>
      <c r="AK93" s="6">
        <f>+Húmedo!M92</f>
        <v>18555.899999999976</v>
      </c>
      <c r="AL93" s="6"/>
      <c r="AM93" s="34">
        <f t="shared" si="25"/>
        <v>58833.140000000029</v>
      </c>
      <c r="AN93" s="34">
        <f t="shared" si="26"/>
        <v>61201.109999999957</v>
      </c>
      <c r="AO93" s="34">
        <f t="shared" si="27"/>
        <v>57168.179999999993</v>
      </c>
      <c r="AP93" s="34">
        <f t="shared" si="28"/>
        <v>57168.179999999993</v>
      </c>
      <c r="AQ93" s="34">
        <f t="shared" si="29"/>
        <v>3</v>
      </c>
      <c r="AR93" s="6">
        <f t="shared" si="35"/>
        <v>91</v>
      </c>
      <c r="AS93" s="35">
        <f t="shared" si="30"/>
        <v>18351.469999999972</v>
      </c>
      <c r="AT93" s="35">
        <f t="shared" si="30"/>
        <v>20260.810000000038</v>
      </c>
      <c r="AU93" s="35">
        <f t="shared" si="30"/>
        <v>18555.899999999976</v>
      </c>
      <c r="AV93" s="35">
        <f t="shared" si="31"/>
        <v>57168.179999999993</v>
      </c>
      <c r="AW93" s="19">
        <f t="shared" si="32"/>
        <v>0</v>
      </c>
      <c r="AX93" s="30">
        <f t="shared" si="19"/>
        <v>34</v>
      </c>
      <c r="AY93" s="30">
        <f t="shared" si="20"/>
        <v>35</v>
      </c>
      <c r="AZ93" s="30">
        <f t="shared" si="21"/>
        <v>36</v>
      </c>
      <c r="BB93" s="34">
        <f>+CompraVenta!AQ95</f>
        <v>0</v>
      </c>
      <c r="BC93" s="34">
        <f>+CompraVenta!AR95</f>
        <v>0</v>
      </c>
      <c r="BD93" s="34">
        <f>+CompraVenta!AS95</f>
        <v>0</v>
      </c>
      <c r="BF93" s="34">
        <f t="shared" si="22"/>
        <v>18351.469999999972</v>
      </c>
      <c r="BG93" s="34">
        <f t="shared" si="23"/>
        <v>20260.810000000038</v>
      </c>
      <c r="BH93" s="34">
        <f t="shared" si="24"/>
        <v>18555.899999999976</v>
      </c>
      <c r="BJ93" s="36">
        <f t="shared" si="33"/>
        <v>57168.179999999993</v>
      </c>
      <c r="BK93" s="19">
        <f t="shared" si="34"/>
        <v>0</v>
      </c>
    </row>
    <row r="94" spans="1:63" x14ac:dyDescent="0.35">
      <c r="A94" s="3" t="str">
        <f>+Seco!A93</f>
        <v>CUZCUZ</v>
      </c>
      <c r="B94" s="6">
        <f>+Seco!B93</f>
        <v>0</v>
      </c>
      <c r="C94" s="6">
        <f>+Seco!C93</f>
        <v>0</v>
      </c>
      <c r="D94" s="6">
        <f>+Seco!D93</f>
        <v>0</v>
      </c>
      <c r="E94" s="6">
        <f>+Seco!E93</f>
        <v>0</v>
      </c>
      <c r="F94" s="6">
        <f>+Seco!F93</f>
        <v>0</v>
      </c>
      <c r="G94" s="6">
        <f>+Seco!G93</f>
        <v>0</v>
      </c>
      <c r="H94" s="6">
        <f>+Seco!H93</f>
        <v>0</v>
      </c>
      <c r="I94" s="6">
        <f>+Seco!I93</f>
        <v>0</v>
      </c>
      <c r="J94" s="6">
        <f>+Seco!J93</f>
        <v>0</v>
      </c>
      <c r="K94" s="6">
        <f>+Seco!K93</f>
        <v>112543.84999999987</v>
      </c>
      <c r="L94" s="6">
        <f>+Seco!L93</f>
        <v>149425.59999999971</v>
      </c>
      <c r="M94" s="6">
        <f>+Seco!M93</f>
        <v>150364.64000000016</v>
      </c>
      <c r="N94" s="6">
        <f>+Medio!B93</f>
        <v>0</v>
      </c>
      <c r="O94" s="6">
        <f>+Medio!C93</f>
        <v>0</v>
      </c>
      <c r="P94" s="6">
        <f>+Medio!D93</f>
        <v>0</v>
      </c>
      <c r="Q94" s="6">
        <f>+Medio!E93</f>
        <v>0</v>
      </c>
      <c r="R94" s="6">
        <f>+Medio!F93</f>
        <v>0</v>
      </c>
      <c r="S94" s="6">
        <f>+Medio!G93</f>
        <v>0</v>
      </c>
      <c r="T94" s="6">
        <f>+Medio!H93</f>
        <v>0</v>
      </c>
      <c r="U94" s="6">
        <f>+Medio!I93</f>
        <v>0</v>
      </c>
      <c r="V94" s="6">
        <f>+Medio!J93</f>
        <v>0</v>
      </c>
      <c r="W94" s="6">
        <f>+Medio!K93</f>
        <v>112879.93999999999</v>
      </c>
      <c r="X94" s="6">
        <f>+Medio!L93</f>
        <v>152715.88000000015</v>
      </c>
      <c r="Y94" s="6">
        <f>+Medio!M93</f>
        <v>148791.5500000001</v>
      </c>
      <c r="Z94" s="6">
        <f>+Húmedo!B93</f>
        <v>0</v>
      </c>
      <c r="AA94" s="6">
        <f>+Húmedo!C93</f>
        <v>0</v>
      </c>
      <c r="AB94" s="6">
        <f>+Húmedo!D93</f>
        <v>0</v>
      </c>
      <c r="AC94" s="6">
        <f>+Húmedo!E93</f>
        <v>0</v>
      </c>
      <c r="AD94" s="6">
        <f>+Húmedo!F93</f>
        <v>0</v>
      </c>
      <c r="AE94" s="6">
        <f>+Húmedo!G93</f>
        <v>0</v>
      </c>
      <c r="AF94" s="6">
        <f>+Húmedo!H93</f>
        <v>0</v>
      </c>
      <c r="AG94" s="6">
        <f>+Húmedo!I93</f>
        <v>0</v>
      </c>
      <c r="AH94" s="6">
        <f>+Húmedo!J93</f>
        <v>0</v>
      </c>
      <c r="AI94" s="6">
        <f>+Húmedo!K93</f>
        <v>108418.43000000027</v>
      </c>
      <c r="AJ94" s="6">
        <f>+Húmedo!L93</f>
        <v>148051.45999999988</v>
      </c>
      <c r="AK94" s="6">
        <f>+Húmedo!M93</f>
        <v>144030.17000000025</v>
      </c>
      <c r="AL94" s="6"/>
      <c r="AM94" s="34">
        <f t="shared" si="25"/>
        <v>412334.08999999973</v>
      </c>
      <c r="AN94" s="34">
        <f t="shared" si="26"/>
        <v>414387.37000000023</v>
      </c>
      <c r="AO94" s="34">
        <f t="shared" si="27"/>
        <v>400500.06000000041</v>
      </c>
      <c r="AP94" s="34">
        <f t="shared" si="28"/>
        <v>400500.06000000041</v>
      </c>
      <c r="AQ94" s="34">
        <f t="shared" si="29"/>
        <v>3</v>
      </c>
      <c r="AR94" s="6">
        <f t="shared" si="35"/>
        <v>92</v>
      </c>
      <c r="AS94" s="35">
        <f t="shared" si="30"/>
        <v>108418.43000000027</v>
      </c>
      <c r="AT94" s="35">
        <f t="shared" si="30"/>
        <v>148051.45999999988</v>
      </c>
      <c r="AU94" s="35">
        <f t="shared" si="30"/>
        <v>144030.17000000025</v>
      </c>
      <c r="AV94" s="35">
        <f t="shared" si="31"/>
        <v>400500.06000000041</v>
      </c>
      <c r="AW94" s="19">
        <f t="shared" si="32"/>
        <v>0</v>
      </c>
      <c r="AX94" s="30">
        <f t="shared" si="19"/>
        <v>34</v>
      </c>
      <c r="AY94" s="30">
        <f t="shared" si="20"/>
        <v>35</v>
      </c>
      <c r="AZ94" s="30">
        <f t="shared" si="21"/>
        <v>36</v>
      </c>
      <c r="BB94" s="34">
        <f>+CompraVenta!AQ96</f>
        <v>0</v>
      </c>
      <c r="BC94" s="34">
        <f>+CompraVenta!AR96</f>
        <v>0</v>
      </c>
      <c r="BD94" s="34">
        <f>+CompraVenta!AS96</f>
        <v>0</v>
      </c>
      <c r="BF94" s="34">
        <f t="shared" si="22"/>
        <v>108418.43000000027</v>
      </c>
      <c r="BG94" s="34">
        <f t="shared" si="23"/>
        <v>148051.45999999988</v>
      </c>
      <c r="BH94" s="34">
        <f t="shared" si="24"/>
        <v>144030.17000000025</v>
      </c>
      <c r="BJ94" s="36">
        <f t="shared" si="33"/>
        <v>400500.06000000041</v>
      </c>
      <c r="BK94" s="19">
        <f t="shared" si="34"/>
        <v>0</v>
      </c>
    </row>
    <row r="95" spans="1:63" x14ac:dyDescent="0.35">
      <c r="A95" s="3" t="str">
        <f>+Seco!A94</f>
        <v>DIEGO_DE_ALMAGRO_SOLAR</v>
      </c>
      <c r="B95" s="6">
        <f>+Seco!B94</f>
        <v>0</v>
      </c>
      <c r="C95" s="6">
        <f>+Seco!C94</f>
        <v>0</v>
      </c>
      <c r="D95" s="6">
        <f>+Seco!D94</f>
        <v>0</v>
      </c>
      <c r="E95" s="6">
        <f>+Seco!E94</f>
        <v>0</v>
      </c>
      <c r="F95" s="6">
        <f>+Seco!F94</f>
        <v>0</v>
      </c>
      <c r="G95" s="6">
        <f>+Seco!G94</f>
        <v>0</v>
      </c>
      <c r="H95" s="6">
        <f>+Seco!H94</f>
        <v>0</v>
      </c>
      <c r="I95" s="6">
        <f>+Seco!I94</f>
        <v>0</v>
      </c>
      <c r="J95" s="6">
        <f>+Seco!J94</f>
        <v>0</v>
      </c>
      <c r="K95" s="6">
        <f>+Seco!K94</f>
        <v>53021.869999999857</v>
      </c>
      <c r="L95" s="6">
        <f>+Seco!L94</f>
        <v>48018.499999999956</v>
      </c>
      <c r="M95" s="6">
        <f>+Seco!M94</f>
        <v>52436.829999999885</v>
      </c>
      <c r="N95" s="6">
        <f>+Medio!B94</f>
        <v>0</v>
      </c>
      <c r="O95" s="6">
        <f>+Medio!C94</f>
        <v>0</v>
      </c>
      <c r="P95" s="6">
        <f>+Medio!D94</f>
        <v>0</v>
      </c>
      <c r="Q95" s="6">
        <f>+Medio!E94</f>
        <v>0</v>
      </c>
      <c r="R95" s="6">
        <f>+Medio!F94</f>
        <v>0</v>
      </c>
      <c r="S95" s="6">
        <f>+Medio!G94</f>
        <v>0</v>
      </c>
      <c r="T95" s="6">
        <f>+Medio!H94</f>
        <v>0</v>
      </c>
      <c r="U95" s="6">
        <f>+Medio!I94</f>
        <v>0</v>
      </c>
      <c r="V95" s="6">
        <f>+Medio!J94</f>
        <v>0</v>
      </c>
      <c r="W95" s="6">
        <f>+Medio!K94</f>
        <v>51473.360000000022</v>
      </c>
      <c r="X95" s="6">
        <f>+Medio!L94</f>
        <v>48712.109999999942</v>
      </c>
      <c r="Y95" s="6">
        <f>+Medio!M94</f>
        <v>57073.509999999835</v>
      </c>
      <c r="Z95" s="6">
        <f>+Húmedo!B94</f>
        <v>0</v>
      </c>
      <c r="AA95" s="6">
        <f>+Húmedo!C94</f>
        <v>0</v>
      </c>
      <c r="AB95" s="6">
        <f>+Húmedo!D94</f>
        <v>0</v>
      </c>
      <c r="AC95" s="6">
        <f>+Húmedo!E94</f>
        <v>0</v>
      </c>
      <c r="AD95" s="6">
        <f>+Húmedo!F94</f>
        <v>0</v>
      </c>
      <c r="AE95" s="6">
        <f>+Húmedo!G94</f>
        <v>0</v>
      </c>
      <c r="AF95" s="6">
        <f>+Húmedo!H94</f>
        <v>0</v>
      </c>
      <c r="AG95" s="6">
        <f>+Húmedo!I94</f>
        <v>0</v>
      </c>
      <c r="AH95" s="6">
        <f>+Húmedo!J94</f>
        <v>0</v>
      </c>
      <c r="AI95" s="6">
        <f>+Húmedo!K94</f>
        <v>56410.27000000015</v>
      </c>
      <c r="AJ95" s="6">
        <f>+Húmedo!L94</f>
        <v>48616.779999999977</v>
      </c>
      <c r="AK95" s="6">
        <f>+Húmedo!M94</f>
        <v>56296.880000000063</v>
      </c>
      <c r="AL95" s="6"/>
      <c r="AM95" s="34">
        <f t="shared" si="25"/>
        <v>153477.19999999972</v>
      </c>
      <c r="AN95" s="34">
        <f t="shared" si="26"/>
        <v>157258.97999999981</v>
      </c>
      <c r="AO95" s="34">
        <f t="shared" si="27"/>
        <v>161323.9300000002</v>
      </c>
      <c r="AP95" s="34">
        <f t="shared" si="28"/>
        <v>153477.19999999972</v>
      </c>
      <c r="AQ95" s="34">
        <f t="shared" si="29"/>
        <v>1</v>
      </c>
      <c r="AR95" s="6">
        <f t="shared" si="35"/>
        <v>93</v>
      </c>
      <c r="AS95" s="35">
        <f t="shared" si="30"/>
        <v>53021.869999999857</v>
      </c>
      <c r="AT95" s="35">
        <f t="shared" si="30"/>
        <v>48018.499999999956</v>
      </c>
      <c r="AU95" s="35">
        <f t="shared" si="30"/>
        <v>52436.829999999885</v>
      </c>
      <c r="AV95" s="35">
        <f t="shared" si="31"/>
        <v>153477.19999999972</v>
      </c>
      <c r="AW95" s="19">
        <f t="shared" si="32"/>
        <v>0</v>
      </c>
      <c r="AX95" s="30">
        <f t="shared" si="19"/>
        <v>10</v>
      </c>
      <c r="AY95" s="30">
        <f t="shared" si="20"/>
        <v>11</v>
      </c>
      <c r="AZ95" s="30">
        <f t="shared" si="21"/>
        <v>12</v>
      </c>
      <c r="BB95" s="34">
        <f>+CompraVenta!AQ97</f>
        <v>0</v>
      </c>
      <c r="BC95" s="34">
        <f>+CompraVenta!AR97</f>
        <v>0</v>
      </c>
      <c r="BD95" s="34">
        <f>+CompraVenta!AS97</f>
        <v>0</v>
      </c>
      <c r="BF95" s="34">
        <f t="shared" si="22"/>
        <v>53021.869999999857</v>
      </c>
      <c r="BG95" s="34">
        <f t="shared" si="23"/>
        <v>48018.499999999956</v>
      </c>
      <c r="BH95" s="34">
        <f t="shared" si="24"/>
        <v>52436.829999999885</v>
      </c>
      <c r="BJ95" s="36">
        <f t="shared" si="33"/>
        <v>153477.19999999972</v>
      </c>
      <c r="BK95" s="19">
        <f t="shared" si="34"/>
        <v>0</v>
      </c>
    </row>
    <row r="96" spans="1:63" x14ac:dyDescent="0.35">
      <c r="A96" s="3" t="str">
        <f>+Seco!A95</f>
        <v>DIGUA</v>
      </c>
      <c r="B96" s="6">
        <f>+Seco!B95</f>
        <v>0</v>
      </c>
      <c r="C96" s="6">
        <f>+Seco!C95</f>
        <v>0</v>
      </c>
      <c r="D96" s="6">
        <f>+Seco!D95</f>
        <v>0</v>
      </c>
      <c r="E96" s="6">
        <f>+Seco!E95</f>
        <v>0</v>
      </c>
      <c r="F96" s="6">
        <f>+Seco!F95</f>
        <v>0</v>
      </c>
      <c r="G96" s="6">
        <f>+Seco!G95</f>
        <v>0</v>
      </c>
      <c r="H96" s="6">
        <f>+Seco!H95</f>
        <v>0</v>
      </c>
      <c r="I96" s="6">
        <f>+Seco!I95</f>
        <v>0</v>
      </c>
      <c r="J96" s="6">
        <f>+Seco!J95</f>
        <v>0</v>
      </c>
      <c r="K96" s="6">
        <f>+Seco!K95</f>
        <v>1101606.7100000025</v>
      </c>
      <c r="L96" s="6">
        <f>+Seco!L95</f>
        <v>1417927.0800000031</v>
      </c>
      <c r="M96" s="6">
        <f>+Seco!M95</f>
        <v>1505662.0199999954</v>
      </c>
      <c r="N96" s="6">
        <f>+Medio!B95</f>
        <v>0</v>
      </c>
      <c r="O96" s="6">
        <f>+Medio!C95</f>
        <v>0</v>
      </c>
      <c r="P96" s="6">
        <f>+Medio!D95</f>
        <v>0</v>
      </c>
      <c r="Q96" s="6">
        <f>+Medio!E95</f>
        <v>0</v>
      </c>
      <c r="R96" s="6">
        <f>+Medio!F95</f>
        <v>0</v>
      </c>
      <c r="S96" s="6">
        <f>+Medio!G95</f>
        <v>0</v>
      </c>
      <c r="T96" s="6">
        <f>+Medio!H95</f>
        <v>0</v>
      </c>
      <c r="U96" s="6">
        <f>+Medio!I95</f>
        <v>0</v>
      </c>
      <c r="V96" s="6">
        <f>+Medio!J95</f>
        <v>0</v>
      </c>
      <c r="W96" s="6">
        <f>+Medio!K95</f>
        <v>611373.48000000184</v>
      </c>
      <c r="X96" s="6">
        <f>+Medio!L95</f>
        <v>645770.93000000017</v>
      </c>
      <c r="Y96" s="6">
        <f>+Medio!M95</f>
        <v>973898.49999999965</v>
      </c>
      <c r="Z96" s="6">
        <f>+Húmedo!B95</f>
        <v>0</v>
      </c>
      <c r="AA96" s="6">
        <f>+Húmedo!C95</f>
        <v>0</v>
      </c>
      <c r="AB96" s="6">
        <f>+Húmedo!D95</f>
        <v>0</v>
      </c>
      <c r="AC96" s="6">
        <f>+Húmedo!E95</f>
        <v>0</v>
      </c>
      <c r="AD96" s="6">
        <f>+Húmedo!F95</f>
        <v>0</v>
      </c>
      <c r="AE96" s="6">
        <f>+Húmedo!G95</f>
        <v>0</v>
      </c>
      <c r="AF96" s="6">
        <f>+Húmedo!H95</f>
        <v>0</v>
      </c>
      <c r="AG96" s="6">
        <f>+Húmedo!I95</f>
        <v>0</v>
      </c>
      <c r="AH96" s="6">
        <f>+Húmedo!J95</f>
        <v>0</v>
      </c>
      <c r="AI96" s="6">
        <f>+Húmedo!K95</f>
        <v>1094362.4399999992</v>
      </c>
      <c r="AJ96" s="6">
        <f>+Húmedo!L95</f>
        <v>1564227.8299999998</v>
      </c>
      <c r="AK96" s="6">
        <f>+Húmedo!M95</f>
        <v>1513035.5499999991</v>
      </c>
      <c r="AL96" s="6"/>
      <c r="AM96" s="34">
        <f t="shared" si="25"/>
        <v>4025195.810000001</v>
      </c>
      <c r="AN96" s="34">
        <f t="shared" si="26"/>
        <v>2231042.9100000015</v>
      </c>
      <c r="AO96" s="34">
        <f t="shared" si="27"/>
        <v>4171625.8199999984</v>
      </c>
      <c r="AP96" s="34">
        <f t="shared" si="28"/>
        <v>2231042.9100000015</v>
      </c>
      <c r="AQ96" s="34">
        <f t="shared" si="29"/>
        <v>2</v>
      </c>
      <c r="AR96" s="6">
        <f t="shared" si="35"/>
        <v>94</v>
      </c>
      <c r="AS96" s="35">
        <f t="shared" si="30"/>
        <v>611373.48000000184</v>
      </c>
      <c r="AT96" s="35">
        <f t="shared" si="30"/>
        <v>645770.93000000017</v>
      </c>
      <c r="AU96" s="35">
        <f t="shared" si="30"/>
        <v>973898.49999999965</v>
      </c>
      <c r="AV96" s="35">
        <f t="shared" si="31"/>
        <v>2231042.9100000015</v>
      </c>
      <c r="AW96" s="19">
        <f t="shared" si="32"/>
        <v>0</v>
      </c>
      <c r="AX96" s="30">
        <f t="shared" si="19"/>
        <v>22</v>
      </c>
      <c r="AY96" s="30">
        <f t="shared" si="20"/>
        <v>23</v>
      </c>
      <c r="AZ96" s="30">
        <f t="shared" si="21"/>
        <v>24</v>
      </c>
      <c r="BB96" s="34">
        <f>+CompraVenta!AQ98</f>
        <v>11025.180000000008</v>
      </c>
      <c r="BC96" s="34">
        <f>+CompraVenta!AR98</f>
        <v>12434.330000000007</v>
      </c>
      <c r="BD96" s="34">
        <f>+CompraVenta!AS98</f>
        <v>11022.369999999988</v>
      </c>
      <c r="BF96" s="34">
        <f t="shared" si="22"/>
        <v>622398.6600000019</v>
      </c>
      <c r="BG96" s="34">
        <f t="shared" si="23"/>
        <v>658205.26000000013</v>
      </c>
      <c r="BH96" s="34">
        <f t="shared" si="24"/>
        <v>984920.86999999965</v>
      </c>
      <c r="BJ96" s="36">
        <f t="shared" si="33"/>
        <v>2265524.7900000019</v>
      </c>
      <c r="BK96" s="19">
        <f t="shared" si="34"/>
        <v>0</v>
      </c>
    </row>
    <row r="97" spans="1:63" x14ac:dyDescent="0.35">
      <c r="A97" s="3" t="str">
        <f>+Seco!A96</f>
        <v>DIUTO</v>
      </c>
      <c r="B97" s="6">
        <f>+Seco!B96</f>
        <v>0</v>
      </c>
      <c r="C97" s="6">
        <f>+Seco!C96</f>
        <v>0</v>
      </c>
      <c r="D97" s="6">
        <f>+Seco!D96</f>
        <v>0</v>
      </c>
      <c r="E97" s="6">
        <f>+Seco!E96</f>
        <v>0</v>
      </c>
      <c r="F97" s="6">
        <f>+Seco!F96</f>
        <v>0</v>
      </c>
      <c r="G97" s="6">
        <f>+Seco!G96</f>
        <v>0</v>
      </c>
      <c r="H97" s="6">
        <f>+Seco!H96</f>
        <v>0</v>
      </c>
      <c r="I97" s="6">
        <f>+Seco!I96</f>
        <v>0</v>
      </c>
      <c r="J97" s="6">
        <f>+Seco!J96</f>
        <v>0</v>
      </c>
      <c r="K97" s="6">
        <f>+Seco!K96</f>
        <v>275111.65000000049</v>
      </c>
      <c r="L97" s="6">
        <f>+Seco!L96</f>
        <v>297274.92999999959</v>
      </c>
      <c r="M97" s="6">
        <f>+Seco!M96</f>
        <v>278053.56</v>
      </c>
      <c r="N97" s="6">
        <f>+Medio!B96</f>
        <v>0</v>
      </c>
      <c r="O97" s="6">
        <f>+Medio!C96</f>
        <v>0</v>
      </c>
      <c r="P97" s="6">
        <f>+Medio!D96</f>
        <v>0</v>
      </c>
      <c r="Q97" s="6">
        <f>+Medio!E96</f>
        <v>0</v>
      </c>
      <c r="R97" s="6">
        <f>+Medio!F96</f>
        <v>0</v>
      </c>
      <c r="S97" s="6">
        <f>+Medio!G96</f>
        <v>0</v>
      </c>
      <c r="T97" s="6">
        <f>+Medio!H96</f>
        <v>0</v>
      </c>
      <c r="U97" s="6">
        <f>+Medio!I96</f>
        <v>0</v>
      </c>
      <c r="V97" s="6">
        <f>+Medio!J96</f>
        <v>0</v>
      </c>
      <c r="W97" s="6">
        <f>+Medio!K96</f>
        <v>274506.22000000055</v>
      </c>
      <c r="X97" s="6">
        <f>+Medio!L96</f>
        <v>305692.4100000005</v>
      </c>
      <c r="Y97" s="6">
        <f>+Medio!M96</f>
        <v>274646.25999999966</v>
      </c>
      <c r="Z97" s="6">
        <f>+Húmedo!B96</f>
        <v>0</v>
      </c>
      <c r="AA97" s="6">
        <f>+Húmedo!C96</f>
        <v>0</v>
      </c>
      <c r="AB97" s="6">
        <f>+Húmedo!D96</f>
        <v>0</v>
      </c>
      <c r="AC97" s="6">
        <f>+Húmedo!E96</f>
        <v>0</v>
      </c>
      <c r="AD97" s="6">
        <f>+Húmedo!F96</f>
        <v>0</v>
      </c>
      <c r="AE97" s="6">
        <f>+Húmedo!G96</f>
        <v>0</v>
      </c>
      <c r="AF97" s="6">
        <f>+Húmedo!H96</f>
        <v>0</v>
      </c>
      <c r="AG97" s="6">
        <f>+Húmedo!I96</f>
        <v>0</v>
      </c>
      <c r="AH97" s="6">
        <f>+Húmedo!J96</f>
        <v>0</v>
      </c>
      <c r="AI97" s="6">
        <f>+Húmedo!K96</f>
        <v>265418.70999999967</v>
      </c>
      <c r="AJ97" s="6">
        <f>+Húmedo!L96</f>
        <v>290750.70999999996</v>
      </c>
      <c r="AK97" s="6">
        <f>+Húmedo!M96</f>
        <v>264815.06000000087</v>
      </c>
      <c r="AL97" s="6"/>
      <c r="AM97" s="34">
        <f t="shared" si="25"/>
        <v>850440.14000000013</v>
      </c>
      <c r="AN97" s="34">
        <f t="shared" si="26"/>
        <v>854844.89000000071</v>
      </c>
      <c r="AO97" s="34">
        <f t="shared" si="27"/>
        <v>820984.48000000056</v>
      </c>
      <c r="AP97" s="34">
        <f t="shared" si="28"/>
        <v>820984.48000000056</v>
      </c>
      <c r="AQ97" s="34">
        <f t="shared" si="29"/>
        <v>3</v>
      </c>
      <c r="AR97" s="6">
        <f t="shared" si="35"/>
        <v>95</v>
      </c>
      <c r="AS97" s="35">
        <f t="shared" si="30"/>
        <v>265418.70999999967</v>
      </c>
      <c r="AT97" s="35">
        <f t="shared" si="30"/>
        <v>290750.70999999996</v>
      </c>
      <c r="AU97" s="35">
        <f t="shared" si="30"/>
        <v>264815.06000000087</v>
      </c>
      <c r="AV97" s="35">
        <f t="shared" si="31"/>
        <v>820984.48000000056</v>
      </c>
      <c r="AW97" s="19">
        <f t="shared" si="32"/>
        <v>0</v>
      </c>
      <c r="AX97" s="30">
        <f t="shared" si="19"/>
        <v>34</v>
      </c>
      <c r="AY97" s="30">
        <f t="shared" si="20"/>
        <v>35</v>
      </c>
      <c r="AZ97" s="30">
        <f t="shared" si="21"/>
        <v>36</v>
      </c>
      <c r="BB97" s="34">
        <f>+CompraVenta!AQ99</f>
        <v>0</v>
      </c>
      <c r="BC97" s="34">
        <f>+CompraVenta!AR99</f>
        <v>0</v>
      </c>
      <c r="BD97" s="34">
        <f>+CompraVenta!AS99</f>
        <v>0</v>
      </c>
      <c r="BF97" s="34">
        <f t="shared" si="22"/>
        <v>265418.70999999967</v>
      </c>
      <c r="BG97" s="34">
        <f t="shared" si="23"/>
        <v>290750.70999999996</v>
      </c>
      <c r="BH97" s="34">
        <f t="shared" si="24"/>
        <v>264815.06000000087</v>
      </c>
      <c r="BJ97" s="36">
        <f t="shared" si="33"/>
        <v>820984.48000000056</v>
      </c>
      <c r="BK97" s="19">
        <f t="shared" si="34"/>
        <v>0</v>
      </c>
    </row>
    <row r="98" spans="1:63" x14ac:dyDescent="0.35">
      <c r="A98" s="3" t="str">
        <f>+Seco!A97</f>
        <v>DIVISADERO</v>
      </c>
      <c r="B98" s="6">
        <f>+Seco!B97</f>
        <v>0</v>
      </c>
      <c r="C98" s="6">
        <f>+Seco!C97</f>
        <v>0</v>
      </c>
      <c r="D98" s="6">
        <f>+Seco!D97</f>
        <v>0</v>
      </c>
      <c r="E98" s="6">
        <f>+Seco!E97</f>
        <v>0</v>
      </c>
      <c r="F98" s="6">
        <f>+Seco!F97</f>
        <v>0</v>
      </c>
      <c r="G98" s="6">
        <f>+Seco!G97</f>
        <v>0</v>
      </c>
      <c r="H98" s="6">
        <f>+Seco!H97</f>
        <v>0</v>
      </c>
      <c r="I98" s="6">
        <f>+Seco!I97</f>
        <v>0</v>
      </c>
      <c r="J98" s="6">
        <f>+Seco!J97</f>
        <v>0</v>
      </c>
      <c r="K98" s="6">
        <f>+Seco!K97</f>
        <v>128274.25999999997</v>
      </c>
      <c r="L98" s="6">
        <f>+Seco!L97</f>
        <v>167713.75999999995</v>
      </c>
      <c r="M98" s="6">
        <f>+Seco!M97</f>
        <v>179467.87999999951</v>
      </c>
      <c r="N98" s="6">
        <f>+Medio!B97</f>
        <v>0</v>
      </c>
      <c r="O98" s="6">
        <f>+Medio!C97</f>
        <v>0</v>
      </c>
      <c r="P98" s="6">
        <f>+Medio!D97</f>
        <v>0</v>
      </c>
      <c r="Q98" s="6">
        <f>+Medio!E97</f>
        <v>0</v>
      </c>
      <c r="R98" s="6">
        <f>+Medio!F97</f>
        <v>0</v>
      </c>
      <c r="S98" s="6">
        <f>+Medio!G97</f>
        <v>0</v>
      </c>
      <c r="T98" s="6">
        <f>+Medio!H97</f>
        <v>0</v>
      </c>
      <c r="U98" s="6">
        <f>+Medio!I97</f>
        <v>0</v>
      </c>
      <c r="V98" s="6">
        <f>+Medio!J97</f>
        <v>0</v>
      </c>
      <c r="W98" s="6">
        <f>+Medio!K97</f>
        <v>128654.16999999987</v>
      </c>
      <c r="X98" s="6">
        <f>+Medio!L97</f>
        <v>170471.84999999983</v>
      </c>
      <c r="Y98" s="6">
        <f>+Medio!M97</f>
        <v>176781.95999999979</v>
      </c>
      <c r="Z98" s="6">
        <f>+Húmedo!B97</f>
        <v>0</v>
      </c>
      <c r="AA98" s="6">
        <f>+Húmedo!C97</f>
        <v>0</v>
      </c>
      <c r="AB98" s="6">
        <f>+Húmedo!D97</f>
        <v>0</v>
      </c>
      <c r="AC98" s="6">
        <f>+Húmedo!E97</f>
        <v>0</v>
      </c>
      <c r="AD98" s="6">
        <f>+Húmedo!F97</f>
        <v>0</v>
      </c>
      <c r="AE98" s="6">
        <f>+Húmedo!G97</f>
        <v>0</v>
      </c>
      <c r="AF98" s="6">
        <f>+Húmedo!H97</f>
        <v>0</v>
      </c>
      <c r="AG98" s="6">
        <f>+Húmedo!I97</f>
        <v>0</v>
      </c>
      <c r="AH98" s="6">
        <f>+Húmedo!J97</f>
        <v>0</v>
      </c>
      <c r="AI98" s="6">
        <f>+Húmedo!K97</f>
        <v>123999.29999999994</v>
      </c>
      <c r="AJ98" s="6">
        <f>+Húmedo!L97</f>
        <v>166091.79000000012</v>
      </c>
      <c r="AK98" s="6">
        <f>+Húmedo!M97</f>
        <v>171793.18999999974</v>
      </c>
      <c r="AL98" s="6"/>
      <c r="AM98" s="34">
        <f t="shared" si="25"/>
        <v>475455.89999999944</v>
      </c>
      <c r="AN98" s="34">
        <f t="shared" si="26"/>
        <v>475907.97999999946</v>
      </c>
      <c r="AO98" s="34">
        <f t="shared" si="27"/>
        <v>461884.2799999998</v>
      </c>
      <c r="AP98" s="34">
        <f t="shared" si="28"/>
        <v>461884.2799999998</v>
      </c>
      <c r="AQ98" s="34">
        <f t="shared" si="29"/>
        <v>3</v>
      </c>
      <c r="AR98" s="6">
        <f t="shared" si="35"/>
        <v>96</v>
      </c>
      <c r="AS98" s="35">
        <f t="shared" si="30"/>
        <v>123999.29999999994</v>
      </c>
      <c r="AT98" s="35">
        <f t="shared" si="30"/>
        <v>166091.79000000012</v>
      </c>
      <c r="AU98" s="35">
        <f t="shared" si="30"/>
        <v>171793.18999999974</v>
      </c>
      <c r="AV98" s="35">
        <f t="shared" si="31"/>
        <v>461884.2799999998</v>
      </c>
      <c r="AW98" s="19">
        <f t="shared" si="32"/>
        <v>0</v>
      </c>
      <c r="AX98" s="30">
        <f t="shared" si="19"/>
        <v>34</v>
      </c>
      <c r="AY98" s="30">
        <f t="shared" si="20"/>
        <v>35</v>
      </c>
      <c r="AZ98" s="30">
        <f t="shared" si="21"/>
        <v>36</v>
      </c>
      <c r="BB98" s="34">
        <f>+CompraVenta!AQ100</f>
        <v>0</v>
      </c>
      <c r="BC98" s="34">
        <f>+CompraVenta!AR100</f>
        <v>0</v>
      </c>
      <c r="BD98" s="34">
        <f>+CompraVenta!AS100</f>
        <v>0</v>
      </c>
      <c r="BF98" s="34">
        <f t="shared" si="22"/>
        <v>123999.29999999994</v>
      </c>
      <c r="BG98" s="34">
        <f t="shared" si="23"/>
        <v>166091.79000000012</v>
      </c>
      <c r="BH98" s="34">
        <f t="shared" si="24"/>
        <v>171793.18999999974</v>
      </c>
      <c r="BJ98" s="36">
        <f t="shared" si="33"/>
        <v>461884.2799999998</v>
      </c>
      <c r="BK98" s="19">
        <f t="shared" si="34"/>
        <v>0</v>
      </c>
    </row>
    <row r="99" spans="1:63" x14ac:dyDescent="0.35">
      <c r="A99" s="3" t="str">
        <f>+Seco!A98</f>
        <v>DON MARIANO ENERGY</v>
      </c>
      <c r="B99" s="6">
        <f>+Seco!B98</f>
        <v>0</v>
      </c>
      <c r="C99" s="6">
        <f>+Seco!C98</f>
        <v>0</v>
      </c>
      <c r="D99" s="6">
        <f>+Seco!D98</f>
        <v>0</v>
      </c>
      <c r="E99" s="6">
        <f>+Seco!E98</f>
        <v>0</v>
      </c>
      <c r="F99" s="6">
        <f>+Seco!F98</f>
        <v>0</v>
      </c>
      <c r="G99" s="6">
        <f>+Seco!G98</f>
        <v>0</v>
      </c>
      <c r="H99" s="6">
        <f>+Seco!H98</f>
        <v>0</v>
      </c>
      <c r="I99" s="6">
        <f>+Seco!I98</f>
        <v>0</v>
      </c>
      <c r="J99" s="6">
        <f>+Seco!J98</f>
        <v>0</v>
      </c>
      <c r="K99" s="6">
        <f>+Seco!K98</f>
        <v>55362.100000000049</v>
      </c>
      <c r="L99" s="6">
        <f>+Seco!L98</f>
        <v>94720.500000000058</v>
      </c>
      <c r="M99" s="6">
        <f>+Seco!M98</f>
        <v>96781.220000000088</v>
      </c>
      <c r="N99" s="6">
        <f>+Medio!B98</f>
        <v>0</v>
      </c>
      <c r="O99" s="6">
        <f>+Medio!C98</f>
        <v>0</v>
      </c>
      <c r="P99" s="6">
        <f>+Medio!D98</f>
        <v>0</v>
      </c>
      <c r="Q99" s="6">
        <f>+Medio!E98</f>
        <v>0</v>
      </c>
      <c r="R99" s="6">
        <f>+Medio!F98</f>
        <v>0</v>
      </c>
      <c r="S99" s="6">
        <f>+Medio!G98</f>
        <v>0</v>
      </c>
      <c r="T99" s="6">
        <f>+Medio!H98</f>
        <v>0</v>
      </c>
      <c r="U99" s="6">
        <f>+Medio!I98</f>
        <v>0</v>
      </c>
      <c r="V99" s="6">
        <f>+Medio!J98</f>
        <v>0</v>
      </c>
      <c r="W99" s="6">
        <f>+Medio!K98</f>
        <v>55096.179999999862</v>
      </c>
      <c r="X99" s="6">
        <f>+Medio!L98</f>
        <v>96970.089999999749</v>
      </c>
      <c r="Y99" s="6">
        <f>+Medio!M98</f>
        <v>95106.380000000034</v>
      </c>
      <c r="Z99" s="6">
        <f>+Húmedo!B98</f>
        <v>0</v>
      </c>
      <c r="AA99" s="6">
        <f>+Húmedo!C98</f>
        <v>0</v>
      </c>
      <c r="AB99" s="6">
        <f>+Húmedo!D98</f>
        <v>0</v>
      </c>
      <c r="AC99" s="6">
        <f>+Húmedo!E98</f>
        <v>0</v>
      </c>
      <c r="AD99" s="6">
        <f>+Húmedo!F98</f>
        <v>0</v>
      </c>
      <c r="AE99" s="6">
        <f>+Húmedo!G98</f>
        <v>0</v>
      </c>
      <c r="AF99" s="6">
        <f>+Húmedo!H98</f>
        <v>0</v>
      </c>
      <c r="AG99" s="6">
        <f>+Húmedo!I98</f>
        <v>0</v>
      </c>
      <c r="AH99" s="6">
        <f>+Húmedo!J98</f>
        <v>0</v>
      </c>
      <c r="AI99" s="6">
        <f>+Húmedo!K98</f>
        <v>53571.369999999923</v>
      </c>
      <c r="AJ99" s="6">
        <f>+Húmedo!L98</f>
        <v>93528.890000000116</v>
      </c>
      <c r="AK99" s="6">
        <f>+Húmedo!M98</f>
        <v>92001.379999999961</v>
      </c>
      <c r="AL99" s="6"/>
      <c r="AM99" s="34">
        <f t="shared" si="25"/>
        <v>246863.82000000018</v>
      </c>
      <c r="AN99" s="34">
        <f t="shared" si="26"/>
        <v>247172.64999999964</v>
      </c>
      <c r="AO99" s="34">
        <f t="shared" si="27"/>
        <v>239101.64</v>
      </c>
      <c r="AP99" s="34">
        <f t="shared" si="28"/>
        <v>239101.64</v>
      </c>
      <c r="AQ99" s="34">
        <f t="shared" si="29"/>
        <v>3</v>
      </c>
      <c r="AR99" s="6">
        <f t="shared" si="35"/>
        <v>97</v>
      </c>
      <c r="AS99" s="35">
        <f t="shared" si="30"/>
        <v>53571.369999999923</v>
      </c>
      <c r="AT99" s="35">
        <f t="shared" si="30"/>
        <v>93528.890000000116</v>
      </c>
      <c r="AU99" s="35">
        <f t="shared" si="30"/>
        <v>92001.379999999961</v>
      </c>
      <c r="AV99" s="35">
        <f t="shared" si="31"/>
        <v>239101.64</v>
      </c>
      <c r="AW99" s="19">
        <f t="shared" si="32"/>
        <v>0</v>
      </c>
      <c r="AX99" s="30">
        <f t="shared" si="19"/>
        <v>34</v>
      </c>
      <c r="AY99" s="30">
        <f t="shared" si="20"/>
        <v>35</v>
      </c>
      <c r="AZ99" s="30">
        <f t="shared" si="21"/>
        <v>36</v>
      </c>
      <c r="BB99" s="34">
        <f>+CompraVenta!AQ101</f>
        <v>0</v>
      </c>
      <c r="BC99" s="34">
        <f>+CompraVenta!AR101</f>
        <v>0</v>
      </c>
      <c r="BD99" s="34">
        <f>+CompraVenta!AS101</f>
        <v>0</v>
      </c>
      <c r="BF99" s="34">
        <f t="shared" si="22"/>
        <v>53571.369999999923</v>
      </c>
      <c r="BG99" s="34">
        <f t="shared" si="23"/>
        <v>93528.890000000116</v>
      </c>
      <c r="BH99" s="34">
        <f t="shared" si="24"/>
        <v>92001.379999999961</v>
      </c>
      <c r="BJ99" s="36">
        <f t="shared" si="33"/>
        <v>239101.64</v>
      </c>
      <c r="BK99" s="19">
        <f t="shared" si="34"/>
        <v>0</v>
      </c>
    </row>
    <row r="100" spans="1:63" x14ac:dyDescent="0.35">
      <c r="A100" s="3" t="str">
        <f>+Seco!A99</f>
        <v>DON_PEDRO_SPA</v>
      </c>
      <c r="B100" s="6">
        <f>+Seco!B99</f>
        <v>0</v>
      </c>
      <c r="C100" s="6">
        <f>+Seco!C99</f>
        <v>0</v>
      </c>
      <c r="D100" s="6">
        <f>+Seco!D99</f>
        <v>0</v>
      </c>
      <c r="E100" s="6">
        <f>+Seco!E99</f>
        <v>0</v>
      </c>
      <c r="F100" s="6">
        <f>+Seco!F99</f>
        <v>0</v>
      </c>
      <c r="G100" s="6">
        <f>+Seco!G99</f>
        <v>0</v>
      </c>
      <c r="H100" s="6">
        <f>+Seco!H99</f>
        <v>0</v>
      </c>
      <c r="I100" s="6">
        <f>+Seco!I99</f>
        <v>0</v>
      </c>
      <c r="J100" s="6">
        <f>+Seco!J99</f>
        <v>0</v>
      </c>
      <c r="K100" s="6">
        <f>+Seco!K99</f>
        <v>0</v>
      </c>
      <c r="L100" s="6">
        <f>+Seco!L99</f>
        <v>0</v>
      </c>
      <c r="M100" s="6">
        <f>+Seco!M99</f>
        <v>0</v>
      </c>
      <c r="N100" s="6">
        <f>+Medio!B99</f>
        <v>0</v>
      </c>
      <c r="O100" s="6">
        <f>+Medio!C99</f>
        <v>0</v>
      </c>
      <c r="P100" s="6">
        <f>+Medio!D99</f>
        <v>0</v>
      </c>
      <c r="Q100" s="6">
        <f>+Medio!E99</f>
        <v>0</v>
      </c>
      <c r="R100" s="6">
        <f>+Medio!F99</f>
        <v>0</v>
      </c>
      <c r="S100" s="6">
        <f>+Medio!G99</f>
        <v>0</v>
      </c>
      <c r="T100" s="6">
        <f>+Medio!H99</f>
        <v>0</v>
      </c>
      <c r="U100" s="6">
        <f>+Medio!I99</f>
        <v>0</v>
      </c>
      <c r="V100" s="6">
        <f>+Medio!J99</f>
        <v>0</v>
      </c>
      <c r="W100" s="6">
        <f>+Medio!K99</f>
        <v>0</v>
      </c>
      <c r="X100" s="6">
        <f>+Medio!L99</f>
        <v>0</v>
      </c>
      <c r="Y100" s="6">
        <f>+Medio!M99</f>
        <v>0</v>
      </c>
      <c r="Z100" s="6">
        <f>+Húmedo!B99</f>
        <v>0</v>
      </c>
      <c r="AA100" s="6">
        <f>+Húmedo!C99</f>
        <v>0</v>
      </c>
      <c r="AB100" s="6">
        <f>+Húmedo!D99</f>
        <v>0</v>
      </c>
      <c r="AC100" s="6">
        <f>+Húmedo!E99</f>
        <v>0</v>
      </c>
      <c r="AD100" s="6">
        <f>+Húmedo!F99</f>
        <v>0</v>
      </c>
      <c r="AE100" s="6">
        <f>+Húmedo!G99</f>
        <v>0</v>
      </c>
      <c r="AF100" s="6">
        <f>+Húmedo!H99</f>
        <v>0</v>
      </c>
      <c r="AG100" s="6">
        <f>+Húmedo!I99</f>
        <v>0</v>
      </c>
      <c r="AH100" s="6">
        <f>+Húmedo!J99</f>
        <v>0</v>
      </c>
      <c r="AI100" s="6">
        <f>+Húmedo!K99</f>
        <v>0</v>
      </c>
      <c r="AJ100" s="6">
        <f>+Húmedo!L99</f>
        <v>0</v>
      </c>
      <c r="AK100" s="6">
        <f>+Húmedo!M99</f>
        <v>0</v>
      </c>
      <c r="AL100" s="6"/>
      <c r="AM100" s="34">
        <f t="shared" si="25"/>
        <v>0</v>
      </c>
      <c r="AN100" s="34">
        <f t="shared" si="26"/>
        <v>0</v>
      </c>
      <c r="AO100" s="34">
        <f t="shared" si="27"/>
        <v>0</v>
      </c>
      <c r="AP100" s="34">
        <f t="shared" si="28"/>
        <v>0</v>
      </c>
      <c r="AQ100" s="34">
        <f t="shared" si="29"/>
        <v>1</v>
      </c>
      <c r="AR100" s="6">
        <f t="shared" si="35"/>
        <v>98</v>
      </c>
      <c r="AS100" s="35">
        <f t="shared" si="30"/>
        <v>0</v>
      </c>
      <c r="AT100" s="35">
        <f t="shared" si="30"/>
        <v>0</v>
      </c>
      <c r="AU100" s="35">
        <f t="shared" si="30"/>
        <v>0</v>
      </c>
      <c r="AV100" s="35">
        <f t="shared" si="31"/>
        <v>0</v>
      </c>
      <c r="AW100" s="19">
        <f t="shared" si="32"/>
        <v>0</v>
      </c>
      <c r="AX100" s="30">
        <f t="shared" si="19"/>
        <v>1</v>
      </c>
      <c r="AY100" s="30">
        <f t="shared" si="20"/>
        <v>1</v>
      </c>
      <c r="AZ100" s="30">
        <f t="shared" si="21"/>
        <v>1</v>
      </c>
      <c r="BB100" s="34">
        <f>+CompraVenta!AQ102</f>
        <v>0</v>
      </c>
      <c r="BC100" s="34">
        <f>+CompraVenta!AR102</f>
        <v>0</v>
      </c>
      <c r="BD100" s="34">
        <f>+CompraVenta!AS102</f>
        <v>0</v>
      </c>
      <c r="BF100" s="34">
        <f t="shared" si="22"/>
        <v>0</v>
      </c>
      <c r="BG100" s="34">
        <f t="shared" si="23"/>
        <v>0</v>
      </c>
      <c r="BH100" s="34">
        <f t="shared" si="24"/>
        <v>0</v>
      </c>
      <c r="BJ100" s="36">
        <f t="shared" si="33"/>
        <v>0</v>
      </c>
      <c r="BK100" s="19">
        <f t="shared" si="34"/>
        <v>0</v>
      </c>
    </row>
    <row r="101" spans="1:63" x14ac:dyDescent="0.35">
      <c r="A101" s="3" t="str">
        <f>+Seco!A100</f>
        <v>DONA_JAVIERA_VALLEDOR_SPA</v>
      </c>
      <c r="B101" s="6">
        <f>+Seco!B100</f>
        <v>0</v>
      </c>
      <c r="C101" s="6">
        <f>+Seco!C100</f>
        <v>0</v>
      </c>
      <c r="D101" s="6">
        <f>+Seco!D100</f>
        <v>0</v>
      </c>
      <c r="E101" s="6">
        <f>+Seco!E100</f>
        <v>0</v>
      </c>
      <c r="F101" s="6">
        <f>+Seco!F100</f>
        <v>0</v>
      </c>
      <c r="G101" s="6">
        <f>+Seco!G100</f>
        <v>0</v>
      </c>
      <c r="H101" s="6">
        <f>+Seco!H100</f>
        <v>0</v>
      </c>
      <c r="I101" s="6">
        <f>+Seco!I100</f>
        <v>0</v>
      </c>
      <c r="J101" s="6">
        <f>+Seco!J100</f>
        <v>0</v>
      </c>
      <c r="K101" s="6">
        <f>+Seco!K100</f>
        <v>0</v>
      </c>
      <c r="L101" s="6">
        <f>+Seco!L100</f>
        <v>0</v>
      </c>
      <c r="M101" s="6">
        <f>+Seco!M100</f>
        <v>0</v>
      </c>
      <c r="N101" s="6">
        <f>+Medio!B100</f>
        <v>0</v>
      </c>
      <c r="O101" s="6">
        <f>+Medio!C100</f>
        <v>0</v>
      </c>
      <c r="P101" s="6">
        <f>+Medio!D100</f>
        <v>0</v>
      </c>
      <c r="Q101" s="6">
        <f>+Medio!E100</f>
        <v>0</v>
      </c>
      <c r="R101" s="6">
        <f>+Medio!F100</f>
        <v>0</v>
      </c>
      <c r="S101" s="6">
        <f>+Medio!G100</f>
        <v>0</v>
      </c>
      <c r="T101" s="6">
        <f>+Medio!H100</f>
        <v>0</v>
      </c>
      <c r="U101" s="6">
        <f>+Medio!I100</f>
        <v>0</v>
      </c>
      <c r="V101" s="6">
        <f>+Medio!J100</f>
        <v>0</v>
      </c>
      <c r="W101" s="6">
        <f>+Medio!K100</f>
        <v>0</v>
      </c>
      <c r="X101" s="6">
        <f>+Medio!L100</f>
        <v>0</v>
      </c>
      <c r="Y101" s="6">
        <f>+Medio!M100</f>
        <v>0</v>
      </c>
      <c r="Z101" s="6">
        <f>+Húmedo!B100</f>
        <v>0</v>
      </c>
      <c r="AA101" s="6">
        <f>+Húmedo!C100</f>
        <v>0</v>
      </c>
      <c r="AB101" s="6">
        <f>+Húmedo!D100</f>
        <v>0</v>
      </c>
      <c r="AC101" s="6">
        <f>+Húmedo!E100</f>
        <v>0</v>
      </c>
      <c r="AD101" s="6">
        <f>+Húmedo!F100</f>
        <v>0</v>
      </c>
      <c r="AE101" s="6">
        <f>+Húmedo!G100</f>
        <v>0</v>
      </c>
      <c r="AF101" s="6">
        <f>+Húmedo!H100</f>
        <v>0</v>
      </c>
      <c r="AG101" s="6">
        <f>+Húmedo!I100</f>
        <v>0</v>
      </c>
      <c r="AH101" s="6">
        <f>+Húmedo!J100</f>
        <v>0</v>
      </c>
      <c r="AI101" s="6">
        <f>+Húmedo!K100</f>
        <v>0</v>
      </c>
      <c r="AJ101" s="6">
        <f>+Húmedo!L100</f>
        <v>0</v>
      </c>
      <c r="AK101" s="6">
        <f>+Húmedo!M100</f>
        <v>0</v>
      </c>
      <c r="AL101" s="6"/>
      <c r="AM101" s="34">
        <f t="shared" si="25"/>
        <v>0</v>
      </c>
      <c r="AN101" s="34">
        <f t="shared" si="26"/>
        <v>0</v>
      </c>
      <c r="AO101" s="34">
        <f t="shared" si="27"/>
        <v>0</v>
      </c>
      <c r="AP101" s="34">
        <f t="shared" si="28"/>
        <v>0</v>
      </c>
      <c r="AQ101" s="34">
        <f t="shared" si="29"/>
        <v>1</v>
      </c>
      <c r="AR101" s="6">
        <f t="shared" si="35"/>
        <v>99</v>
      </c>
      <c r="AS101" s="35">
        <f t="shared" si="30"/>
        <v>0</v>
      </c>
      <c r="AT101" s="35">
        <f t="shared" si="30"/>
        <v>0</v>
      </c>
      <c r="AU101" s="35">
        <f t="shared" si="30"/>
        <v>0</v>
      </c>
      <c r="AV101" s="35">
        <f t="shared" si="31"/>
        <v>0</v>
      </c>
      <c r="AW101" s="19">
        <f t="shared" si="32"/>
        <v>0</v>
      </c>
      <c r="AX101" s="30">
        <f t="shared" si="19"/>
        <v>1</v>
      </c>
      <c r="AY101" s="30">
        <f t="shared" si="20"/>
        <v>1</v>
      </c>
      <c r="AZ101" s="30">
        <f t="shared" si="21"/>
        <v>1</v>
      </c>
      <c r="BB101" s="34">
        <f>+CompraVenta!AQ103</f>
        <v>0</v>
      </c>
      <c r="BC101" s="34">
        <f>+CompraVenta!AR103</f>
        <v>0</v>
      </c>
      <c r="BD101" s="34">
        <f>+CompraVenta!AS103</f>
        <v>0</v>
      </c>
      <c r="BF101" s="34">
        <f t="shared" si="22"/>
        <v>0</v>
      </c>
      <c r="BG101" s="34">
        <f t="shared" si="23"/>
        <v>0</v>
      </c>
      <c r="BH101" s="34">
        <f t="shared" si="24"/>
        <v>0</v>
      </c>
      <c r="BJ101" s="36">
        <f t="shared" si="33"/>
        <v>0</v>
      </c>
      <c r="BK101" s="19">
        <f t="shared" si="34"/>
        <v>0</v>
      </c>
    </row>
    <row r="102" spans="1:63" x14ac:dyDescent="0.35">
      <c r="A102" s="3" t="str">
        <f>+Seco!A101</f>
        <v>DONGO</v>
      </c>
      <c r="B102" s="6">
        <f>+Seco!B101</f>
        <v>0</v>
      </c>
      <c r="C102" s="6">
        <f>+Seco!C101</f>
        <v>0</v>
      </c>
      <c r="D102" s="6">
        <f>+Seco!D101</f>
        <v>0</v>
      </c>
      <c r="E102" s="6">
        <f>+Seco!E101</f>
        <v>0</v>
      </c>
      <c r="F102" s="6">
        <f>+Seco!F101</f>
        <v>0</v>
      </c>
      <c r="G102" s="6">
        <f>+Seco!G101</f>
        <v>0</v>
      </c>
      <c r="H102" s="6">
        <f>+Seco!H101</f>
        <v>0</v>
      </c>
      <c r="I102" s="6">
        <f>+Seco!I101</f>
        <v>0</v>
      </c>
      <c r="J102" s="6">
        <f>+Seco!J101</f>
        <v>0</v>
      </c>
      <c r="K102" s="6">
        <f>+Seco!K101</f>
        <v>148143.67000000045</v>
      </c>
      <c r="L102" s="6">
        <f>+Seco!L101</f>
        <v>139556.19999999984</v>
      </c>
      <c r="M102" s="6">
        <f>+Seco!M101</f>
        <v>94610.119999999952</v>
      </c>
      <c r="N102" s="6">
        <f>+Medio!B101</f>
        <v>0</v>
      </c>
      <c r="O102" s="6">
        <f>+Medio!C101</f>
        <v>0</v>
      </c>
      <c r="P102" s="6">
        <f>+Medio!D101</f>
        <v>0</v>
      </c>
      <c r="Q102" s="6">
        <f>+Medio!E101</f>
        <v>0</v>
      </c>
      <c r="R102" s="6">
        <f>+Medio!F101</f>
        <v>0</v>
      </c>
      <c r="S102" s="6">
        <f>+Medio!G101</f>
        <v>0</v>
      </c>
      <c r="T102" s="6">
        <f>+Medio!H101</f>
        <v>0</v>
      </c>
      <c r="U102" s="6">
        <f>+Medio!I101</f>
        <v>0</v>
      </c>
      <c r="V102" s="6">
        <f>+Medio!J101</f>
        <v>0</v>
      </c>
      <c r="W102" s="6">
        <f>+Medio!K101</f>
        <v>458703.53000000026</v>
      </c>
      <c r="X102" s="6">
        <f>+Medio!L101</f>
        <v>346107.55999999924</v>
      </c>
      <c r="Y102" s="6">
        <f>+Medio!M101</f>
        <v>151056.75000000003</v>
      </c>
      <c r="Z102" s="6">
        <f>+Húmedo!B101</f>
        <v>0</v>
      </c>
      <c r="AA102" s="6">
        <f>+Húmedo!C101</f>
        <v>0</v>
      </c>
      <c r="AB102" s="6">
        <f>+Húmedo!D101</f>
        <v>0</v>
      </c>
      <c r="AC102" s="6">
        <f>+Húmedo!E101</f>
        <v>0</v>
      </c>
      <c r="AD102" s="6">
        <f>+Húmedo!F101</f>
        <v>0</v>
      </c>
      <c r="AE102" s="6">
        <f>+Húmedo!G101</f>
        <v>0</v>
      </c>
      <c r="AF102" s="6">
        <f>+Húmedo!H101</f>
        <v>0</v>
      </c>
      <c r="AG102" s="6">
        <f>+Húmedo!I101</f>
        <v>0</v>
      </c>
      <c r="AH102" s="6">
        <f>+Húmedo!J101</f>
        <v>0</v>
      </c>
      <c r="AI102" s="6">
        <f>+Húmedo!K101</f>
        <v>371479.29000000062</v>
      </c>
      <c r="AJ102" s="6">
        <f>+Húmedo!L101</f>
        <v>152791.80999999994</v>
      </c>
      <c r="AK102" s="6">
        <f>+Húmedo!M101</f>
        <v>525324.570000001</v>
      </c>
      <c r="AL102" s="6"/>
      <c r="AM102" s="34">
        <f t="shared" si="25"/>
        <v>382309.99000000022</v>
      </c>
      <c r="AN102" s="34">
        <f t="shared" si="26"/>
        <v>955867.8399999995</v>
      </c>
      <c r="AO102" s="34">
        <f t="shared" si="27"/>
        <v>1049595.6700000016</v>
      </c>
      <c r="AP102" s="34">
        <f t="shared" si="28"/>
        <v>382309.99000000022</v>
      </c>
      <c r="AQ102" s="34">
        <f t="shared" si="29"/>
        <v>1</v>
      </c>
      <c r="AR102" s="6">
        <f t="shared" si="35"/>
        <v>100</v>
      </c>
      <c r="AS102" s="35">
        <f t="shared" si="30"/>
        <v>148143.67000000045</v>
      </c>
      <c r="AT102" s="35">
        <f t="shared" si="30"/>
        <v>139556.19999999984</v>
      </c>
      <c r="AU102" s="35">
        <f t="shared" si="30"/>
        <v>94610.119999999952</v>
      </c>
      <c r="AV102" s="35">
        <f t="shared" si="31"/>
        <v>382309.99000000022</v>
      </c>
      <c r="AW102" s="19">
        <f t="shared" si="32"/>
        <v>0</v>
      </c>
      <c r="AX102" s="30">
        <f t="shared" si="19"/>
        <v>10</v>
      </c>
      <c r="AY102" s="30">
        <f t="shared" si="20"/>
        <v>11</v>
      </c>
      <c r="AZ102" s="30">
        <f t="shared" si="21"/>
        <v>12</v>
      </c>
      <c r="BB102" s="34">
        <f>+CompraVenta!AQ104</f>
        <v>0</v>
      </c>
      <c r="BC102" s="34">
        <f>+CompraVenta!AR104</f>
        <v>0</v>
      </c>
      <c r="BD102" s="34">
        <f>+CompraVenta!AS104</f>
        <v>0</v>
      </c>
      <c r="BF102" s="34">
        <f t="shared" si="22"/>
        <v>148143.67000000045</v>
      </c>
      <c r="BG102" s="34">
        <f t="shared" si="23"/>
        <v>139556.19999999984</v>
      </c>
      <c r="BH102" s="34">
        <f t="shared" si="24"/>
        <v>94610.119999999952</v>
      </c>
      <c r="BJ102" s="36">
        <f t="shared" si="33"/>
        <v>382309.99000000022</v>
      </c>
      <c r="BK102" s="19">
        <f t="shared" si="34"/>
        <v>0</v>
      </c>
    </row>
    <row r="103" spans="1:63" x14ac:dyDescent="0.35">
      <c r="A103" s="3" t="str">
        <f>+Seco!A102</f>
        <v>DOS_VALLES</v>
      </c>
      <c r="B103" s="6">
        <f>+Seco!B102</f>
        <v>0</v>
      </c>
      <c r="C103" s="6">
        <f>+Seco!C102</f>
        <v>0</v>
      </c>
      <c r="D103" s="6">
        <f>+Seco!D102</f>
        <v>0</v>
      </c>
      <c r="E103" s="6">
        <f>+Seco!E102</f>
        <v>0</v>
      </c>
      <c r="F103" s="6">
        <f>+Seco!F102</f>
        <v>0</v>
      </c>
      <c r="G103" s="6">
        <f>+Seco!G102</f>
        <v>0</v>
      </c>
      <c r="H103" s="6">
        <f>+Seco!H102</f>
        <v>0</v>
      </c>
      <c r="I103" s="6">
        <f>+Seco!I102</f>
        <v>0</v>
      </c>
      <c r="J103" s="6">
        <f>+Seco!J102</f>
        <v>0</v>
      </c>
      <c r="K103" s="6">
        <f>+Seco!K102</f>
        <v>66605.09</v>
      </c>
      <c r="L103" s="6">
        <f>+Seco!L102</f>
        <v>274081.07000000036</v>
      </c>
      <c r="M103" s="6">
        <f>+Seco!M102</f>
        <v>264908.63999999984</v>
      </c>
      <c r="N103" s="6">
        <f>+Medio!B102</f>
        <v>0</v>
      </c>
      <c r="O103" s="6">
        <f>+Medio!C102</f>
        <v>0</v>
      </c>
      <c r="P103" s="6">
        <f>+Medio!D102</f>
        <v>0</v>
      </c>
      <c r="Q103" s="6">
        <f>+Medio!E102</f>
        <v>0</v>
      </c>
      <c r="R103" s="6">
        <f>+Medio!F102</f>
        <v>0</v>
      </c>
      <c r="S103" s="6">
        <f>+Medio!G102</f>
        <v>0</v>
      </c>
      <c r="T103" s="6">
        <f>+Medio!H102</f>
        <v>0</v>
      </c>
      <c r="U103" s="6">
        <f>+Medio!I102</f>
        <v>0</v>
      </c>
      <c r="V103" s="6">
        <f>+Medio!J102</f>
        <v>0</v>
      </c>
      <c r="W103" s="6">
        <f>+Medio!K102</f>
        <v>68387.320000000051</v>
      </c>
      <c r="X103" s="6">
        <f>+Medio!L102</f>
        <v>279090.18000000069</v>
      </c>
      <c r="Y103" s="6">
        <f>+Medio!M102</f>
        <v>259470.05999999988</v>
      </c>
      <c r="Z103" s="6">
        <f>+Húmedo!B102</f>
        <v>0</v>
      </c>
      <c r="AA103" s="6">
        <f>+Húmedo!C102</f>
        <v>0</v>
      </c>
      <c r="AB103" s="6">
        <f>+Húmedo!D102</f>
        <v>0</v>
      </c>
      <c r="AC103" s="6">
        <f>+Húmedo!E102</f>
        <v>0</v>
      </c>
      <c r="AD103" s="6">
        <f>+Húmedo!F102</f>
        <v>0</v>
      </c>
      <c r="AE103" s="6">
        <f>+Húmedo!G102</f>
        <v>0</v>
      </c>
      <c r="AF103" s="6">
        <f>+Húmedo!H102</f>
        <v>0</v>
      </c>
      <c r="AG103" s="6">
        <f>+Húmedo!I102</f>
        <v>0</v>
      </c>
      <c r="AH103" s="6">
        <f>+Húmedo!J102</f>
        <v>0</v>
      </c>
      <c r="AI103" s="6">
        <f>+Húmedo!K102</f>
        <v>101126.03999999986</v>
      </c>
      <c r="AJ103" s="6">
        <f>+Húmedo!L102</f>
        <v>273130.70999999985</v>
      </c>
      <c r="AK103" s="6">
        <f>+Húmedo!M102</f>
        <v>251260.88999999993</v>
      </c>
      <c r="AL103" s="6"/>
      <c r="AM103" s="34">
        <f t="shared" si="25"/>
        <v>605594.80000000028</v>
      </c>
      <c r="AN103" s="34">
        <f t="shared" si="26"/>
        <v>606947.56000000064</v>
      </c>
      <c r="AO103" s="34">
        <f t="shared" si="27"/>
        <v>625517.63999999966</v>
      </c>
      <c r="AP103" s="34">
        <f t="shared" si="28"/>
        <v>605594.80000000028</v>
      </c>
      <c r="AQ103" s="34">
        <f t="shared" si="29"/>
        <v>1</v>
      </c>
      <c r="AR103" s="6">
        <f t="shared" si="35"/>
        <v>101</v>
      </c>
      <c r="AS103" s="35">
        <f t="shared" si="30"/>
        <v>66605.09</v>
      </c>
      <c r="AT103" s="35">
        <f t="shared" si="30"/>
        <v>274081.07000000036</v>
      </c>
      <c r="AU103" s="35">
        <f t="shared" si="30"/>
        <v>264908.63999999984</v>
      </c>
      <c r="AV103" s="35">
        <f t="shared" si="31"/>
        <v>605594.80000000028</v>
      </c>
      <c r="AW103" s="19">
        <f t="shared" si="32"/>
        <v>0</v>
      </c>
      <c r="AX103" s="30">
        <f t="shared" si="19"/>
        <v>10</v>
      </c>
      <c r="AY103" s="30">
        <f t="shared" si="20"/>
        <v>11</v>
      </c>
      <c r="AZ103" s="30">
        <f t="shared" si="21"/>
        <v>12</v>
      </c>
      <c r="BB103" s="34">
        <f>+CompraVenta!AQ105</f>
        <v>0</v>
      </c>
      <c r="BC103" s="34">
        <f>+CompraVenta!AR105</f>
        <v>0</v>
      </c>
      <c r="BD103" s="34">
        <f>+CompraVenta!AS105</f>
        <v>0</v>
      </c>
      <c r="BF103" s="34">
        <f t="shared" si="22"/>
        <v>66605.09</v>
      </c>
      <c r="BG103" s="34">
        <f t="shared" si="23"/>
        <v>274081.07000000036</v>
      </c>
      <c r="BH103" s="34">
        <f t="shared" si="24"/>
        <v>264908.63999999984</v>
      </c>
      <c r="BJ103" s="36">
        <f t="shared" si="33"/>
        <v>605594.80000000028</v>
      </c>
      <c r="BK103" s="19">
        <f t="shared" si="34"/>
        <v>0</v>
      </c>
    </row>
    <row r="104" spans="1:63" x14ac:dyDescent="0.35">
      <c r="A104" s="3" t="str">
        <f>+Seco!A103</f>
        <v>DOSAL</v>
      </c>
      <c r="B104" s="6">
        <f>+Seco!B103</f>
        <v>0</v>
      </c>
      <c r="C104" s="6">
        <f>+Seco!C103</f>
        <v>0</v>
      </c>
      <c r="D104" s="6">
        <f>+Seco!D103</f>
        <v>0</v>
      </c>
      <c r="E104" s="6">
        <f>+Seco!E103</f>
        <v>0</v>
      </c>
      <c r="F104" s="6">
        <f>+Seco!F103</f>
        <v>0</v>
      </c>
      <c r="G104" s="6">
        <f>+Seco!G103</f>
        <v>0</v>
      </c>
      <c r="H104" s="6">
        <f>+Seco!H103</f>
        <v>0</v>
      </c>
      <c r="I104" s="6">
        <f>+Seco!I103</f>
        <v>0</v>
      </c>
      <c r="J104" s="6">
        <f>+Seco!J103</f>
        <v>0</v>
      </c>
      <c r="K104" s="6">
        <f>+Seco!K103</f>
        <v>5904.7999999999993</v>
      </c>
      <c r="L104" s="6">
        <f>+Seco!L103</f>
        <v>24133.329999999976</v>
      </c>
      <c r="M104" s="6">
        <f>+Seco!M103</f>
        <v>23625.630000000059</v>
      </c>
      <c r="N104" s="6">
        <f>+Medio!B103</f>
        <v>0</v>
      </c>
      <c r="O104" s="6">
        <f>+Medio!C103</f>
        <v>0</v>
      </c>
      <c r="P104" s="6">
        <f>+Medio!D103</f>
        <v>0</v>
      </c>
      <c r="Q104" s="6">
        <f>+Medio!E103</f>
        <v>0</v>
      </c>
      <c r="R104" s="6">
        <f>+Medio!F103</f>
        <v>0</v>
      </c>
      <c r="S104" s="6">
        <f>+Medio!G103</f>
        <v>0</v>
      </c>
      <c r="T104" s="6">
        <f>+Medio!H103</f>
        <v>0</v>
      </c>
      <c r="U104" s="6">
        <f>+Medio!I103</f>
        <v>0</v>
      </c>
      <c r="V104" s="6">
        <f>+Medio!J103</f>
        <v>0</v>
      </c>
      <c r="W104" s="6">
        <f>+Medio!K103</f>
        <v>5740.5900000000047</v>
      </c>
      <c r="X104" s="6">
        <f>+Medio!L103</f>
        <v>22027.100000000035</v>
      </c>
      <c r="Y104" s="6">
        <f>+Medio!M103</f>
        <v>23182.020000000073</v>
      </c>
      <c r="Z104" s="6">
        <f>+Húmedo!B103</f>
        <v>0</v>
      </c>
      <c r="AA104" s="6">
        <f>+Húmedo!C103</f>
        <v>0</v>
      </c>
      <c r="AB104" s="6">
        <f>+Húmedo!D103</f>
        <v>0</v>
      </c>
      <c r="AC104" s="6">
        <f>+Húmedo!E103</f>
        <v>0</v>
      </c>
      <c r="AD104" s="6">
        <f>+Húmedo!F103</f>
        <v>0</v>
      </c>
      <c r="AE104" s="6">
        <f>+Húmedo!G103</f>
        <v>0</v>
      </c>
      <c r="AF104" s="6">
        <f>+Húmedo!H103</f>
        <v>0</v>
      </c>
      <c r="AG104" s="6">
        <f>+Húmedo!I103</f>
        <v>0</v>
      </c>
      <c r="AH104" s="6">
        <f>+Húmedo!J103</f>
        <v>0</v>
      </c>
      <c r="AI104" s="6">
        <f>+Húmedo!K103</f>
        <v>7360.37</v>
      </c>
      <c r="AJ104" s="6">
        <f>+Húmedo!L103</f>
        <v>23787.740000000049</v>
      </c>
      <c r="AK104" s="6">
        <f>+Húmedo!M103</f>
        <v>22452.590000000022</v>
      </c>
      <c r="AL104" s="6"/>
      <c r="AM104" s="34">
        <f t="shared" si="25"/>
        <v>53663.760000000038</v>
      </c>
      <c r="AN104" s="34">
        <f t="shared" si="26"/>
        <v>50949.710000000108</v>
      </c>
      <c r="AO104" s="34">
        <f t="shared" si="27"/>
        <v>53600.70000000007</v>
      </c>
      <c r="AP104" s="34">
        <f t="shared" si="28"/>
        <v>50949.710000000108</v>
      </c>
      <c r="AQ104" s="34">
        <f t="shared" si="29"/>
        <v>2</v>
      </c>
      <c r="AR104" s="6">
        <f t="shared" si="35"/>
        <v>102</v>
      </c>
      <c r="AS104" s="35">
        <f t="shared" si="30"/>
        <v>5740.5900000000047</v>
      </c>
      <c r="AT104" s="35">
        <f t="shared" si="30"/>
        <v>22027.100000000035</v>
      </c>
      <c r="AU104" s="35">
        <f t="shared" si="30"/>
        <v>23182.020000000073</v>
      </c>
      <c r="AV104" s="35">
        <f t="shared" si="31"/>
        <v>50949.710000000108</v>
      </c>
      <c r="AW104" s="19">
        <f t="shared" si="32"/>
        <v>0</v>
      </c>
      <c r="AX104" s="30">
        <f t="shared" si="19"/>
        <v>22</v>
      </c>
      <c r="AY104" s="30">
        <f t="shared" si="20"/>
        <v>23</v>
      </c>
      <c r="AZ104" s="30">
        <f t="shared" si="21"/>
        <v>24</v>
      </c>
      <c r="BB104" s="34">
        <f>+CompraVenta!AQ106</f>
        <v>0</v>
      </c>
      <c r="BC104" s="34">
        <f>+CompraVenta!AR106</f>
        <v>0</v>
      </c>
      <c r="BD104" s="34">
        <f>+CompraVenta!AS106</f>
        <v>0</v>
      </c>
      <c r="BF104" s="34">
        <f t="shared" si="22"/>
        <v>5740.5900000000047</v>
      </c>
      <c r="BG104" s="34">
        <f t="shared" si="23"/>
        <v>22027.100000000035</v>
      </c>
      <c r="BH104" s="34">
        <f t="shared" si="24"/>
        <v>23182.020000000073</v>
      </c>
      <c r="BJ104" s="36">
        <f t="shared" si="33"/>
        <v>50949.710000000108</v>
      </c>
      <c r="BK104" s="19">
        <f t="shared" si="34"/>
        <v>0</v>
      </c>
    </row>
    <row r="105" spans="1:63" x14ac:dyDescent="0.35">
      <c r="A105" s="3" t="str">
        <f>+Seco!A104</f>
        <v>DUQUECO</v>
      </c>
      <c r="B105" s="6">
        <f>+Seco!B104</f>
        <v>0</v>
      </c>
      <c r="C105" s="6">
        <f>+Seco!C104</f>
        <v>0</v>
      </c>
      <c r="D105" s="6">
        <f>+Seco!D104</f>
        <v>0</v>
      </c>
      <c r="E105" s="6">
        <f>+Seco!E104</f>
        <v>0</v>
      </c>
      <c r="F105" s="6">
        <f>+Seco!F104</f>
        <v>0</v>
      </c>
      <c r="G105" s="6">
        <f>+Seco!G104</f>
        <v>0</v>
      </c>
      <c r="H105" s="6">
        <f>+Seco!H104</f>
        <v>0</v>
      </c>
      <c r="I105" s="6">
        <f>+Seco!I104</f>
        <v>0</v>
      </c>
      <c r="J105" s="6">
        <f>+Seco!J104</f>
        <v>0</v>
      </c>
      <c r="K105" s="6">
        <f>+Seco!K104</f>
        <v>2913919.2900000033</v>
      </c>
      <c r="L105" s="6">
        <f>+Seco!L104</f>
        <v>2519018.9799999991</v>
      </c>
      <c r="M105" s="6">
        <f>+Seco!M104</f>
        <v>1459768.3099999977</v>
      </c>
      <c r="N105" s="6">
        <f>+Medio!B104</f>
        <v>0</v>
      </c>
      <c r="O105" s="6">
        <f>+Medio!C104</f>
        <v>0</v>
      </c>
      <c r="P105" s="6">
        <f>+Medio!D104</f>
        <v>0</v>
      </c>
      <c r="Q105" s="6">
        <f>+Medio!E104</f>
        <v>0</v>
      </c>
      <c r="R105" s="6">
        <f>+Medio!F104</f>
        <v>0</v>
      </c>
      <c r="S105" s="6">
        <f>+Medio!G104</f>
        <v>0</v>
      </c>
      <c r="T105" s="6">
        <f>+Medio!H104</f>
        <v>0</v>
      </c>
      <c r="U105" s="6">
        <f>+Medio!I104</f>
        <v>0</v>
      </c>
      <c r="V105" s="6">
        <f>+Medio!J104</f>
        <v>0</v>
      </c>
      <c r="W105" s="6">
        <f>+Medio!K104</f>
        <v>2622696.2399999993</v>
      </c>
      <c r="X105" s="6">
        <f>+Medio!L104</f>
        <v>1728697.4199999988</v>
      </c>
      <c r="Y105" s="6">
        <f>+Medio!M104</f>
        <v>908994.81999999867</v>
      </c>
      <c r="Z105" s="6">
        <f>+Húmedo!B104</f>
        <v>0</v>
      </c>
      <c r="AA105" s="6">
        <f>+Húmedo!C104</f>
        <v>0</v>
      </c>
      <c r="AB105" s="6">
        <f>+Húmedo!D104</f>
        <v>0</v>
      </c>
      <c r="AC105" s="6">
        <f>+Húmedo!E104</f>
        <v>0</v>
      </c>
      <c r="AD105" s="6">
        <f>+Húmedo!F104</f>
        <v>0</v>
      </c>
      <c r="AE105" s="6">
        <f>+Húmedo!G104</f>
        <v>0</v>
      </c>
      <c r="AF105" s="6">
        <f>+Húmedo!H104</f>
        <v>0</v>
      </c>
      <c r="AG105" s="6">
        <f>+Húmedo!I104</f>
        <v>0</v>
      </c>
      <c r="AH105" s="6">
        <f>+Húmedo!J104</f>
        <v>0</v>
      </c>
      <c r="AI105" s="6">
        <f>+Húmedo!K104</f>
        <v>3379996.6600000034</v>
      </c>
      <c r="AJ105" s="6">
        <f>+Húmedo!L104</f>
        <v>3185481.2599999965</v>
      </c>
      <c r="AK105" s="6">
        <f>+Húmedo!M104</f>
        <v>1496688.7400000014</v>
      </c>
      <c r="AL105" s="6"/>
      <c r="AM105" s="34">
        <f t="shared" si="25"/>
        <v>6892706.5800000001</v>
      </c>
      <c r="AN105" s="34">
        <f t="shared" si="26"/>
        <v>5260388.4799999967</v>
      </c>
      <c r="AO105" s="34">
        <f t="shared" si="27"/>
        <v>8062166.6600000011</v>
      </c>
      <c r="AP105" s="34">
        <f t="shared" si="28"/>
        <v>5260388.4799999967</v>
      </c>
      <c r="AQ105" s="34">
        <f t="shared" si="29"/>
        <v>2</v>
      </c>
      <c r="AR105" s="6">
        <f t="shared" si="35"/>
        <v>103</v>
      </c>
      <c r="AS105" s="35">
        <f t="shared" si="30"/>
        <v>2622696.2399999993</v>
      </c>
      <c r="AT105" s="35">
        <f t="shared" si="30"/>
        <v>1728697.4199999988</v>
      </c>
      <c r="AU105" s="35">
        <f t="shared" si="30"/>
        <v>908994.81999999867</v>
      </c>
      <c r="AV105" s="35">
        <f t="shared" si="31"/>
        <v>5260388.4799999967</v>
      </c>
      <c r="AW105" s="19">
        <f t="shared" si="32"/>
        <v>0</v>
      </c>
      <c r="AX105" s="30">
        <f t="shared" si="19"/>
        <v>22</v>
      </c>
      <c r="AY105" s="30">
        <f t="shared" si="20"/>
        <v>23</v>
      </c>
      <c r="AZ105" s="30">
        <f t="shared" si="21"/>
        <v>24</v>
      </c>
      <c r="BB105" s="34">
        <f>+CompraVenta!AQ107</f>
        <v>-2647082.36</v>
      </c>
      <c r="BC105" s="34">
        <f>+CompraVenta!AR107</f>
        <v>-2910602.3600000008</v>
      </c>
      <c r="BD105" s="34">
        <f>+CompraVenta!AS107</f>
        <v>-2698991.330000001</v>
      </c>
      <c r="BF105" s="34">
        <f t="shared" si="22"/>
        <v>-24386.120000000577</v>
      </c>
      <c r="BG105" s="34">
        <f t="shared" si="23"/>
        <v>-1181904.940000002</v>
      </c>
      <c r="BH105" s="34">
        <f t="shared" si="24"/>
        <v>-1789996.5100000023</v>
      </c>
      <c r="BJ105" s="36">
        <f t="shared" si="33"/>
        <v>-2996287.570000005</v>
      </c>
      <c r="BK105" s="19">
        <f t="shared" si="34"/>
        <v>-1</v>
      </c>
    </row>
    <row r="106" spans="1:63" x14ac:dyDescent="0.35">
      <c r="A106" s="3" t="str">
        <f>+Seco!A105</f>
        <v>EBCO Energía</v>
      </c>
      <c r="B106" s="6">
        <f>+Seco!B105</f>
        <v>0</v>
      </c>
      <c r="C106" s="6">
        <f>+Seco!C105</f>
        <v>0</v>
      </c>
      <c r="D106" s="6">
        <f>+Seco!D105</f>
        <v>0</v>
      </c>
      <c r="E106" s="6">
        <f>+Seco!E105</f>
        <v>0</v>
      </c>
      <c r="F106" s="6">
        <f>+Seco!F105</f>
        <v>0</v>
      </c>
      <c r="G106" s="6">
        <f>+Seco!G105</f>
        <v>0</v>
      </c>
      <c r="H106" s="6">
        <f>+Seco!H105</f>
        <v>0</v>
      </c>
      <c r="I106" s="6">
        <f>+Seco!I105</f>
        <v>0</v>
      </c>
      <c r="J106" s="6">
        <f>+Seco!J105</f>
        <v>0</v>
      </c>
      <c r="K106" s="6">
        <f>+Seco!K105</f>
        <v>0</v>
      </c>
      <c r="L106" s="6">
        <f>+Seco!L105</f>
        <v>0</v>
      </c>
      <c r="M106" s="6">
        <f>+Seco!M105</f>
        <v>0</v>
      </c>
      <c r="N106" s="6">
        <f>+Medio!B105</f>
        <v>0</v>
      </c>
      <c r="O106" s="6">
        <f>+Medio!C105</f>
        <v>0</v>
      </c>
      <c r="P106" s="6">
        <f>+Medio!D105</f>
        <v>0</v>
      </c>
      <c r="Q106" s="6">
        <f>+Medio!E105</f>
        <v>0</v>
      </c>
      <c r="R106" s="6">
        <f>+Medio!F105</f>
        <v>0</v>
      </c>
      <c r="S106" s="6">
        <f>+Medio!G105</f>
        <v>0</v>
      </c>
      <c r="T106" s="6">
        <f>+Medio!H105</f>
        <v>0</v>
      </c>
      <c r="U106" s="6">
        <f>+Medio!I105</f>
        <v>0</v>
      </c>
      <c r="V106" s="6">
        <f>+Medio!J105</f>
        <v>0</v>
      </c>
      <c r="W106" s="6">
        <f>+Medio!K105</f>
        <v>0</v>
      </c>
      <c r="X106" s="6">
        <f>+Medio!L105</f>
        <v>0</v>
      </c>
      <c r="Y106" s="6">
        <f>+Medio!M105</f>
        <v>0</v>
      </c>
      <c r="Z106" s="6">
        <f>+Húmedo!B105</f>
        <v>0</v>
      </c>
      <c r="AA106" s="6">
        <f>+Húmedo!C105</f>
        <v>0</v>
      </c>
      <c r="AB106" s="6">
        <f>+Húmedo!D105</f>
        <v>0</v>
      </c>
      <c r="AC106" s="6">
        <f>+Húmedo!E105</f>
        <v>0</v>
      </c>
      <c r="AD106" s="6">
        <f>+Húmedo!F105</f>
        <v>0</v>
      </c>
      <c r="AE106" s="6">
        <f>+Húmedo!G105</f>
        <v>0</v>
      </c>
      <c r="AF106" s="6">
        <f>+Húmedo!H105</f>
        <v>0</v>
      </c>
      <c r="AG106" s="6">
        <f>+Húmedo!I105</f>
        <v>0</v>
      </c>
      <c r="AH106" s="6">
        <f>+Húmedo!J105</f>
        <v>0</v>
      </c>
      <c r="AI106" s="6">
        <f>+Húmedo!K105</f>
        <v>0</v>
      </c>
      <c r="AJ106" s="6">
        <f>+Húmedo!L105</f>
        <v>0</v>
      </c>
      <c r="AK106" s="6">
        <f>+Húmedo!M105</f>
        <v>0</v>
      </c>
      <c r="AL106" s="6"/>
      <c r="AM106" s="34">
        <f t="shared" si="25"/>
        <v>0</v>
      </c>
      <c r="AN106" s="34">
        <f t="shared" si="26"/>
        <v>0</v>
      </c>
      <c r="AO106" s="34">
        <f t="shared" si="27"/>
        <v>0</v>
      </c>
      <c r="AP106" s="34">
        <f t="shared" si="28"/>
        <v>0</v>
      </c>
      <c r="AQ106" s="34">
        <f t="shared" si="29"/>
        <v>1</v>
      </c>
      <c r="AR106" s="6">
        <f t="shared" si="35"/>
        <v>104</v>
      </c>
      <c r="AS106" s="35">
        <f t="shared" si="30"/>
        <v>0</v>
      </c>
      <c r="AT106" s="35">
        <f t="shared" si="30"/>
        <v>0</v>
      </c>
      <c r="AU106" s="35">
        <f t="shared" si="30"/>
        <v>0</v>
      </c>
      <c r="AV106" s="35">
        <f t="shared" si="31"/>
        <v>0</v>
      </c>
      <c r="AW106" s="19">
        <f t="shared" si="32"/>
        <v>0</v>
      </c>
      <c r="AX106" s="30">
        <f t="shared" si="19"/>
        <v>1</v>
      </c>
      <c r="AY106" s="30">
        <f t="shared" si="20"/>
        <v>1</v>
      </c>
      <c r="AZ106" s="30">
        <f t="shared" si="21"/>
        <v>1</v>
      </c>
      <c r="BB106" s="34">
        <f>+CompraVenta!AQ108</f>
        <v>0</v>
      </c>
      <c r="BC106" s="34">
        <f>+CompraVenta!AR108</f>
        <v>0</v>
      </c>
      <c r="BD106" s="34">
        <f>+CompraVenta!AS108</f>
        <v>0</v>
      </c>
      <c r="BF106" s="34">
        <f t="shared" si="22"/>
        <v>0</v>
      </c>
      <c r="BG106" s="34">
        <f t="shared" si="23"/>
        <v>0</v>
      </c>
      <c r="BH106" s="34">
        <f t="shared" si="24"/>
        <v>0</v>
      </c>
      <c r="BJ106" s="36">
        <f t="shared" si="33"/>
        <v>0</v>
      </c>
      <c r="BK106" s="19">
        <f t="shared" si="34"/>
        <v>0</v>
      </c>
    </row>
    <row r="107" spans="1:63" x14ac:dyDescent="0.35">
      <c r="A107" s="3" t="str">
        <f>+Seco!A106</f>
        <v>EBCO_ATACAMA</v>
      </c>
      <c r="B107" s="6">
        <f>+Seco!B106</f>
        <v>0</v>
      </c>
      <c r="C107" s="6">
        <f>+Seco!C106</f>
        <v>0</v>
      </c>
      <c r="D107" s="6">
        <f>+Seco!D106</f>
        <v>0</v>
      </c>
      <c r="E107" s="6">
        <f>+Seco!E106</f>
        <v>0</v>
      </c>
      <c r="F107" s="6">
        <f>+Seco!F106</f>
        <v>0</v>
      </c>
      <c r="G107" s="6">
        <f>+Seco!G106</f>
        <v>0</v>
      </c>
      <c r="H107" s="6">
        <f>+Seco!H106</f>
        <v>0</v>
      </c>
      <c r="I107" s="6">
        <f>+Seco!I106</f>
        <v>0</v>
      </c>
      <c r="J107" s="6">
        <f>+Seco!J106</f>
        <v>0</v>
      </c>
      <c r="K107" s="6">
        <f>+Seco!K106</f>
        <v>713.49000000000058</v>
      </c>
      <c r="L107" s="6">
        <f>+Seco!L106</f>
        <v>445.81999999999988</v>
      </c>
      <c r="M107" s="6">
        <f>+Seco!M106</f>
        <v>548.40999999999906</v>
      </c>
      <c r="N107" s="6">
        <f>+Medio!B106</f>
        <v>0</v>
      </c>
      <c r="O107" s="6">
        <f>+Medio!C106</f>
        <v>0</v>
      </c>
      <c r="P107" s="6">
        <f>+Medio!D106</f>
        <v>0</v>
      </c>
      <c r="Q107" s="6">
        <f>+Medio!E106</f>
        <v>0</v>
      </c>
      <c r="R107" s="6">
        <f>+Medio!F106</f>
        <v>0</v>
      </c>
      <c r="S107" s="6">
        <f>+Medio!G106</f>
        <v>0</v>
      </c>
      <c r="T107" s="6">
        <f>+Medio!H106</f>
        <v>0</v>
      </c>
      <c r="U107" s="6">
        <f>+Medio!I106</f>
        <v>0</v>
      </c>
      <c r="V107" s="6">
        <f>+Medio!J106</f>
        <v>0</v>
      </c>
      <c r="W107" s="6">
        <f>+Medio!K106</f>
        <v>689.41000000000008</v>
      </c>
      <c r="X107" s="6">
        <f>+Medio!L106</f>
        <v>469.68999999999903</v>
      </c>
      <c r="Y107" s="6">
        <f>+Medio!M106</f>
        <v>625.8599999999991</v>
      </c>
      <c r="Z107" s="6">
        <f>+Húmedo!B106</f>
        <v>0</v>
      </c>
      <c r="AA107" s="6">
        <f>+Húmedo!C106</f>
        <v>0</v>
      </c>
      <c r="AB107" s="6">
        <f>+Húmedo!D106</f>
        <v>0</v>
      </c>
      <c r="AC107" s="6">
        <f>+Húmedo!E106</f>
        <v>0</v>
      </c>
      <c r="AD107" s="6">
        <f>+Húmedo!F106</f>
        <v>0</v>
      </c>
      <c r="AE107" s="6">
        <f>+Húmedo!G106</f>
        <v>0</v>
      </c>
      <c r="AF107" s="6">
        <f>+Húmedo!H106</f>
        <v>0</v>
      </c>
      <c r="AG107" s="6">
        <f>+Húmedo!I106</f>
        <v>0</v>
      </c>
      <c r="AH107" s="6">
        <f>+Húmedo!J106</f>
        <v>0</v>
      </c>
      <c r="AI107" s="6">
        <f>+Húmedo!K106</f>
        <v>726.15000000000043</v>
      </c>
      <c r="AJ107" s="6">
        <f>+Húmedo!L106</f>
        <v>457.89000000000044</v>
      </c>
      <c r="AK107" s="6">
        <f>+Húmedo!M106</f>
        <v>624.70000000000039</v>
      </c>
      <c r="AL107" s="6"/>
      <c r="AM107" s="34">
        <f t="shared" si="25"/>
        <v>1707.7199999999993</v>
      </c>
      <c r="AN107" s="34">
        <f t="shared" si="26"/>
        <v>1784.9599999999982</v>
      </c>
      <c r="AO107" s="34">
        <f t="shared" si="27"/>
        <v>1808.7400000000011</v>
      </c>
      <c r="AP107" s="34">
        <f t="shared" si="28"/>
        <v>1707.7199999999993</v>
      </c>
      <c r="AQ107" s="34">
        <f t="shared" si="29"/>
        <v>1</v>
      </c>
      <c r="AR107" s="6">
        <f t="shared" si="35"/>
        <v>105</v>
      </c>
      <c r="AS107" s="35">
        <f t="shared" si="30"/>
        <v>713.49000000000058</v>
      </c>
      <c r="AT107" s="35">
        <f t="shared" si="30"/>
        <v>445.81999999999988</v>
      </c>
      <c r="AU107" s="35">
        <f t="shared" si="30"/>
        <v>548.40999999999906</v>
      </c>
      <c r="AV107" s="35">
        <f t="shared" si="31"/>
        <v>1707.7199999999993</v>
      </c>
      <c r="AW107" s="19">
        <f t="shared" si="32"/>
        <v>0</v>
      </c>
      <c r="AX107" s="30">
        <f t="shared" si="19"/>
        <v>10</v>
      </c>
      <c r="AY107" s="30">
        <f t="shared" si="20"/>
        <v>11</v>
      </c>
      <c r="AZ107" s="30">
        <f t="shared" si="21"/>
        <v>12</v>
      </c>
      <c r="BB107" s="34">
        <f>+CompraVenta!AQ109</f>
        <v>0</v>
      </c>
      <c r="BC107" s="34">
        <f>+CompraVenta!AR109</f>
        <v>0</v>
      </c>
      <c r="BD107" s="34">
        <f>+CompraVenta!AS109</f>
        <v>0</v>
      </c>
      <c r="BF107" s="34">
        <f t="shared" si="22"/>
        <v>713.49000000000058</v>
      </c>
      <c r="BG107" s="34">
        <f t="shared" si="23"/>
        <v>445.81999999999988</v>
      </c>
      <c r="BH107" s="34">
        <f t="shared" si="24"/>
        <v>548.40999999999906</v>
      </c>
      <c r="BJ107" s="36">
        <f t="shared" si="33"/>
        <v>1707.7199999999993</v>
      </c>
      <c r="BK107" s="19">
        <f t="shared" si="34"/>
        <v>0</v>
      </c>
    </row>
    <row r="108" spans="1:63" x14ac:dyDescent="0.35">
      <c r="A108" s="3" t="str">
        <f>+Seco!A107</f>
        <v>ECLIPSE_SOLAR_SPA</v>
      </c>
      <c r="B108" s="6">
        <f>+Seco!B107</f>
        <v>0</v>
      </c>
      <c r="C108" s="6">
        <f>+Seco!C107</f>
        <v>0</v>
      </c>
      <c r="D108" s="6">
        <f>+Seco!D107</f>
        <v>0</v>
      </c>
      <c r="E108" s="6">
        <f>+Seco!E107</f>
        <v>0</v>
      </c>
      <c r="F108" s="6">
        <f>+Seco!F107</f>
        <v>0</v>
      </c>
      <c r="G108" s="6">
        <f>+Seco!G107</f>
        <v>0</v>
      </c>
      <c r="H108" s="6">
        <f>+Seco!H107</f>
        <v>0</v>
      </c>
      <c r="I108" s="6">
        <f>+Seco!I107</f>
        <v>0</v>
      </c>
      <c r="J108" s="6">
        <f>+Seco!J107</f>
        <v>0</v>
      </c>
      <c r="K108" s="6">
        <f>+Seco!K107</f>
        <v>224292.03000000014</v>
      </c>
      <c r="L108" s="6">
        <f>+Seco!L107</f>
        <v>232183.81000000032</v>
      </c>
      <c r="M108" s="6">
        <f>+Seco!M107</f>
        <v>246059.79999999981</v>
      </c>
      <c r="N108" s="6">
        <f>+Medio!B107</f>
        <v>0</v>
      </c>
      <c r="O108" s="6">
        <f>+Medio!C107</f>
        <v>0</v>
      </c>
      <c r="P108" s="6">
        <f>+Medio!D107</f>
        <v>0</v>
      </c>
      <c r="Q108" s="6">
        <f>+Medio!E107</f>
        <v>0</v>
      </c>
      <c r="R108" s="6">
        <f>+Medio!F107</f>
        <v>0</v>
      </c>
      <c r="S108" s="6">
        <f>+Medio!G107</f>
        <v>0</v>
      </c>
      <c r="T108" s="6">
        <f>+Medio!H107</f>
        <v>0</v>
      </c>
      <c r="U108" s="6">
        <f>+Medio!I107</f>
        <v>0</v>
      </c>
      <c r="V108" s="6">
        <f>+Medio!J107</f>
        <v>0</v>
      </c>
      <c r="W108" s="6">
        <f>+Medio!K107</f>
        <v>223320.5499999999</v>
      </c>
      <c r="X108" s="6">
        <f>+Medio!L107</f>
        <v>237692.90000000011</v>
      </c>
      <c r="Y108" s="6">
        <f>+Medio!M107</f>
        <v>246141.77000000014</v>
      </c>
      <c r="Z108" s="6">
        <f>+Húmedo!B107</f>
        <v>0</v>
      </c>
      <c r="AA108" s="6">
        <f>+Húmedo!C107</f>
        <v>0</v>
      </c>
      <c r="AB108" s="6">
        <f>+Húmedo!D107</f>
        <v>0</v>
      </c>
      <c r="AC108" s="6">
        <f>+Húmedo!E107</f>
        <v>0</v>
      </c>
      <c r="AD108" s="6">
        <f>+Húmedo!F107</f>
        <v>0</v>
      </c>
      <c r="AE108" s="6">
        <f>+Húmedo!G107</f>
        <v>0</v>
      </c>
      <c r="AF108" s="6">
        <f>+Húmedo!H107</f>
        <v>0</v>
      </c>
      <c r="AG108" s="6">
        <f>+Húmedo!I107</f>
        <v>0</v>
      </c>
      <c r="AH108" s="6">
        <f>+Húmedo!J107</f>
        <v>0</v>
      </c>
      <c r="AI108" s="6">
        <f>+Húmedo!K107</f>
        <v>217561.38000000027</v>
      </c>
      <c r="AJ108" s="6">
        <f>+Húmedo!L107</f>
        <v>230187.30000000051</v>
      </c>
      <c r="AK108" s="6">
        <f>+Húmedo!M107</f>
        <v>238305.55999999924</v>
      </c>
      <c r="AL108" s="6"/>
      <c r="AM108" s="34">
        <f t="shared" si="25"/>
        <v>702535.64000000025</v>
      </c>
      <c r="AN108" s="34">
        <f t="shared" si="26"/>
        <v>707155.2200000002</v>
      </c>
      <c r="AO108" s="34">
        <f t="shared" si="27"/>
        <v>686054.24</v>
      </c>
      <c r="AP108" s="34">
        <f t="shared" si="28"/>
        <v>686054.24</v>
      </c>
      <c r="AQ108" s="34">
        <f t="shared" si="29"/>
        <v>3</v>
      </c>
      <c r="AR108" s="6">
        <f t="shared" si="35"/>
        <v>106</v>
      </c>
      <c r="AS108" s="35">
        <f t="shared" si="30"/>
        <v>217561.38000000027</v>
      </c>
      <c r="AT108" s="35">
        <f t="shared" si="30"/>
        <v>230187.30000000051</v>
      </c>
      <c r="AU108" s="35">
        <f t="shared" si="30"/>
        <v>238305.55999999924</v>
      </c>
      <c r="AV108" s="35">
        <f t="shared" si="31"/>
        <v>686054.24</v>
      </c>
      <c r="AW108" s="19">
        <f t="shared" si="32"/>
        <v>0</v>
      </c>
      <c r="AX108" s="30">
        <f t="shared" si="19"/>
        <v>34</v>
      </c>
      <c r="AY108" s="30">
        <f t="shared" si="20"/>
        <v>35</v>
      </c>
      <c r="AZ108" s="30">
        <f t="shared" si="21"/>
        <v>36</v>
      </c>
      <c r="BB108" s="34">
        <f>+CompraVenta!AQ110</f>
        <v>0</v>
      </c>
      <c r="BC108" s="34">
        <f>+CompraVenta!AR110</f>
        <v>0</v>
      </c>
      <c r="BD108" s="34">
        <f>+CompraVenta!AS110</f>
        <v>0</v>
      </c>
      <c r="BF108" s="34">
        <f t="shared" si="22"/>
        <v>217561.38000000027</v>
      </c>
      <c r="BG108" s="34">
        <f t="shared" si="23"/>
        <v>230187.30000000051</v>
      </c>
      <c r="BH108" s="34">
        <f t="shared" si="24"/>
        <v>238305.55999999924</v>
      </c>
      <c r="BJ108" s="36">
        <f t="shared" si="33"/>
        <v>686054.24</v>
      </c>
      <c r="BK108" s="19">
        <f t="shared" si="34"/>
        <v>0</v>
      </c>
    </row>
    <row r="109" spans="1:63" x14ac:dyDescent="0.35">
      <c r="A109" s="3" t="str">
        <f>+Seco!A108</f>
        <v>ECOM_GENERACION</v>
      </c>
      <c r="B109" s="6">
        <f>+Seco!B108</f>
        <v>0</v>
      </c>
      <c r="C109" s="6">
        <f>+Seco!C108</f>
        <v>0</v>
      </c>
      <c r="D109" s="6">
        <f>+Seco!D108</f>
        <v>0</v>
      </c>
      <c r="E109" s="6">
        <f>+Seco!E108</f>
        <v>0</v>
      </c>
      <c r="F109" s="6">
        <f>+Seco!F108</f>
        <v>0</v>
      </c>
      <c r="G109" s="6">
        <f>+Seco!G108</f>
        <v>0</v>
      </c>
      <c r="H109" s="6">
        <f>+Seco!H108</f>
        <v>0</v>
      </c>
      <c r="I109" s="6">
        <f>+Seco!I108</f>
        <v>0</v>
      </c>
      <c r="J109" s="6">
        <f>+Seco!J108</f>
        <v>0</v>
      </c>
      <c r="K109" s="6">
        <f>+Seco!K108</f>
        <v>-31685.380000000099</v>
      </c>
      <c r="L109" s="6">
        <f>+Seco!L108</f>
        <v>-33997.450000000019</v>
      </c>
      <c r="M109" s="6">
        <f>+Seco!M108</f>
        <v>-32814.700000000048</v>
      </c>
      <c r="N109" s="6">
        <f>+Medio!B108</f>
        <v>0</v>
      </c>
      <c r="O109" s="6">
        <f>+Medio!C108</f>
        <v>0</v>
      </c>
      <c r="P109" s="6">
        <f>+Medio!D108</f>
        <v>0</v>
      </c>
      <c r="Q109" s="6">
        <f>+Medio!E108</f>
        <v>0</v>
      </c>
      <c r="R109" s="6">
        <f>+Medio!F108</f>
        <v>0</v>
      </c>
      <c r="S109" s="6">
        <f>+Medio!G108</f>
        <v>0</v>
      </c>
      <c r="T109" s="6">
        <f>+Medio!H108</f>
        <v>0</v>
      </c>
      <c r="U109" s="6">
        <f>+Medio!I108</f>
        <v>0</v>
      </c>
      <c r="V109" s="6">
        <f>+Medio!J108</f>
        <v>0</v>
      </c>
      <c r="W109" s="6">
        <f>+Medio!K108</f>
        <v>-31742.610000000022</v>
      </c>
      <c r="X109" s="6">
        <f>+Medio!L108</f>
        <v>-34920.909999999989</v>
      </c>
      <c r="Y109" s="6">
        <f>+Medio!M108</f>
        <v>-32663.43</v>
      </c>
      <c r="Z109" s="6">
        <f>+Húmedo!B108</f>
        <v>0</v>
      </c>
      <c r="AA109" s="6">
        <f>+Húmedo!C108</f>
        <v>0</v>
      </c>
      <c r="AB109" s="6">
        <f>+Húmedo!D108</f>
        <v>0</v>
      </c>
      <c r="AC109" s="6">
        <f>+Húmedo!E108</f>
        <v>0</v>
      </c>
      <c r="AD109" s="6">
        <f>+Húmedo!F108</f>
        <v>0</v>
      </c>
      <c r="AE109" s="6">
        <f>+Húmedo!G108</f>
        <v>0</v>
      </c>
      <c r="AF109" s="6">
        <f>+Húmedo!H108</f>
        <v>0</v>
      </c>
      <c r="AG109" s="6">
        <f>+Húmedo!I108</f>
        <v>0</v>
      </c>
      <c r="AH109" s="6">
        <f>+Húmedo!J108</f>
        <v>0</v>
      </c>
      <c r="AI109" s="6">
        <f>+Húmedo!K108</f>
        <v>-30834.449999999946</v>
      </c>
      <c r="AJ109" s="6">
        <f>+Húmedo!L108</f>
        <v>-33571.909999999945</v>
      </c>
      <c r="AK109" s="6">
        <f>+Húmedo!M108</f>
        <v>-31560.619999999966</v>
      </c>
      <c r="AL109" s="6"/>
      <c r="AM109" s="34">
        <f t="shared" si="25"/>
        <v>-98497.530000000173</v>
      </c>
      <c r="AN109" s="34">
        <f t="shared" si="26"/>
        <v>-99326.950000000012</v>
      </c>
      <c r="AO109" s="34">
        <f t="shared" si="27"/>
        <v>-95966.979999999865</v>
      </c>
      <c r="AP109" s="34">
        <f t="shared" si="28"/>
        <v>-99326.950000000012</v>
      </c>
      <c r="AQ109" s="34">
        <f t="shared" si="29"/>
        <v>2</v>
      </c>
      <c r="AR109" s="6">
        <f t="shared" si="35"/>
        <v>107</v>
      </c>
      <c r="AS109" s="35">
        <f t="shared" si="30"/>
        <v>-31742.610000000022</v>
      </c>
      <c r="AT109" s="35">
        <f t="shared" si="30"/>
        <v>-34920.909999999989</v>
      </c>
      <c r="AU109" s="35">
        <f t="shared" si="30"/>
        <v>-32663.43</v>
      </c>
      <c r="AV109" s="35">
        <f t="shared" si="31"/>
        <v>-99326.950000000012</v>
      </c>
      <c r="AW109" s="19">
        <f t="shared" si="32"/>
        <v>1</v>
      </c>
      <c r="AX109" s="30">
        <f t="shared" si="19"/>
        <v>22</v>
      </c>
      <c r="AY109" s="30">
        <f t="shared" si="20"/>
        <v>23</v>
      </c>
      <c r="AZ109" s="30">
        <f t="shared" si="21"/>
        <v>24</v>
      </c>
      <c r="BB109" s="34">
        <f>+CompraVenta!AQ111</f>
        <v>0</v>
      </c>
      <c r="BC109" s="34">
        <f>+CompraVenta!AR111</f>
        <v>0</v>
      </c>
      <c r="BD109" s="34">
        <f>+CompraVenta!AS111</f>
        <v>0</v>
      </c>
      <c r="BF109" s="34">
        <f t="shared" si="22"/>
        <v>-31742.610000000022</v>
      </c>
      <c r="BG109" s="34">
        <f t="shared" si="23"/>
        <v>-34920.909999999989</v>
      </c>
      <c r="BH109" s="34">
        <f t="shared" si="24"/>
        <v>-32663.43</v>
      </c>
      <c r="BJ109" s="36">
        <f t="shared" si="33"/>
        <v>-99326.950000000012</v>
      </c>
      <c r="BK109" s="19">
        <f t="shared" si="34"/>
        <v>0</v>
      </c>
    </row>
    <row r="110" spans="1:63" x14ac:dyDescent="0.35">
      <c r="A110" s="3" t="str">
        <f>+Seco!A109</f>
        <v>EE_LA_COMPANIA_SPA</v>
      </c>
      <c r="B110" s="6">
        <f>+Seco!B109</f>
        <v>0</v>
      </c>
      <c r="C110" s="6">
        <f>+Seco!C109</f>
        <v>0</v>
      </c>
      <c r="D110" s="6">
        <f>+Seco!D109</f>
        <v>0</v>
      </c>
      <c r="E110" s="6">
        <f>+Seco!E109</f>
        <v>0</v>
      </c>
      <c r="F110" s="6">
        <f>+Seco!F109</f>
        <v>0</v>
      </c>
      <c r="G110" s="6">
        <f>+Seco!G109</f>
        <v>0</v>
      </c>
      <c r="H110" s="6">
        <f>+Seco!H109</f>
        <v>0</v>
      </c>
      <c r="I110" s="6">
        <f>+Seco!I109</f>
        <v>0</v>
      </c>
      <c r="J110" s="6">
        <f>+Seco!J109</f>
        <v>0</v>
      </c>
      <c r="K110" s="6">
        <f>+Seco!K109</f>
        <v>0</v>
      </c>
      <c r="L110" s="6">
        <f>+Seco!L109</f>
        <v>0</v>
      </c>
      <c r="M110" s="6">
        <f>+Seco!M109</f>
        <v>0</v>
      </c>
      <c r="N110" s="6">
        <f>+Medio!B109</f>
        <v>0</v>
      </c>
      <c r="O110" s="6">
        <f>+Medio!C109</f>
        <v>0</v>
      </c>
      <c r="P110" s="6">
        <f>+Medio!D109</f>
        <v>0</v>
      </c>
      <c r="Q110" s="6">
        <f>+Medio!E109</f>
        <v>0</v>
      </c>
      <c r="R110" s="6">
        <f>+Medio!F109</f>
        <v>0</v>
      </c>
      <c r="S110" s="6">
        <f>+Medio!G109</f>
        <v>0</v>
      </c>
      <c r="T110" s="6">
        <f>+Medio!H109</f>
        <v>0</v>
      </c>
      <c r="U110" s="6">
        <f>+Medio!I109</f>
        <v>0</v>
      </c>
      <c r="V110" s="6">
        <f>+Medio!J109</f>
        <v>0</v>
      </c>
      <c r="W110" s="6">
        <f>+Medio!K109</f>
        <v>0</v>
      </c>
      <c r="X110" s="6">
        <f>+Medio!L109</f>
        <v>0</v>
      </c>
      <c r="Y110" s="6">
        <f>+Medio!M109</f>
        <v>0</v>
      </c>
      <c r="Z110" s="6">
        <f>+Húmedo!B109</f>
        <v>0</v>
      </c>
      <c r="AA110" s="6">
        <f>+Húmedo!C109</f>
        <v>0</v>
      </c>
      <c r="AB110" s="6">
        <f>+Húmedo!D109</f>
        <v>0</v>
      </c>
      <c r="AC110" s="6">
        <f>+Húmedo!E109</f>
        <v>0</v>
      </c>
      <c r="AD110" s="6">
        <f>+Húmedo!F109</f>
        <v>0</v>
      </c>
      <c r="AE110" s="6">
        <f>+Húmedo!G109</f>
        <v>0</v>
      </c>
      <c r="AF110" s="6">
        <f>+Húmedo!H109</f>
        <v>0</v>
      </c>
      <c r="AG110" s="6">
        <f>+Húmedo!I109</f>
        <v>0</v>
      </c>
      <c r="AH110" s="6">
        <f>+Húmedo!J109</f>
        <v>0</v>
      </c>
      <c r="AI110" s="6">
        <f>+Húmedo!K109</f>
        <v>0</v>
      </c>
      <c r="AJ110" s="6">
        <f>+Húmedo!L109</f>
        <v>0</v>
      </c>
      <c r="AK110" s="6">
        <f>+Húmedo!M109</f>
        <v>0</v>
      </c>
      <c r="AL110" s="6"/>
      <c r="AM110" s="34">
        <f t="shared" si="25"/>
        <v>0</v>
      </c>
      <c r="AN110" s="34">
        <f t="shared" si="26"/>
        <v>0</v>
      </c>
      <c r="AO110" s="34">
        <f t="shared" si="27"/>
        <v>0</v>
      </c>
      <c r="AP110" s="34">
        <f t="shared" si="28"/>
        <v>0</v>
      </c>
      <c r="AQ110" s="34">
        <f t="shared" si="29"/>
        <v>1</v>
      </c>
      <c r="AR110" s="6">
        <f t="shared" si="35"/>
        <v>108</v>
      </c>
      <c r="AS110" s="35">
        <f t="shared" si="30"/>
        <v>0</v>
      </c>
      <c r="AT110" s="35">
        <f t="shared" si="30"/>
        <v>0</v>
      </c>
      <c r="AU110" s="35">
        <f t="shared" si="30"/>
        <v>0</v>
      </c>
      <c r="AV110" s="35">
        <f t="shared" si="31"/>
        <v>0</v>
      </c>
      <c r="AW110" s="19">
        <f t="shared" si="32"/>
        <v>0</v>
      </c>
      <c r="AX110" s="30">
        <f t="shared" si="19"/>
        <v>1</v>
      </c>
      <c r="AY110" s="30">
        <f t="shared" si="20"/>
        <v>1</v>
      </c>
      <c r="AZ110" s="30">
        <f t="shared" si="21"/>
        <v>1</v>
      </c>
      <c r="BB110" s="34">
        <f>+CompraVenta!AQ112</f>
        <v>0</v>
      </c>
      <c r="BC110" s="34">
        <f>+CompraVenta!AR112</f>
        <v>0</v>
      </c>
      <c r="BD110" s="34">
        <f>+CompraVenta!AS112</f>
        <v>0</v>
      </c>
      <c r="BF110" s="34">
        <f t="shared" si="22"/>
        <v>0</v>
      </c>
      <c r="BG110" s="34">
        <f t="shared" si="23"/>
        <v>0</v>
      </c>
      <c r="BH110" s="34">
        <f t="shared" si="24"/>
        <v>0</v>
      </c>
      <c r="BJ110" s="36">
        <f t="shared" si="33"/>
        <v>0</v>
      </c>
      <c r="BK110" s="19">
        <f t="shared" si="34"/>
        <v>0</v>
      </c>
    </row>
    <row r="111" spans="1:63" x14ac:dyDescent="0.35">
      <c r="A111" s="3" t="str">
        <f>+Seco!A110</f>
        <v>EGP_CHILE</v>
      </c>
      <c r="B111" s="6">
        <f>+Seco!B110</f>
        <v>0</v>
      </c>
      <c r="C111" s="6">
        <f>+Seco!C110</f>
        <v>0</v>
      </c>
      <c r="D111" s="6">
        <f>+Seco!D110</f>
        <v>0</v>
      </c>
      <c r="E111" s="6">
        <f>+Seco!E110</f>
        <v>0</v>
      </c>
      <c r="F111" s="6">
        <f>+Seco!F110</f>
        <v>0</v>
      </c>
      <c r="G111" s="6">
        <f>+Seco!G110</f>
        <v>0</v>
      </c>
      <c r="H111" s="6">
        <f>+Seco!H110</f>
        <v>0</v>
      </c>
      <c r="I111" s="6">
        <f>+Seco!I110</f>
        <v>0</v>
      </c>
      <c r="J111" s="6">
        <f>+Seco!J110</f>
        <v>0</v>
      </c>
      <c r="K111" s="6">
        <f>+Seco!K110</f>
        <v>12688084.200000005</v>
      </c>
      <c r="L111" s="6">
        <f>+Seco!L110</f>
        <v>12464293.239999996</v>
      </c>
      <c r="M111" s="6">
        <f>+Seco!M110</f>
        <v>9649372.1500000115</v>
      </c>
      <c r="N111" s="6">
        <f>+Medio!B110</f>
        <v>0</v>
      </c>
      <c r="O111" s="6">
        <f>+Medio!C110</f>
        <v>0</v>
      </c>
      <c r="P111" s="6">
        <f>+Medio!D110</f>
        <v>0</v>
      </c>
      <c r="Q111" s="6">
        <f>+Medio!E110</f>
        <v>0</v>
      </c>
      <c r="R111" s="6">
        <f>+Medio!F110</f>
        <v>0</v>
      </c>
      <c r="S111" s="6">
        <f>+Medio!G110</f>
        <v>0</v>
      </c>
      <c r="T111" s="6">
        <f>+Medio!H110</f>
        <v>0</v>
      </c>
      <c r="U111" s="6">
        <f>+Medio!I110</f>
        <v>0</v>
      </c>
      <c r="V111" s="6">
        <f>+Medio!J110</f>
        <v>0</v>
      </c>
      <c r="W111" s="6">
        <f>+Medio!K110</f>
        <v>12449867.600000003</v>
      </c>
      <c r="X111" s="6">
        <f>+Medio!L110</f>
        <v>11055071.329999985</v>
      </c>
      <c r="Y111" s="6">
        <f>+Medio!M110</f>
        <v>9949898.4699999951</v>
      </c>
      <c r="Z111" s="6">
        <f>+Húmedo!B110</f>
        <v>0</v>
      </c>
      <c r="AA111" s="6">
        <f>+Húmedo!C110</f>
        <v>0</v>
      </c>
      <c r="AB111" s="6">
        <f>+Húmedo!D110</f>
        <v>0</v>
      </c>
      <c r="AC111" s="6">
        <f>+Húmedo!E110</f>
        <v>0</v>
      </c>
      <c r="AD111" s="6">
        <f>+Húmedo!F110</f>
        <v>0</v>
      </c>
      <c r="AE111" s="6">
        <f>+Húmedo!G110</f>
        <v>0</v>
      </c>
      <c r="AF111" s="6">
        <f>+Húmedo!H110</f>
        <v>0</v>
      </c>
      <c r="AG111" s="6">
        <f>+Húmedo!I110</f>
        <v>0</v>
      </c>
      <c r="AH111" s="6">
        <f>+Húmedo!J110</f>
        <v>0</v>
      </c>
      <c r="AI111" s="6">
        <f>+Húmedo!K110</f>
        <v>12943049.170000002</v>
      </c>
      <c r="AJ111" s="6">
        <f>+Húmedo!L110</f>
        <v>11972614.640000004</v>
      </c>
      <c r="AK111" s="6">
        <f>+Húmedo!M110</f>
        <v>10816672.260000009</v>
      </c>
      <c r="AL111" s="6"/>
      <c r="AM111" s="34">
        <f t="shared" si="25"/>
        <v>34801749.590000011</v>
      </c>
      <c r="AN111" s="34">
        <f t="shared" si="26"/>
        <v>33454837.399999984</v>
      </c>
      <c r="AO111" s="34">
        <f t="shared" si="27"/>
        <v>35732336.070000015</v>
      </c>
      <c r="AP111" s="34">
        <f t="shared" si="28"/>
        <v>33454837.399999984</v>
      </c>
      <c r="AQ111" s="34">
        <f t="shared" si="29"/>
        <v>2</v>
      </c>
      <c r="AR111" s="6">
        <f t="shared" si="35"/>
        <v>109</v>
      </c>
      <c r="AS111" s="35">
        <f t="shared" si="30"/>
        <v>12449867.600000003</v>
      </c>
      <c r="AT111" s="35">
        <f t="shared" si="30"/>
        <v>11055071.329999985</v>
      </c>
      <c r="AU111" s="35">
        <f t="shared" si="30"/>
        <v>9949898.4699999951</v>
      </c>
      <c r="AV111" s="35">
        <f t="shared" si="31"/>
        <v>33454837.399999984</v>
      </c>
      <c r="AW111" s="19">
        <f t="shared" si="32"/>
        <v>0</v>
      </c>
      <c r="AX111" s="30">
        <f t="shared" si="19"/>
        <v>22</v>
      </c>
      <c r="AY111" s="30">
        <f t="shared" si="20"/>
        <v>23</v>
      </c>
      <c r="AZ111" s="30">
        <f t="shared" si="21"/>
        <v>24</v>
      </c>
      <c r="BB111" s="34">
        <f>+CompraVenta!AQ113</f>
        <v>-16349542.600000007</v>
      </c>
      <c r="BC111" s="34">
        <f>+CompraVenta!AR113</f>
        <v>-16577188.600000013</v>
      </c>
      <c r="BD111" s="34">
        <f>+CompraVenta!AS113</f>
        <v>-15334959.470000008</v>
      </c>
      <c r="BF111" s="34">
        <f t="shared" si="22"/>
        <v>-3899675.0000000037</v>
      </c>
      <c r="BG111" s="34">
        <f t="shared" si="23"/>
        <v>-5522117.2700000275</v>
      </c>
      <c r="BH111" s="34">
        <f t="shared" si="24"/>
        <v>-5385061.000000013</v>
      </c>
      <c r="BJ111" s="36">
        <f t="shared" si="33"/>
        <v>-14806853.270000044</v>
      </c>
      <c r="BK111" s="19">
        <f t="shared" si="34"/>
        <v>-1</v>
      </c>
    </row>
    <row r="112" spans="1:63" x14ac:dyDescent="0.35">
      <c r="A112" s="3" t="str">
        <f>+Seco!A111</f>
        <v>EL CANELO</v>
      </c>
      <c r="B112" s="6">
        <f>+Seco!B111</f>
        <v>0</v>
      </c>
      <c r="C112" s="6">
        <f>+Seco!C111</f>
        <v>0</v>
      </c>
      <c r="D112" s="6">
        <f>+Seco!D111</f>
        <v>0</v>
      </c>
      <c r="E112" s="6">
        <f>+Seco!E111</f>
        <v>0</v>
      </c>
      <c r="F112" s="6">
        <f>+Seco!F111</f>
        <v>0</v>
      </c>
      <c r="G112" s="6">
        <f>+Seco!G111</f>
        <v>0</v>
      </c>
      <c r="H112" s="6">
        <f>+Seco!H111</f>
        <v>0</v>
      </c>
      <c r="I112" s="6">
        <f>+Seco!I111</f>
        <v>0</v>
      </c>
      <c r="J112" s="6">
        <f>+Seco!J111</f>
        <v>0</v>
      </c>
      <c r="K112" s="6">
        <f>+Seco!K111</f>
        <v>226767.82000000041</v>
      </c>
      <c r="L112" s="6">
        <f>+Seco!L111</f>
        <v>189504.02000000016</v>
      </c>
      <c r="M112" s="6">
        <f>+Seco!M111</f>
        <v>172975.91999999961</v>
      </c>
      <c r="N112" s="6">
        <f>+Medio!B111</f>
        <v>0</v>
      </c>
      <c r="O112" s="6">
        <f>+Medio!C111</f>
        <v>0</v>
      </c>
      <c r="P112" s="6">
        <f>+Medio!D111</f>
        <v>0</v>
      </c>
      <c r="Q112" s="6">
        <f>+Medio!E111</f>
        <v>0</v>
      </c>
      <c r="R112" s="6">
        <f>+Medio!F111</f>
        <v>0</v>
      </c>
      <c r="S112" s="6">
        <f>+Medio!G111</f>
        <v>0</v>
      </c>
      <c r="T112" s="6">
        <f>+Medio!H111</f>
        <v>0</v>
      </c>
      <c r="U112" s="6">
        <f>+Medio!I111</f>
        <v>0</v>
      </c>
      <c r="V112" s="6">
        <f>+Medio!J111</f>
        <v>0</v>
      </c>
      <c r="W112" s="6">
        <f>+Medio!K111</f>
        <v>198216.32000000004</v>
      </c>
      <c r="X112" s="6">
        <f>+Medio!L111</f>
        <v>202929.59999999948</v>
      </c>
      <c r="Y112" s="6">
        <f>+Medio!M111</f>
        <v>204334.28000000012</v>
      </c>
      <c r="Z112" s="6">
        <f>+Húmedo!B111</f>
        <v>0</v>
      </c>
      <c r="AA112" s="6">
        <f>+Húmedo!C111</f>
        <v>0</v>
      </c>
      <c r="AB112" s="6">
        <f>+Húmedo!D111</f>
        <v>0</v>
      </c>
      <c r="AC112" s="6">
        <f>+Húmedo!E111</f>
        <v>0</v>
      </c>
      <c r="AD112" s="6">
        <f>+Húmedo!F111</f>
        <v>0</v>
      </c>
      <c r="AE112" s="6">
        <f>+Húmedo!G111</f>
        <v>0</v>
      </c>
      <c r="AF112" s="6">
        <f>+Húmedo!H111</f>
        <v>0</v>
      </c>
      <c r="AG112" s="6">
        <f>+Húmedo!I111</f>
        <v>0</v>
      </c>
      <c r="AH112" s="6">
        <f>+Húmedo!J111</f>
        <v>0</v>
      </c>
      <c r="AI112" s="6">
        <f>+Húmedo!K111</f>
        <v>221292.94999999987</v>
      </c>
      <c r="AJ112" s="6">
        <f>+Húmedo!L111</f>
        <v>213830.17000000051</v>
      </c>
      <c r="AK112" s="6">
        <f>+Húmedo!M111</f>
        <v>177019.24000000019</v>
      </c>
      <c r="AL112" s="6"/>
      <c r="AM112" s="34">
        <f t="shared" si="25"/>
        <v>589247.76000000013</v>
      </c>
      <c r="AN112" s="34">
        <f t="shared" si="26"/>
        <v>605480.1999999996</v>
      </c>
      <c r="AO112" s="34">
        <f t="shared" si="27"/>
        <v>612142.36000000057</v>
      </c>
      <c r="AP112" s="34">
        <f t="shared" si="28"/>
        <v>589247.76000000013</v>
      </c>
      <c r="AQ112" s="34">
        <f t="shared" si="29"/>
        <v>1</v>
      </c>
      <c r="AR112" s="6">
        <f t="shared" si="35"/>
        <v>110</v>
      </c>
      <c r="AS112" s="35">
        <f t="shared" si="30"/>
        <v>226767.82000000041</v>
      </c>
      <c r="AT112" s="35">
        <f t="shared" si="30"/>
        <v>189504.02000000016</v>
      </c>
      <c r="AU112" s="35">
        <f t="shared" si="30"/>
        <v>172975.91999999961</v>
      </c>
      <c r="AV112" s="35">
        <f t="shared" si="31"/>
        <v>589247.76000000013</v>
      </c>
      <c r="AW112" s="19">
        <f t="shared" si="32"/>
        <v>0</v>
      </c>
      <c r="AX112" s="30">
        <f t="shared" si="19"/>
        <v>10</v>
      </c>
      <c r="AY112" s="30">
        <f t="shared" si="20"/>
        <v>11</v>
      </c>
      <c r="AZ112" s="30">
        <f t="shared" si="21"/>
        <v>12</v>
      </c>
      <c r="BB112" s="34">
        <f>+CompraVenta!AQ114</f>
        <v>0</v>
      </c>
      <c r="BC112" s="34">
        <f>+CompraVenta!AR114</f>
        <v>0</v>
      </c>
      <c r="BD112" s="34">
        <f>+CompraVenta!AS114</f>
        <v>0</v>
      </c>
      <c r="BF112" s="34">
        <f t="shared" si="22"/>
        <v>226767.82000000041</v>
      </c>
      <c r="BG112" s="34">
        <f t="shared" si="23"/>
        <v>189504.02000000016</v>
      </c>
      <c r="BH112" s="34">
        <f t="shared" si="24"/>
        <v>172975.91999999961</v>
      </c>
      <c r="BJ112" s="36">
        <f t="shared" si="33"/>
        <v>589247.76000000013</v>
      </c>
      <c r="BK112" s="19">
        <f t="shared" si="34"/>
        <v>0</v>
      </c>
    </row>
    <row r="113" spans="1:63" x14ac:dyDescent="0.35">
      <c r="A113" s="3" t="str">
        <f>+Seco!A112</f>
        <v>EL MANZANO</v>
      </c>
      <c r="B113" s="6">
        <f>+Seco!B112</f>
        <v>0</v>
      </c>
      <c r="C113" s="6">
        <f>+Seco!C112</f>
        <v>0</v>
      </c>
      <c r="D113" s="6">
        <f>+Seco!D112</f>
        <v>0</v>
      </c>
      <c r="E113" s="6">
        <f>+Seco!E112</f>
        <v>0</v>
      </c>
      <c r="F113" s="6">
        <f>+Seco!F112</f>
        <v>0</v>
      </c>
      <c r="G113" s="6">
        <f>+Seco!G112</f>
        <v>0</v>
      </c>
      <c r="H113" s="6">
        <f>+Seco!H112</f>
        <v>0</v>
      </c>
      <c r="I113" s="6">
        <f>+Seco!I112</f>
        <v>0</v>
      </c>
      <c r="J113" s="6">
        <f>+Seco!J112</f>
        <v>0</v>
      </c>
      <c r="K113" s="6">
        <f>+Seco!K112</f>
        <v>0</v>
      </c>
      <c r="L113" s="6">
        <f>+Seco!L112</f>
        <v>0</v>
      </c>
      <c r="M113" s="6">
        <f>+Seco!M112</f>
        <v>0</v>
      </c>
      <c r="N113" s="6">
        <f>+Medio!B112</f>
        <v>0</v>
      </c>
      <c r="O113" s="6">
        <f>+Medio!C112</f>
        <v>0</v>
      </c>
      <c r="P113" s="6">
        <f>+Medio!D112</f>
        <v>0</v>
      </c>
      <c r="Q113" s="6">
        <f>+Medio!E112</f>
        <v>0</v>
      </c>
      <c r="R113" s="6">
        <f>+Medio!F112</f>
        <v>0</v>
      </c>
      <c r="S113" s="6">
        <f>+Medio!G112</f>
        <v>0</v>
      </c>
      <c r="T113" s="6">
        <f>+Medio!H112</f>
        <v>0</v>
      </c>
      <c r="U113" s="6">
        <f>+Medio!I112</f>
        <v>0</v>
      </c>
      <c r="V113" s="6">
        <f>+Medio!J112</f>
        <v>0</v>
      </c>
      <c r="W113" s="6">
        <f>+Medio!K112</f>
        <v>0</v>
      </c>
      <c r="X113" s="6">
        <f>+Medio!L112</f>
        <v>0</v>
      </c>
      <c r="Y113" s="6">
        <f>+Medio!M112</f>
        <v>0</v>
      </c>
      <c r="Z113" s="6">
        <f>+Húmedo!B112</f>
        <v>0</v>
      </c>
      <c r="AA113" s="6">
        <f>+Húmedo!C112</f>
        <v>0</v>
      </c>
      <c r="AB113" s="6">
        <f>+Húmedo!D112</f>
        <v>0</v>
      </c>
      <c r="AC113" s="6">
        <f>+Húmedo!E112</f>
        <v>0</v>
      </c>
      <c r="AD113" s="6">
        <f>+Húmedo!F112</f>
        <v>0</v>
      </c>
      <c r="AE113" s="6">
        <f>+Húmedo!G112</f>
        <v>0</v>
      </c>
      <c r="AF113" s="6">
        <f>+Húmedo!H112</f>
        <v>0</v>
      </c>
      <c r="AG113" s="6">
        <f>+Húmedo!I112</f>
        <v>0</v>
      </c>
      <c r="AH113" s="6">
        <f>+Húmedo!J112</f>
        <v>0</v>
      </c>
      <c r="AI113" s="6">
        <f>+Húmedo!K112</f>
        <v>0</v>
      </c>
      <c r="AJ113" s="6">
        <f>+Húmedo!L112</f>
        <v>0</v>
      </c>
      <c r="AK113" s="6">
        <f>+Húmedo!M112</f>
        <v>0</v>
      </c>
      <c r="AL113" s="6"/>
      <c r="AM113" s="34">
        <f t="shared" si="25"/>
        <v>0</v>
      </c>
      <c r="AN113" s="34">
        <f t="shared" si="26"/>
        <v>0</v>
      </c>
      <c r="AO113" s="34">
        <f t="shared" si="27"/>
        <v>0</v>
      </c>
      <c r="AP113" s="34">
        <f t="shared" si="28"/>
        <v>0</v>
      </c>
      <c r="AQ113" s="34">
        <f t="shared" si="29"/>
        <v>1</v>
      </c>
      <c r="AR113" s="6">
        <f t="shared" si="35"/>
        <v>111</v>
      </c>
      <c r="AS113" s="35">
        <f t="shared" si="30"/>
        <v>0</v>
      </c>
      <c r="AT113" s="35">
        <f t="shared" si="30"/>
        <v>0</v>
      </c>
      <c r="AU113" s="35">
        <f t="shared" si="30"/>
        <v>0</v>
      </c>
      <c r="AV113" s="35">
        <f t="shared" si="31"/>
        <v>0</v>
      </c>
      <c r="AW113" s="19">
        <f t="shared" si="32"/>
        <v>0</v>
      </c>
      <c r="AX113" s="30">
        <f t="shared" si="19"/>
        <v>1</v>
      </c>
      <c r="AY113" s="30">
        <f t="shared" si="20"/>
        <v>1</v>
      </c>
      <c r="AZ113" s="30">
        <f t="shared" si="21"/>
        <v>1</v>
      </c>
      <c r="BB113" s="34">
        <f>+CompraVenta!AQ115</f>
        <v>0</v>
      </c>
      <c r="BC113" s="34">
        <f>+CompraVenta!AR115</f>
        <v>0</v>
      </c>
      <c r="BD113" s="34">
        <f>+CompraVenta!AS115</f>
        <v>0</v>
      </c>
      <c r="BF113" s="34">
        <f t="shared" si="22"/>
        <v>0</v>
      </c>
      <c r="BG113" s="34">
        <f t="shared" si="23"/>
        <v>0</v>
      </c>
      <c r="BH113" s="34">
        <f t="shared" si="24"/>
        <v>0</v>
      </c>
      <c r="BJ113" s="36">
        <f t="shared" si="33"/>
        <v>0</v>
      </c>
      <c r="BK113" s="19">
        <f t="shared" si="34"/>
        <v>0</v>
      </c>
    </row>
    <row r="114" spans="1:63" x14ac:dyDescent="0.35">
      <c r="A114" s="3" t="str">
        <f>+Seco!A113</f>
        <v>EL_AGRIO</v>
      </c>
      <c r="B114" s="6">
        <f>+Seco!B113</f>
        <v>0</v>
      </c>
      <c r="C114" s="6">
        <f>+Seco!C113</f>
        <v>0</v>
      </c>
      <c r="D114" s="6">
        <f>+Seco!D113</f>
        <v>0</v>
      </c>
      <c r="E114" s="6">
        <f>+Seco!E113</f>
        <v>0</v>
      </c>
      <c r="F114" s="6">
        <f>+Seco!F113</f>
        <v>0</v>
      </c>
      <c r="G114" s="6">
        <f>+Seco!G113</f>
        <v>0</v>
      </c>
      <c r="H114" s="6">
        <f>+Seco!H113</f>
        <v>0</v>
      </c>
      <c r="I114" s="6">
        <f>+Seco!I113</f>
        <v>0</v>
      </c>
      <c r="J114" s="6">
        <f>+Seco!J113</f>
        <v>0</v>
      </c>
      <c r="K114" s="6">
        <f>+Seco!K113</f>
        <v>110447.9999999998</v>
      </c>
      <c r="L114" s="6">
        <f>+Seco!L113</f>
        <v>114929.64000000007</v>
      </c>
      <c r="M114" s="6">
        <f>+Seco!M113</f>
        <v>76540.990000000093</v>
      </c>
      <c r="N114" s="6">
        <f>+Medio!B113</f>
        <v>0</v>
      </c>
      <c r="O114" s="6">
        <f>+Medio!C113</f>
        <v>0</v>
      </c>
      <c r="P114" s="6">
        <f>+Medio!D113</f>
        <v>0</v>
      </c>
      <c r="Q114" s="6">
        <f>+Medio!E113</f>
        <v>0</v>
      </c>
      <c r="R114" s="6">
        <f>+Medio!F113</f>
        <v>0</v>
      </c>
      <c r="S114" s="6">
        <f>+Medio!G113</f>
        <v>0</v>
      </c>
      <c r="T114" s="6">
        <f>+Medio!H113</f>
        <v>0</v>
      </c>
      <c r="U114" s="6">
        <f>+Medio!I113</f>
        <v>0</v>
      </c>
      <c r="V114" s="6">
        <f>+Medio!J113</f>
        <v>0</v>
      </c>
      <c r="W114" s="6">
        <f>+Medio!K113</f>
        <v>87703.350000000064</v>
      </c>
      <c r="X114" s="6">
        <f>+Medio!L113</f>
        <v>94933.240000000093</v>
      </c>
      <c r="Y114" s="6">
        <f>+Medio!M113</f>
        <v>104456.45999999986</v>
      </c>
      <c r="Z114" s="6">
        <f>+Húmedo!B113</f>
        <v>0</v>
      </c>
      <c r="AA114" s="6">
        <f>+Húmedo!C113</f>
        <v>0</v>
      </c>
      <c r="AB114" s="6">
        <f>+Húmedo!D113</f>
        <v>0</v>
      </c>
      <c r="AC114" s="6">
        <f>+Húmedo!E113</f>
        <v>0</v>
      </c>
      <c r="AD114" s="6">
        <f>+Húmedo!F113</f>
        <v>0</v>
      </c>
      <c r="AE114" s="6">
        <f>+Húmedo!G113</f>
        <v>0</v>
      </c>
      <c r="AF114" s="6">
        <f>+Húmedo!H113</f>
        <v>0</v>
      </c>
      <c r="AG114" s="6">
        <f>+Húmedo!I113</f>
        <v>0</v>
      </c>
      <c r="AH114" s="6">
        <f>+Húmedo!J113</f>
        <v>0</v>
      </c>
      <c r="AI114" s="6">
        <f>+Húmedo!K113</f>
        <v>103467.10999999986</v>
      </c>
      <c r="AJ114" s="6">
        <f>+Húmedo!L113</f>
        <v>164082.15999999971</v>
      </c>
      <c r="AK114" s="6">
        <f>+Húmedo!M113</f>
        <v>201637.97000000053</v>
      </c>
      <c r="AL114" s="6"/>
      <c r="AM114" s="34">
        <f t="shared" si="25"/>
        <v>301918.62999999995</v>
      </c>
      <c r="AN114" s="34">
        <f t="shared" si="26"/>
        <v>287093.05</v>
      </c>
      <c r="AO114" s="34">
        <f t="shared" si="27"/>
        <v>469187.24000000011</v>
      </c>
      <c r="AP114" s="34">
        <f t="shared" si="28"/>
        <v>287093.05</v>
      </c>
      <c r="AQ114" s="34">
        <f t="shared" si="29"/>
        <v>2</v>
      </c>
      <c r="AR114" s="6">
        <f t="shared" si="35"/>
        <v>112</v>
      </c>
      <c r="AS114" s="35">
        <f t="shared" si="30"/>
        <v>87703.350000000064</v>
      </c>
      <c r="AT114" s="35">
        <f t="shared" si="30"/>
        <v>94933.240000000093</v>
      </c>
      <c r="AU114" s="35">
        <f t="shared" si="30"/>
        <v>104456.45999999986</v>
      </c>
      <c r="AV114" s="35">
        <f t="shared" si="31"/>
        <v>287093.05</v>
      </c>
      <c r="AW114" s="19">
        <f t="shared" si="32"/>
        <v>0</v>
      </c>
      <c r="AX114" s="30">
        <f t="shared" si="19"/>
        <v>22</v>
      </c>
      <c r="AY114" s="30">
        <f t="shared" si="20"/>
        <v>23</v>
      </c>
      <c r="AZ114" s="30">
        <f t="shared" si="21"/>
        <v>24</v>
      </c>
      <c r="BB114" s="34">
        <f>+CompraVenta!AQ116</f>
        <v>0</v>
      </c>
      <c r="BC114" s="34">
        <f>+CompraVenta!AR116</f>
        <v>0</v>
      </c>
      <c r="BD114" s="34">
        <f>+CompraVenta!AS116</f>
        <v>0</v>
      </c>
      <c r="BF114" s="34">
        <f t="shared" si="22"/>
        <v>87703.350000000064</v>
      </c>
      <c r="BG114" s="34">
        <f t="shared" si="23"/>
        <v>94933.240000000093</v>
      </c>
      <c r="BH114" s="34">
        <f t="shared" si="24"/>
        <v>104456.45999999986</v>
      </c>
      <c r="BJ114" s="36">
        <f t="shared" si="33"/>
        <v>287093.05</v>
      </c>
      <c r="BK114" s="19">
        <f t="shared" si="34"/>
        <v>0</v>
      </c>
    </row>
    <row r="115" spans="1:63" x14ac:dyDescent="0.35">
      <c r="A115" s="3" t="str">
        <f>+Seco!A114</f>
        <v>EL_ARREBOL</v>
      </c>
      <c r="B115" s="6">
        <f>+Seco!B114</f>
        <v>0</v>
      </c>
      <c r="C115" s="6">
        <f>+Seco!C114</f>
        <v>0</v>
      </c>
      <c r="D115" s="6">
        <f>+Seco!D114</f>
        <v>0</v>
      </c>
      <c r="E115" s="6">
        <f>+Seco!E114</f>
        <v>0</v>
      </c>
      <c r="F115" s="6">
        <f>+Seco!F114</f>
        <v>0</v>
      </c>
      <c r="G115" s="6">
        <f>+Seco!G114</f>
        <v>0</v>
      </c>
      <c r="H115" s="6">
        <f>+Seco!H114</f>
        <v>0</v>
      </c>
      <c r="I115" s="6">
        <f>+Seco!I114</f>
        <v>0</v>
      </c>
      <c r="J115" s="6">
        <f>+Seco!J114</f>
        <v>0</v>
      </c>
      <c r="K115" s="6">
        <f>+Seco!K114</f>
        <v>286518.99999999965</v>
      </c>
      <c r="L115" s="6">
        <f>+Seco!L114</f>
        <v>305715.73000000056</v>
      </c>
      <c r="M115" s="6">
        <f>+Seco!M114</f>
        <v>336132.44000000006</v>
      </c>
      <c r="N115" s="6">
        <f>+Medio!B114</f>
        <v>0</v>
      </c>
      <c r="O115" s="6">
        <f>+Medio!C114</f>
        <v>0</v>
      </c>
      <c r="P115" s="6">
        <f>+Medio!D114</f>
        <v>0</v>
      </c>
      <c r="Q115" s="6">
        <f>+Medio!E114</f>
        <v>0</v>
      </c>
      <c r="R115" s="6">
        <f>+Medio!F114</f>
        <v>0</v>
      </c>
      <c r="S115" s="6">
        <f>+Medio!G114</f>
        <v>0</v>
      </c>
      <c r="T115" s="6">
        <f>+Medio!H114</f>
        <v>0</v>
      </c>
      <c r="U115" s="6">
        <f>+Medio!I114</f>
        <v>0</v>
      </c>
      <c r="V115" s="6">
        <f>+Medio!J114</f>
        <v>0</v>
      </c>
      <c r="W115" s="6">
        <f>+Medio!K114</f>
        <v>286196.83000000042</v>
      </c>
      <c r="X115" s="6">
        <f>+Medio!L114</f>
        <v>314344.08999999927</v>
      </c>
      <c r="Y115" s="6">
        <f>+Medio!M114</f>
        <v>332057.20000000083</v>
      </c>
      <c r="Z115" s="6">
        <f>+Húmedo!B114</f>
        <v>0</v>
      </c>
      <c r="AA115" s="6">
        <f>+Húmedo!C114</f>
        <v>0</v>
      </c>
      <c r="AB115" s="6">
        <f>+Húmedo!D114</f>
        <v>0</v>
      </c>
      <c r="AC115" s="6">
        <f>+Húmedo!E114</f>
        <v>0</v>
      </c>
      <c r="AD115" s="6">
        <f>+Húmedo!F114</f>
        <v>0</v>
      </c>
      <c r="AE115" s="6">
        <f>+Húmedo!G114</f>
        <v>0</v>
      </c>
      <c r="AF115" s="6">
        <f>+Húmedo!H114</f>
        <v>0</v>
      </c>
      <c r="AG115" s="6">
        <f>+Húmedo!I114</f>
        <v>0</v>
      </c>
      <c r="AH115" s="6">
        <f>+Húmedo!J114</f>
        <v>0</v>
      </c>
      <c r="AI115" s="6">
        <f>+Húmedo!K114</f>
        <v>276727.24000000075</v>
      </c>
      <c r="AJ115" s="6">
        <f>+Húmedo!L114</f>
        <v>299449.41999999894</v>
      </c>
      <c r="AK115" s="6">
        <f>+Húmedo!M114</f>
        <v>320059.26000000042</v>
      </c>
      <c r="AL115" s="6"/>
      <c r="AM115" s="34">
        <f t="shared" si="25"/>
        <v>928367.17000000027</v>
      </c>
      <c r="AN115" s="34">
        <f t="shared" si="26"/>
        <v>932598.12000000058</v>
      </c>
      <c r="AO115" s="34">
        <f t="shared" si="27"/>
        <v>896235.92000000016</v>
      </c>
      <c r="AP115" s="34">
        <f t="shared" si="28"/>
        <v>896235.92000000016</v>
      </c>
      <c r="AQ115" s="34">
        <f t="shared" si="29"/>
        <v>3</v>
      </c>
      <c r="AR115" s="6">
        <f t="shared" si="35"/>
        <v>113</v>
      </c>
      <c r="AS115" s="35">
        <f t="shared" si="30"/>
        <v>276727.24000000075</v>
      </c>
      <c r="AT115" s="35">
        <f t="shared" si="30"/>
        <v>299449.41999999894</v>
      </c>
      <c r="AU115" s="35">
        <f t="shared" si="30"/>
        <v>320059.26000000042</v>
      </c>
      <c r="AV115" s="35">
        <f t="shared" si="31"/>
        <v>896235.92000000016</v>
      </c>
      <c r="AW115" s="19">
        <f t="shared" si="32"/>
        <v>0</v>
      </c>
      <c r="AX115" s="30">
        <f t="shared" si="19"/>
        <v>34</v>
      </c>
      <c r="AY115" s="30">
        <f t="shared" si="20"/>
        <v>35</v>
      </c>
      <c r="AZ115" s="30">
        <f t="shared" si="21"/>
        <v>36</v>
      </c>
      <c r="BB115" s="34">
        <f>+CompraVenta!AQ117</f>
        <v>0</v>
      </c>
      <c r="BC115" s="34">
        <f>+CompraVenta!AR117</f>
        <v>0</v>
      </c>
      <c r="BD115" s="34">
        <f>+CompraVenta!AS117</f>
        <v>0</v>
      </c>
      <c r="BF115" s="34">
        <f t="shared" si="22"/>
        <v>276727.24000000075</v>
      </c>
      <c r="BG115" s="34">
        <f t="shared" si="23"/>
        <v>299449.41999999894</v>
      </c>
      <c r="BH115" s="34">
        <f t="shared" si="24"/>
        <v>320059.26000000042</v>
      </c>
      <c r="BJ115" s="36">
        <f t="shared" si="33"/>
        <v>896235.92000000016</v>
      </c>
      <c r="BK115" s="19">
        <f t="shared" si="34"/>
        <v>0</v>
      </c>
    </row>
    <row r="116" spans="1:63" x14ac:dyDescent="0.35">
      <c r="A116" s="3" t="str">
        <f>+Seco!A115</f>
        <v>EL_ARROYO</v>
      </c>
      <c r="B116" s="6">
        <f>+Seco!B115</f>
        <v>0</v>
      </c>
      <c r="C116" s="6">
        <f>+Seco!C115</f>
        <v>0</v>
      </c>
      <c r="D116" s="6">
        <f>+Seco!D115</f>
        <v>0</v>
      </c>
      <c r="E116" s="6">
        <f>+Seco!E115</f>
        <v>0</v>
      </c>
      <c r="F116" s="6">
        <f>+Seco!F115</f>
        <v>0</v>
      </c>
      <c r="G116" s="6">
        <f>+Seco!G115</f>
        <v>0</v>
      </c>
      <c r="H116" s="6">
        <f>+Seco!H115</f>
        <v>0</v>
      </c>
      <c r="I116" s="6">
        <f>+Seco!I115</f>
        <v>0</v>
      </c>
      <c r="J116" s="6">
        <f>+Seco!J115</f>
        <v>0</v>
      </c>
      <c r="K116" s="6">
        <f>+Seco!K115</f>
        <v>243951.38000000024</v>
      </c>
      <c r="L116" s="6">
        <f>+Seco!L115</f>
        <v>268929.46999999962</v>
      </c>
      <c r="M116" s="6">
        <f>+Seco!M115</f>
        <v>136208.40000000008</v>
      </c>
      <c r="N116" s="6">
        <f>+Medio!B115</f>
        <v>0</v>
      </c>
      <c r="O116" s="6">
        <f>+Medio!C115</f>
        <v>0</v>
      </c>
      <c r="P116" s="6">
        <f>+Medio!D115</f>
        <v>0</v>
      </c>
      <c r="Q116" s="6">
        <f>+Medio!E115</f>
        <v>0</v>
      </c>
      <c r="R116" s="6">
        <f>+Medio!F115</f>
        <v>0</v>
      </c>
      <c r="S116" s="6">
        <f>+Medio!G115</f>
        <v>0</v>
      </c>
      <c r="T116" s="6">
        <f>+Medio!H115</f>
        <v>0</v>
      </c>
      <c r="U116" s="6">
        <f>+Medio!I115</f>
        <v>0</v>
      </c>
      <c r="V116" s="6">
        <f>+Medio!J115</f>
        <v>0</v>
      </c>
      <c r="W116" s="6">
        <f>+Medio!K115</f>
        <v>249926.93000000052</v>
      </c>
      <c r="X116" s="6">
        <f>+Medio!L115</f>
        <v>223906.93000000052</v>
      </c>
      <c r="Y116" s="6">
        <f>+Medio!M115</f>
        <v>175697.75000000009</v>
      </c>
      <c r="Z116" s="6">
        <f>+Húmedo!B115</f>
        <v>0</v>
      </c>
      <c r="AA116" s="6">
        <f>+Húmedo!C115</f>
        <v>0</v>
      </c>
      <c r="AB116" s="6">
        <f>+Húmedo!D115</f>
        <v>0</v>
      </c>
      <c r="AC116" s="6">
        <f>+Húmedo!E115</f>
        <v>0</v>
      </c>
      <c r="AD116" s="6">
        <f>+Húmedo!F115</f>
        <v>0</v>
      </c>
      <c r="AE116" s="6">
        <f>+Húmedo!G115</f>
        <v>0</v>
      </c>
      <c r="AF116" s="6">
        <f>+Húmedo!H115</f>
        <v>0</v>
      </c>
      <c r="AG116" s="6">
        <f>+Húmedo!I115</f>
        <v>0</v>
      </c>
      <c r="AH116" s="6">
        <f>+Húmedo!J115</f>
        <v>0</v>
      </c>
      <c r="AI116" s="6">
        <f>+Húmedo!K115</f>
        <v>240088.99000000069</v>
      </c>
      <c r="AJ116" s="6">
        <f>+Húmedo!L115</f>
        <v>216905.01000000013</v>
      </c>
      <c r="AK116" s="6">
        <f>+Húmedo!M115</f>
        <v>239281.53000000038</v>
      </c>
      <c r="AL116" s="6"/>
      <c r="AM116" s="34">
        <f t="shared" si="25"/>
        <v>649089.25</v>
      </c>
      <c r="AN116" s="34">
        <f t="shared" si="26"/>
        <v>649531.61000000115</v>
      </c>
      <c r="AO116" s="34">
        <f t="shared" si="27"/>
        <v>696275.53000000119</v>
      </c>
      <c r="AP116" s="34">
        <f t="shared" si="28"/>
        <v>649089.25</v>
      </c>
      <c r="AQ116" s="34">
        <f t="shared" si="29"/>
        <v>1</v>
      </c>
      <c r="AR116" s="6">
        <f t="shared" si="35"/>
        <v>114</v>
      </c>
      <c r="AS116" s="35">
        <f t="shared" si="30"/>
        <v>243951.38000000024</v>
      </c>
      <c r="AT116" s="35">
        <f t="shared" si="30"/>
        <v>268929.46999999962</v>
      </c>
      <c r="AU116" s="35">
        <f t="shared" si="30"/>
        <v>136208.40000000008</v>
      </c>
      <c r="AV116" s="35">
        <f t="shared" si="31"/>
        <v>649089.25</v>
      </c>
      <c r="AW116" s="19">
        <f t="shared" si="32"/>
        <v>0</v>
      </c>
      <c r="AX116" s="30">
        <f t="shared" si="19"/>
        <v>10</v>
      </c>
      <c r="AY116" s="30">
        <f t="shared" si="20"/>
        <v>11</v>
      </c>
      <c r="AZ116" s="30">
        <f t="shared" si="21"/>
        <v>12</v>
      </c>
      <c r="BB116" s="34">
        <f>+CompraVenta!AQ118</f>
        <v>0</v>
      </c>
      <c r="BC116" s="34">
        <f>+CompraVenta!AR118</f>
        <v>0</v>
      </c>
      <c r="BD116" s="34">
        <f>+CompraVenta!AS118</f>
        <v>0</v>
      </c>
      <c r="BF116" s="34">
        <f t="shared" si="22"/>
        <v>243951.38000000024</v>
      </c>
      <c r="BG116" s="34">
        <f t="shared" si="23"/>
        <v>268929.46999999962</v>
      </c>
      <c r="BH116" s="34">
        <f t="shared" si="24"/>
        <v>136208.40000000008</v>
      </c>
      <c r="BJ116" s="36">
        <f t="shared" si="33"/>
        <v>649089.25</v>
      </c>
      <c r="BK116" s="19">
        <f t="shared" si="34"/>
        <v>0</v>
      </c>
    </row>
    <row r="117" spans="1:63" x14ac:dyDescent="0.35">
      <c r="A117" s="3" t="str">
        <f>+Seco!A116</f>
        <v>EL_BOCO</v>
      </c>
      <c r="B117" s="6">
        <f>+Seco!B116</f>
        <v>0</v>
      </c>
      <c r="C117" s="6">
        <f>+Seco!C116</f>
        <v>0</v>
      </c>
      <c r="D117" s="6">
        <f>+Seco!D116</f>
        <v>0</v>
      </c>
      <c r="E117" s="6">
        <f>+Seco!E116</f>
        <v>0</v>
      </c>
      <c r="F117" s="6">
        <f>+Seco!F116</f>
        <v>0</v>
      </c>
      <c r="G117" s="6">
        <f>+Seco!G116</f>
        <v>0</v>
      </c>
      <c r="H117" s="6">
        <f>+Seco!H116</f>
        <v>0</v>
      </c>
      <c r="I117" s="6">
        <f>+Seco!I116</f>
        <v>0</v>
      </c>
      <c r="J117" s="6">
        <f>+Seco!J116</f>
        <v>0</v>
      </c>
      <c r="K117" s="6">
        <f>+Seco!K116</f>
        <v>69637.029999999955</v>
      </c>
      <c r="L117" s="6">
        <f>+Seco!L116</f>
        <v>82762.739999999991</v>
      </c>
      <c r="M117" s="6">
        <f>+Seco!M116</f>
        <v>87528.520000000048</v>
      </c>
      <c r="N117" s="6">
        <f>+Medio!B116</f>
        <v>0</v>
      </c>
      <c r="O117" s="6">
        <f>+Medio!C116</f>
        <v>0</v>
      </c>
      <c r="P117" s="6">
        <f>+Medio!D116</f>
        <v>0</v>
      </c>
      <c r="Q117" s="6">
        <f>+Medio!E116</f>
        <v>0</v>
      </c>
      <c r="R117" s="6">
        <f>+Medio!F116</f>
        <v>0</v>
      </c>
      <c r="S117" s="6">
        <f>+Medio!G116</f>
        <v>0</v>
      </c>
      <c r="T117" s="6">
        <f>+Medio!H116</f>
        <v>0</v>
      </c>
      <c r="U117" s="6">
        <f>+Medio!I116</f>
        <v>0</v>
      </c>
      <c r="V117" s="6">
        <f>+Medio!J116</f>
        <v>0</v>
      </c>
      <c r="W117" s="6">
        <f>+Medio!K116</f>
        <v>69347.629999999815</v>
      </c>
      <c r="X117" s="6">
        <f>+Medio!L116</f>
        <v>84266.170000000086</v>
      </c>
      <c r="Y117" s="6">
        <f>+Medio!M116</f>
        <v>87899.059999999736</v>
      </c>
      <c r="Z117" s="6">
        <f>+Húmedo!B116</f>
        <v>0</v>
      </c>
      <c r="AA117" s="6">
        <f>+Húmedo!C116</f>
        <v>0</v>
      </c>
      <c r="AB117" s="6">
        <f>+Húmedo!D116</f>
        <v>0</v>
      </c>
      <c r="AC117" s="6">
        <f>+Húmedo!E116</f>
        <v>0</v>
      </c>
      <c r="AD117" s="6">
        <f>+Húmedo!F116</f>
        <v>0</v>
      </c>
      <c r="AE117" s="6">
        <f>+Húmedo!G116</f>
        <v>0</v>
      </c>
      <c r="AF117" s="6">
        <f>+Húmedo!H116</f>
        <v>0</v>
      </c>
      <c r="AG117" s="6">
        <f>+Húmedo!I116</f>
        <v>0</v>
      </c>
      <c r="AH117" s="6">
        <f>+Húmedo!J116</f>
        <v>0</v>
      </c>
      <c r="AI117" s="6">
        <f>+Húmedo!K116</f>
        <v>67969.770000000091</v>
      </c>
      <c r="AJ117" s="6">
        <f>+Húmedo!L116</f>
        <v>82344.360000000088</v>
      </c>
      <c r="AK117" s="6">
        <f>+Húmedo!M116</f>
        <v>85472.259999999907</v>
      </c>
      <c r="AL117" s="6"/>
      <c r="AM117" s="34">
        <f t="shared" si="25"/>
        <v>239928.29</v>
      </c>
      <c r="AN117" s="34">
        <f t="shared" si="26"/>
        <v>241512.85999999964</v>
      </c>
      <c r="AO117" s="34">
        <f t="shared" si="27"/>
        <v>235786.39000000007</v>
      </c>
      <c r="AP117" s="34">
        <f t="shared" si="28"/>
        <v>235786.39000000007</v>
      </c>
      <c r="AQ117" s="34">
        <f t="shared" si="29"/>
        <v>3</v>
      </c>
      <c r="AR117" s="6">
        <f t="shared" si="35"/>
        <v>115</v>
      </c>
      <c r="AS117" s="35">
        <f t="shared" si="30"/>
        <v>67969.770000000091</v>
      </c>
      <c r="AT117" s="35">
        <f t="shared" si="30"/>
        <v>82344.360000000088</v>
      </c>
      <c r="AU117" s="35">
        <f t="shared" si="30"/>
        <v>85472.259999999907</v>
      </c>
      <c r="AV117" s="35">
        <f t="shared" si="31"/>
        <v>235786.39000000007</v>
      </c>
      <c r="AW117" s="19">
        <f t="shared" si="32"/>
        <v>0</v>
      </c>
      <c r="AX117" s="30">
        <f t="shared" si="19"/>
        <v>34</v>
      </c>
      <c r="AY117" s="30">
        <f t="shared" si="20"/>
        <v>35</v>
      </c>
      <c r="AZ117" s="30">
        <f t="shared" si="21"/>
        <v>36</v>
      </c>
      <c r="BB117" s="34">
        <f>+CompraVenta!AQ119</f>
        <v>0</v>
      </c>
      <c r="BC117" s="34">
        <f>+CompraVenta!AR119</f>
        <v>0</v>
      </c>
      <c r="BD117" s="34">
        <f>+CompraVenta!AS119</f>
        <v>0</v>
      </c>
      <c r="BF117" s="34">
        <f t="shared" si="22"/>
        <v>67969.770000000091</v>
      </c>
      <c r="BG117" s="34">
        <f t="shared" si="23"/>
        <v>82344.360000000088</v>
      </c>
      <c r="BH117" s="34">
        <f t="shared" si="24"/>
        <v>85472.259999999907</v>
      </c>
      <c r="BJ117" s="36">
        <f t="shared" si="33"/>
        <v>235786.39000000007</v>
      </c>
      <c r="BK117" s="19">
        <f t="shared" si="34"/>
        <v>0</v>
      </c>
    </row>
    <row r="118" spans="1:63" x14ac:dyDescent="0.35">
      <c r="A118" s="3" t="str">
        <f>+Seco!A117</f>
        <v>EL_CERNICALO</v>
      </c>
      <c r="B118" s="6">
        <f>+Seco!B117</f>
        <v>0</v>
      </c>
      <c r="C118" s="6">
        <f>+Seco!C117</f>
        <v>0</v>
      </c>
      <c r="D118" s="6">
        <f>+Seco!D117</f>
        <v>0</v>
      </c>
      <c r="E118" s="6">
        <f>+Seco!E117</f>
        <v>0</v>
      </c>
      <c r="F118" s="6">
        <f>+Seco!F117</f>
        <v>0</v>
      </c>
      <c r="G118" s="6">
        <f>+Seco!G117</f>
        <v>0</v>
      </c>
      <c r="H118" s="6">
        <f>+Seco!H117</f>
        <v>0</v>
      </c>
      <c r="I118" s="6">
        <f>+Seco!I117</f>
        <v>0</v>
      </c>
      <c r="J118" s="6">
        <f>+Seco!J117</f>
        <v>0</v>
      </c>
      <c r="K118" s="6">
        <f>+Seco!K117</f>
        <v>81662.23999999986</v>
      </c>
      <c r="L118" s="6">
        <f>+Seco!L117</f>
        <v>106675.13</v>
      </c>
      <c r="M118" s="6">
        <f>+Seco!M117</f>
        <v>114456.69000000012</v>
      </c>
      <c r="N118" s="6">
        <f>+Medio!B117</f>
        <v>0</v>
      </c>
      <c r="O118" s="6">
        <f>+Medio!C117</f>
        <v>0</v>
      </c>
      <c r="P118" s="6">
        <f>+Medio!D117</f>
        <v>0</v>
      </c>
      <c r="Q118" s="6">
        <f>+Medio!E117</f>
        <v>0</v>
      </c>
      <c r="R118" s="6">
        <f>+Medio!F117</f>
        <v>0</v>
      </c>
      <c r="S118" s="6">
        <f>+Medio!G117</f>
        <v>0</v>
      </c>
      <c r="T118" s="6">
        <f>+Medio!H117</f>
        <v>0</v>
      </c>
      <c r="U118" s="6">
        <f>+Medio!I117</f>
        <v>0</v>
      </c>
      <c r="V118" s="6">
        <f>+Medio!J117</f>
        <v>0</v>
      </c>
      <c r="W118" s="6">
        <f>+Medio!K117</f>
        <v>81392.580000000016</v>
      </c>
      <c r="X118" s="6">
        <f>+Medio!L117</f>
        <v>109758.87999999992</v>
      </c>
      <c r="Y118" s="6">
        <f>+Medio!M117</f>
        <v>113644.55999999979</v>
      </c>
      <c r="Z118" s="6">
        <f>+Húmedo!B117</f>
        <v>0</v>
      </c>
      <c r="AA118" s="6">
        <f>+Húmedo!C117</f>
        <v>0</v>
      </c>
      <c r="AB118" s="6">
        <f>+Húmedo!D117</f>
        <v>0</v>
      </c>
      <c r="AC118" s="6">
        <f>+Húmedo!E117</f>
        <v>0</v>
      </c>
      <c r="AD118" s="6">
        <f>+Húmedo!F117</f>
        <v>0</v>
      </c>
      <c r="AE118" s="6">
        <f>+Húmedo!G117</f>
        <v>0</v>
      </c>
      <c r="AF118" s="6">
        <f>+Húmedo!H117</f>
        <v>0</v>
      </c>
      <c r="AG118" s="6">
        <f>+Húmedo!I117</f>
        <v>0</v>
      </c>
      <c r="AH118" s="6">
        <f>+Húmedo!J117</f>
        <v>0</v>
      </c>
      <c r="AI118" s="6">
        <f>+Húmedo!K117</f>
        <v>78720.400000000125</v>
      </c>
      <c r="AJ118" s="6">
        <f>+Húmedo!L117</f>
        <v>104857.83000000006</v>
      </c>
      <c r="AK118" s="6">
        <f>+Húmedo!M117</f>
        <v>109208.99000000005</v>
      </c>
      <c r="AL118" s="6"/>
      <c r="AM118" s="34">
        <f t="shared" si="25"/>
        <v>302794.06</v>
      </c>
      <c r="AN118" s="34">
        <f t="shared" si="26"/>
        <v>304796.01999999973</v>
      </c>
      <c r="AO118" s="34">
        <f t="shared" si="27"/>
        <v>292787.2200000002</v>
      </c>
      <c r="AP118" s="34">
        <f t="shared" si="28"/>
        <v>292787.2200000002</v>
      </c>
      <c r="AQ118" s="34">
        <f t="shared" si="29"/>
        <v>3</v>
      </c>
      <c r="AR118" s="6">
        <f t="shared" si="35"/>
        <v>116</v>
      </c>
      <c r="AS118" s="35">
        <f t="shared" si="30"/>
        <v>78720.400000000125</v>
      </c>
      <c r="AT118" s="35">
        <f t="shared" si="30"/>
        <v>104857.83000000006</v>
      </c>
      <c r="AU118" s="35">
        <f t="shared" si="30"/>
        <v>109208.99000000005</v>
      </c>
      <c r="AV118" s="35">
        <f t="shared" si="31"/>
        <v>292787.2200000002</v>
      </c>
      <c r="AW118" s="19">
        <f t="shared" si="32"/>
        <v>0</v>
      </c>
      <c r="AX118" s="30">
        <f t="shared" si="19"/>
        <v>34</v>
      </c>
      <c r="AY118" s="30">
        <f t="shared" si="20"/>
        <v>35</v>
      </c>
      <c r="AZ118" s="30">
        <f t="shared" si="21"/>
        <v>36</v>
      </c>
      <c r="BB118" s="34">
        <f>+CompraVenta!AQ120</f>
        <v>0</v>
      </c>
      <c r="BC118" s="34">
        <f>+CompraVenta!AR120</f>
        <v>0</v>
      </c>
      <c r="BD118" s="34">
        <f>+CompraVenta!AS120</f>
        <v>0</v>
      </c>
      <c r="BF118" s="34">
        <f t="shared" si="22"/>
        <v>78720.400000000125</v>
      </c>
      <c r="BG118" s="34">
        <f t="shared" si="23"/>
        <v>104857.83000000006</v>
      </c>
      <c r="BH118" s="34">
        <f t="shared" si="24"/>
        <v>109208.99000000005</v>
      </c>
      <c r="BJ118" s="36">
        <f t="shared" si="33"/>
        <v>292787.2200000002</v>
      </c>
      <c r="BK118" s="19">
        <f t="shared" si="34"/>
        <v>0</v>
      </c>
    </row>
    <row r="119" spans="1:63" x14ac:dyDescent="0.35">
      <c r="A119" s="3" t="str">
        <f>+Seco!A118</f>
        <v>EL_MIRADOR</v>
      </c>
      <c r="B119" s="6">
        <f>+Seco!B118</f>
        <v>0</v>
      </c>
      <c r="C119" s="6">
        <f>+Seco!C118</f>
        <v>0</v>
      </c>
      <c r="D119" s="6">
        <f>+Seco!D118</f>
        <v>0</v>
      </c>
      <c r="E119" s="6">
        <f>+Seco!E118</f>
        <v>0</v>
      </c>
      <c r="F119" s="6">
        <f>+Seco!F118</f>
        <v>0</v>
      </c>
      <c r="G119" s="6">
        <f>+Seco!G118</f>
        <v>0</v>
      </c>
      <c r="H119" s="6">
        <f>+Seco!H118</f>
        <v>0</v>
      </c>
      <c r="I119" s="6">
        <f>+Seco!I118</f>
        <v>0</v>
      </c>
      <c r="J119" s="6">
        <f>+Seco!J118</f>
        <v>0</v>
      </c>
      <c r="K119" s="6">
        <f>+Seco!K118</f>
        <v>160550.49000000022</v>
      </c>
      <c r="L119" s="6">
        <f>+Seco!L118</f>
        <v>178572.27999999947</v>
      </c>
      <c r="M119" s="6">
        <f>+Seco!M118</f>
        <v>119547.5199999999</v>
      </c>
      <c r="N119" s="6">
        <f>+Medio!B118</f>
        <v>0</v>
      </c>
      <c r="O119" s="6">
        <f>+Medio!C118</f>
        <v>0</v>
      </c>
      <c r="P119" s="6">
        <f>+Medio!D118</f>
        <v>0</v>
      </c>
      <c r="Q119" s="6">
        <f>+Medio!E118</f>
        <v>0</v>
      </c>
      <c r="R119" s="6">
        <f>+Medio!F118</f>
        <v>0</v>
      </c>
      <c r="S119" s="6">
        <f>+Medio!G118</f>
        <v>0</v>
      </c>
      <c r="T119" s="6">
        <f>+Medio!H118</f>
        <v>0</v>
      </c>
      <c r="U119" s="6">
        <f>+Medio!I118</f>
        <v>0</v>
      </c>
      <c r="V119" s="6">
        <f>+Medio!J118</f>
        <v>0</v>
      </c>
      <c r="W119" s="6">
        <f>+Medio!K118</f>
        <v>225746.57000000007</v>
      </c>
      <c r="X119" s="6">
        <f>+Medio!L118</f>
        <v>244525.12999999931</v>
      </c>
      <c r="Y119" s="6">
        <f>+Medio!M118</f>
        <v>122499.60000000018</v>
      </c>
      <c r="Z119" s="6">
        <f>+Húmedo!B118</f>
        <v>0</v>
      </c>
      <c r="AA119" s="6">
        <f>+Húmedo!C118</f>
        <v>0</v>
      </c>
      <c r="AB119" s="6">
        <f>+Húmedo!D118</f>
        <v>0</v>
      </c>
      <c r="AC119" s="6">
        <f>+Húmedo!E118</f>
        <v>0</v>
      </c>
      <c r="AD119" s="6">
        <f>+Húmedo!F118</f>
        <v>0</v>
      </c>
      <c r="AE119" s="6">
        <f>+Húmedo!G118</f>
        <v>0</v>
      </c>
      <c r="AF119" s="6">
        <f>+Húmedo!H118</f>
        <v>0</v>
      </c>
      <c r="AG119" s="6">
        <f>+Húmedo!I118</f>
        <v>0</v>
      </c>
      <c r="AH119" s="6">
        <f>+Húmedo!J118</f>
        <v>0</v>
      </c>
      <c r="AI119" s="6">
        <f>+Húmedo!K118</f>
        <v>241746.40999999933</v>
      </c>
      <c r="AJ119" s="6">
        <f>+Húmedo!L118</f>
        <v>264569.56999999977</v>
      </c>
      <c r="AK119" s="6">
        <f>+Húmedo!M118</f>
        <v>239707.09000000096</v>
      </c>
      <c r="AL119" s="6"/>
      <c r="AM119" s="34">
        <f t="shared" si="25"/>
        <v>458670.28999999957</v>
      </c>
      <c r="AN119" s="34">
        <f t="shared" si="26"/>
        <v>592771.29999999958</v>
      </c>
      <c r="AO119" s="34">
        <f t="shared" si="27"/>
        <v>746023.07000000007</v>
      </c>
      <c r="AP119" s="34">
        <f t="shared" si="28"/>
        <v>458670.28999999957</v>
      </c>
      <c r="AQ119" s="34">
        <f t="shared" si="29"/>
        <v>1</v>
      </c>
      <c r="AR119" s="6">
        <f t="shared" si="35"/>
        <v>117</v>
      </c>
      <c r="AS119" s="35">
        <f t="shared" si="30"/>
        <v>160550.49000000022</v>
      </c>
      <c r="AT119" s="35">
        <f t="shared" si="30"/>
        <v>178572.27999999947</v>
      </c>
      <c r="AU119" s="35">
        <f t="shared" si="30"/>
        <v>119547.5199999999</v>
      </c>
      <c r="AV119" s="35">
        <f t="shared" si="31"/>
        <v>458670.28999999957</v>
      </c>
      <c r="AW119" s="19">
        <f t="shared" si="32"/>
        <v>0</v>
      </c>
      <c r="AX119" s="30">
        <f t="shared" si="19"/>
        <v>10</v>
      </c>
      <c r="AY119" s="30">
        <f t="shared" si="20"/>
        <v>11</v>
      </c>
      <c r="AZ119" s="30">
        <f t="shared" si="21"/>
        <v>12</v>
      </c>
      <c r="BB119" s="34">
        <f>+CompraVenta!AQ121</f>
        <v>0</v>
      </c>
      <c r="BC119" s="34">
        <f>+CompraVenta!AR121</f>
        <v>0</v>
      </c>
      <c r="BD119" s="34">
        <f>+CompraVenta!AS121</f>
        <v>0</v>
      </c>
      <c r="BF119" s="34">
        <f t="shared" si="22"/>
        <v>160550.49000000022</v>
      </c>
      <c r="BG119" s="34">
        <f t="shared" si="23"/>
        <v>178572.27999999947</v>
      </c>
      <c r="BH119" s="34">
        <f t="shared" si="24"/>
        <v>119547.5199999999</v>
      </c>
      <c r="BJ119" s="36">
        <f t="shared" si="33"/>
        <v>458670.28999999957</v>
      </c>
      <c r="BK119" s="19">
        <f t="shared" si="34"/>
        <v>0</v>
      </c>
    </row>
    <row r="120" spans="1:63" x14ac:dyDescent="0.35">
      <c r="A120" s="3" t="str">
        <f>+Seco!A119</f>
        <v>EL_MORADO</v>
      </c>
      <c r="B120" s="6">
        <f>+Seco!B119</f>
        <v>0</v>
      </c>
      <c r="C120" s="6">
        <f>+Seco!C119</f>
        <v>0</v>
      </c>
      <c r="D120" s="6">
        <f>+Seco!D119</f>
        <v>0</v>
      </c>
      <c r="E120" s="6">
        <f>+Seco!E119</f>
        <v>0</v>
      </c>
      <c r="F120" s="6">
        <f>+Seco!F119</f>
        <v>0</v>
      </c>
      <c r="G120" s="6">
        <f>+Seco!G119</f>
        <v>0</v>
      </c>
      <c r="H120" s="6">
        <f>+Seco!H119</f>
        <v>0</v>
      </c>
      <c r="I120" s="6">
        <f>+Seco!I119</f>
        <v>0</v>
      </c>
      <c r="J120" s="6">
        <f>+Seco!J119</f>
        <v>0</v>
      </c>
      <c r="K120" s="6">
        <f>+Seco!K119</f>
        <v>474478.32</v>
      </c>
      <c r="L120" s="6">
        <f>+Seco!L119</f>
        <v>541563.4099999998</v>
      </c>
      <c r="M120" s="6">
        <f>+Seco!M119</f>
        <v>413372.8800000003</v>
      </c>
      <c r="N120" s="6">
        <f>+Medio!B119</f>
        <v>0</v>
      </c>
      <c r="O120" s="6">
        <f>+Medio!C119</f>
        <v>0</v>
      </c>
      <c r="P120" s="6">
        <f>+Medio!D119</f>
        <v>0</v>
      </c>
      <c r="Q120" s="6">
        <f>+Medio!E119</f>
        <v>0</v>
      </c>
      <c r="R120" s="6">
        <f>+Medio!F119</f>
        <v>0</v>
      </c>
      <c r="S120" s="6">
        <f>+Medio!G119</f>
        <v>0</v>
      </c>
      <c r="T120" s="6">
        <f>+Medio!H119</f>
        <v>0</v>
      </c>
      <c r="U120" s="6">
        <f>+Medio!I119</f>
        <v>0</v>
      </c>
      <c r="V120" s="6">
        <f>+Medio!J119</f>
        <v>0</v>
      </c>
      <c r="W120" s="6">
        <f>+Medio!K119</f>
        <v>470688.93000000017</v>
      </c>
      <c r="X120" s="6">
        <f>+Medio!L119</f>
        <v>550368.8400000002</v>
      </c>
      <c r="Y120" s="6">
        <f>+Medio!M119</f>
        <v>413245.81000000023</v>
      </c>
      <c r="Z120" s="6">
        <f>+Húmedo!B119</f>
        <v>0</v>
      </c>
      <c r="AA120" s="6">
        <f>+Húmedo!C119</f>
        <v>0</v>
      </c>
      <c r="AB120" s="6">
        <f>+Húmedo!D119</f>
        <v>0</v>
      </c>
      <c r="AC120" s="6">
        <f>+Húmedo!E119</f>
        <v>0</v>
      </c>
      <c r="AD120" s="6">
        <f>+Húmedo!F119</f>
        <v>0</v>
      </c>
      <c r="AE120" s="6">
        <f>+Húmedo!G119</f>
        <v>0</v>
      </c>
      <c r="AF120" s="6">
        <f>+Húmedo!H119</f>
        <v>0</v>
      </c>
      <c r="AG120" s="6">
        <f>+Húmedo!I119</f>
        <v>0</v>
      </c>
      <c r="AH120" s="6">
        <f>+Húmedo!J119</f>
        <v>0</v>
      </c>
      <c r="AI120" s="6">
        <f>+Húmedo!K119</f>
        <v>461764.05000000057</v>
      </c>
      <c r="AJ120" s="6">
        <f>+Húmedo!L119</f>
        <v>538618.56000000006</v>
      </c>
      <c r="AK120" s="6">
        <f>+Húmedo!M119</f>
        <v>406098.41000000015</v>
      </c>
      <c r="AL120" s="6"/>
      <c r="AM120" s="34">
        <f t="shared" si="25"/>
        <v>1429414.61</v>
      </c>
      <c r="AN120" s="34">
        <f t="shared" si="26"/>
        <v>1434303.5800000005</v>
      </c>
      <c r="AO120" s="34">
        <f t="shared" si="27"/>
        <v>1406481.0200000007</v>
      </c>
      <c r="AP120" s="34">
        <f t="shared" si="28"/>
        <v>1406481.0200000007</v>
      </c>
      <c r="AQ120" s="34">
        <f t="shared" si="29"/>
        <v>3</v>
      </c>
      <c r="AR120" s="6">
        <f t="shared" si="35"/>
        <v>118</v>
      </c>
      <c r="AS120" s="35">
        <f t="shared" si="30"/>
        <v>461764.05000000057</v>
      </c>
      <c r="AT120" s="35">
        <f t="shared" si="30"/>
        <v>538618.56000000006</v>
      </c>
      <c r="AU120" s="35">
        <f t="shared" si="30"/>
        <v>406098.41000000015</v>
      </c>
      <c r="AV120" s="35">
        <f t="shared" si="31"/>
        <v>1406481.0200000007</v>
      </c>
      <c r="AW120" s="19">
        <f t="shared" si="32"/>
        <v>0</v>
      </c>
      <c r="AX120" s="30">
        <f t="shared" si="19"/>
        <v>34</v>
      </c>
      <c r="AY120" s="30">
        <f t="shared" si="20"/>
        <v>35</v>
      </c>
      <c r="AZ120" s="30">
        <f t="shared" si="21"/>
        <v>36</v>
      </c>
      <c r="BB120" s="34">
        <f>+CompraVenta!AQ122</f>
        <v>0</v>
      </c>
      <c r="BC120" s="34">
        <f>+CompraVenta!AR122</f>
        <v>0</v>
      </c>
      <c r="BD120" s="34">
        <f>+CompraVenta!AS122</f>
        <v>0</v>
      </c>
      <c r="BF120" s="34">
        <f t="shared" si="22"/>
        <v>461764.05000000057</v>
      </c>
      <c r="BG120" s="34">
        <f t="shared" si="23"/>
        <v>538618.56000000006</v>
      </c>
      <c r="BH120" s="34">
        <f t="shared" si="24"/>
        <v>406098.41000000015</v>
      </c>
      <c r="BJ120" s="36">
        <f t="shared" si="33"/>
        <v>1406481.0200000007</v>
      </c>
      <c r="BK120" s="19">
        <f t="shared" si="34"/>
        <v>0</v>
      </c>
    </row>
    <row r="121" spans="1:63" x14ac:dyDescent="0.35">
      <c r="A121" s="3" t="str">
        <f>+Seco!A120</f>
        <v>EL_NOGAL</v>
      </c>
      <c r="B121" s="6">
        <f>+Seco!B120</f>
        <v>0</v>
      </c>
      <c r="C121" s="6">
        <f>+Seco!C120</f>
        <v>0</v>
      </c>
      <c r="D121" s="6">
        <f>+Seco!D120</f>
        <v>0</v>
      </c>
      <c r="E121" s="6">
        <f>+Seco!E120</f>
        <v>0</v>
      </c>
      <c r="F121" s="6">
        <f>+Seco!F120</f>
        <v>0</v>
      </c>
      <c r="G121" s="6">
        <f>+Seco!G120</f>
        <v>0</v>
      </c>
      <c r="H121" s="6">
        <f>+Seco!H120</f>
        <v>0</v>
      </c>
      <c r="I121" s="6">
        <f>+Seco!I120</f>
        <v>0</v>
      </c>
      <c r="J121" s="6">
        <f>+Seco!J120</f>
        <v>0</v>
      </c>
      <c r="K121" s="6">
        <f>+Seco!K120</f>
        <v>212232.53000000046</v>
      </c>
      <c r="L121" s="6">
        <f>+Seco!L120</f>
        <v>268836.42999999976</v>
      </c>
      <c r="M121" s="6">
        <f>+Seco!M120</f>
        <v>323536.15000000008</v>
      </c>
      <c r="N121" s="6">
        <f>+Medio!B120</f>
        <v>0</v>
      </c>
      <c r="O121" s="6">
        <f>+Medio!C120</f>
        <v>0</v>
      </c>
      <c r="P121" s="6">
        <f>+Medio!D120</f>
        <v>0</v>
      </c>
      <c r="Q121" s="6">
        <f>+Medio!E120</f>
        <v>0</v>
      </c>
      <c r="R121" s="6">
        <f>+Medio!F120</f>
        <v>0</v>
      </c>
      <c r="S121" s="6">
        <f>+Medio!G120</f>
        <v>0</v>
      </c>
      <c r="T121" s="6">
        <f>+Medio!H120</f>
        <v>0</v>
      </c>
      <c r="U121" s="6">
        <f>+Medio!I120</f>
        <v>0</v>
      </c>
      <c r="V121" s="6">
        <f>+Medio!J120</f>
        <v>0</v>
      </c>
      <c r="W121" s="6">
        <f>+Medio!K120</f>
        <v>212806.31000000049</v>
      </c>
      <c r="X121" s="6">
        <f>+Medio!L120</f>
        <v>277248.48000000027</v>
      </c>
      <c r="Y121" s="6">
        <f>+Medio!M120</f>
        <v>320560.82999999967</v>
      </c>
      <c r="Z121" s="6">
        <f>+Húmedo!B120</f>
        <v>0</v>
      </c>
      <c r="AA121" s="6">
        <f>+Húmedo!C120</f>
        <v>0</v>
      </c>
      <c r="AB121" s="6">
        <f>+Húmedo!D120</f>
        <v>0</v>
      </c>
      <c r="AC121" s="6">
        <f>+Húmedo!E120</f>
        <v>0</v>
      </c>
      <c r="AD121" s="6">
        <f>+Húmedo!F120</f>
        <v>0</v>
      </c>
      <c r="AE121" s="6">
        <f>+Húmedo!G120</f>
        <v>0</v>
      </c>
      <c r="AF121" s="6">
        <f>+Húmedo!H120</f>
        <v>0</v>
      </c>
      <c r="AG121" s="6">
        <f>+Húmedo!I120</f>
        <v>0</v>
      </c>
      <c r="AH121" s="6">
        <f>+Húmedo!J120</f>
        <v>0</v>
      </c>
      <c r="AI121" s="6">
        <f>+Húmedo!K120</f>
        <v>205309.27999999977</v>
      </c>
      <c r="AJ121" s="6">
        <f>+Húmedo!L120</f>
        <v>262687.21999999991</v>
      </c>
      <c r="AK121" s="6">
        <f>+Húmedo!M120</f>
        <v>306881.72999999992</v>
      </c>
      <c r="AL121" s="6"/>
      <c r="AM121" s="34">
        <f t="shared" si="25"/>
        <v>804605.11000000034</v>
      </c>
      <c r="AN121" s="34">
        <f t="shared" si="26"/>
        <v>810615.62000000034</v>
      </c>
      <c r="AO121" s="34">
        <f t="shared" si="27"/>
        <v>774878.22999999952</v>
      </c>
      <c r="AP121" s="34">
        <f t="shared" si="28"/>
        <v>774878.22999999952</v>
      </c>
      <c r="AQ121" s="34">
        <f t="shared" si="29"/>
        <v>3</v>
      </c>
      <c r="AR121" s="6">
        <f t="shared" si="35"/>
        <v>119</v>
      </c>
      <c r="AS121" s="35">
        <f t="shared" si="30"/>
        <v>205309.27999999977</v>
      </c>
      <c r="AT121" s="35">
        <f t="shared" si="30"/>
        <v>262687.21999999991</v>
      </c>
      <c r="AU121" s="35">
        <f t="shared" si="30"/>
        <v>306881.72999999992</v>
      </c>
      <c r="AV121" s="35">
        <f t="shared" si="31"/>
        <v>774878.22999999952</v>
      </c>
      <c r="AW121" s="19">
        <f t="shared" si="32"/>
        <v>0</v>
      </c>
      <c r="AX121" s="30">
        <f t="shared" si="19"/>
        <v>34</v>
      </c>
      <c r="AY121" s="30">
        <f t="shared" si="20"/>
        <v>35</v>
      </c>
      <c r="AZ121" s="30">
        <f t="shared" si="21"/>
        <v>36</v>
      </c>
      <c r="BB121" s="34">
        <f>+CompraVenta!AQ123</f>
        <v>0</v>
      </c>
      <c r="BC121" s="34">
        <f>+CompraVenta!AR123</f>
        <v>0</v>
      </c>
      <c r="BD121" s="34">
        <f>+CompraVenta!AS123</f>
        <v>0</v>
      </c>
      <c r="BF121" s="34">
        <f t="shared" si="22"/>
        <v>205309.27999999977</v>
      </c>
      <c r="BG121" s="34">
        <f t="shared" si="23"/>
        <v>262687.21999999991</v>
      </c>
      <c r="BH121" s="34">
        <f t="shared" si="24"/>
        <v>306881.72999999992</v>
      </c>
      <c r="BJ121" s="36">
        <f t="shared" si="33"/>
        <v>774878.22999999952</v>
      </c>
      <c r="BK121" s="19">
        <f t="shared" si="34"/>
        <v>0</v>
      </c>
    </row>
    <row r="122" spans="1:63" x14ac:dyDescent="0.35">
      <c r="A122" s="3" t="str">
        <f>+Seco!A121</f>
        <v>EL_PELICANO</v>
      </c>
      <c r="B122" s="6">
        <f>+Seco!B121</f>
        <v>0</v>
      </c>
      <c r="C122" s="6">
        <f>+Seco!C121</f>
        <v>0</v>
      </c>
      <c r="D122" s="6">
        <f>+Seco!D121</f>
        <v>0</v>
      </c>
      <c r="E122" s="6">
        <f>+Seco!E121</f>
        <v>0</v>
      </c>
      <c r="F122" s="6">
        <f>+Seco!F121</f>
        <v>0</v>
      </c>
      <c r="G122" s="6">
        <f>+Seco!G121</f>
        <v>0</v>
      </c>
      <c r="H122" s="6">
        <f>+Seco!H121</f>
        <v>0</v>
      </c>
      <c r="I122" s="6">
        <f>+Seco!I121</f>
        <v>0</v>
      </c>
      <c r="J122" s="6">
        <f>+Seco!J121</f>
        <v>0</v>
      </c>
      <c r="K122" s="6">
        <f>+Seco!K121</f>
        <v>340091.5199999999</v>
      </c>
      <c r="L122" s="6">
        <f>+Seco!L121</f>
        <v>929364.82000000007</v>
      </c>
      <c r="M122" s="6">
        <f>+Seco!M121</f>
        <v>984447.07999999891</v>
      </c>
      <c r="N122" s="6">
        <f>+Medio!B121</f>
        <v>0</v>
      </c>
      <c r="O122" s="6">
        <f>+Medio!C121</f>
        <v>0</v>
      </c>
      <c r="P122" s="6">
        <f>+Medio!D121</f>
        <v>0</v>
      </c>
      <c r="Q122" s="6">
        <f>+Medio!E121</f>
        <v>0</v>
      </c>
      <c r="R122" s="6">
        <f>+Medio!F121</f>
        <v>0</v>
      </c>
      <c r="S122" s="6">
        <f>+Medio!G121</f>
        <v>0</v>
      </c>
      <c r="T122" s="6">
        <f>+Medio!H121</f>
        <v>0</v>
      </c>
      <c r="U122" s="6">
        <f>+Medio!I121</f>
        <v>0</v>
      </c>
      <c r="V122" s="6">
        <f>+Medio!J121</f>
        <v>0</v>
      </c>
      <c r="W122" s="6">
        <f>+Medio!K121</f>
        <v>329720.72000000073</v>
      </c>
      <c r="X122" s="6">
        <f>+Medio!L121</f>
        <v>948975.65000000177</v>
      </c>
      <c r="Y122" s="6">
        <f>+Medio!M121</f>
        <v>1017347.5099999997</v>
      </c>
      <c r="Z122" s="6">
        <f>+Húmedo!B121</f>
        <v>0</v>
      </c>
      <c r="AA122" s="6">
        <f>+Húmedo!C121</f>
        <v>0</v>
      </c>
      <c r="AB122" s="6">
        <f>+Húmedo!D121</f>
        <v>0</v>
      </c>
      <c r="AC122" s="6">
        <f>+Húmedo!E121</f>
        <v>0</v>
      </c>
      <c r="AD122" s="6">
        <f>+Húmedo!F121</f>
        <v>0</v>
      </c>
      <c r="AE122" s="6">
        <f>+Húmedo!G121</f>
        <v>0</v>
      </c>
      <c r="AF122" s="6">
        <f>+Húmedo!H121</f>
        <v>0</v>
      </c>
      <c r="AG122" s="6">
        <f>+Húmedo!I121</f>
        <v>0</v>
      </c>
      <c r="AH122" s="6">
        <f>+Húmedo!J121</f>
        <v>0</v>
      </c>
      <c r="AI122" s="6">
        <f>+Húmedo!K121</f>
        <v>364729.03999999946</v>
      </c>
      <c r="AJ122" s="6">
        <f>+Húmedo!L121</f>
        <v>939771.93000000226</v>
      </c>
      <c r="AK122" s="6">
        <f>+Húmedo!M121</f>
        <v>987066.62999999837</v>
      </c>
      <c r="AL122" s="6"/>
      <c r="AM122" s="34">
        <f t="shared" si="25"/>
        <v>2253903.419999999</v>
      </c>
      <c r="AN122" s="34">
        <f t="shared" si="26"/>
        <v>2296043.8800000022</v>
      </c>
      <c r="AO122" s="34">
        <f t="shared" si="27"/>
        <v>2291567.6</v>
      </c>
      <c r="AP122" s="34">
        <f t="shared" si="28"/>
        <v>2253903.419999999</v>
      </c>
      <c r="AQ122" s="34">
        <f t="shared" si="29"/>
        <v>1</v>
      </c>
      <c r="AR122" s="6">
        <f t="shared" si="35"/>
        <v>120</v>
      </c>
      <c r="AS122" s="35">
        <f t="shared" si="30"/>
        <v>340091.5199999999</v>
      </c>
      <c r="AT122" s="35">
        <f t="shared" si="30"/>
        <v>929364.82000000007</v>
      </c>
      <c r="AU122" s="35">
        <f t="shared" si="30"/>
        <v>984447.07999999891</v>
      </c>
      <c r="AV122" s="35">
        <f t="shared" si="31"/>
        <v>2253903.419999999</v>
      </c>
      <c r="AW122" s="19">
        <f t="shared" si="32"/>
        <v>0</v>
      </c>
      <c r="AX122" s="30">
        <f t="shared" si="19"/>
        <v>10</v>
      </c>
      <c r="AY122" s="30">
        <f t="shared" si="20"/>
        <v>11</v>
      </c>
      <c r="AZ122" s="30">
        <f t="shared" si="21"/>
        <v>12</v>
      </c>
      <c r="BB122" s="34">
        <f>+CompraVenta!AQ124</f>
        <v>0</v>
      </c>
      <c r="BC122" s="34">
        <f>+CompraVenta!AR124</f>
        <v>0</v>
      </c>
      <c r="BD122" s="34">
        <f>+CompraVenta!AS124</f>
        <v>0</v>
      </c>
      <c r="BF122" s="34">
        <f t="shared" si="22"/>
        <v>340091.5199999999</v>
      </c>
      <c r="BG122" s="34">
        <f t="shared" si="23"/>
        <v>929364.82000000007</v>
      </c>
      <c r="BH122" s="34">
        <f t="shared" si="24"/>
        <v>984447.07999999891</v>
      </c>
      <c r="BJ122" s="36">
        <f t="shared" si="33"/>
        <v>2253903.419999999</v>
      </c>
      <c r="BK122" s="19">
        <f t="shared" si="34"/>
        <v>0</v>
      </c>
    </row>
    <row r="123" spans="1:63" x14ac:dyDescent="0.35">
      <c r="A123" s="3" t="str">
        <f>+Seco!A122</f>
        <v>EL_QUEULE</v>
      </c>
      <c r="B123" s="6">
        <f>+Seco!B122</f>
        <v>0</v>
      </c>
      <c r="C123" s="6">
        <f>+Seco!C122</f>
        <v>0</v>
      </c>
      <c r="D123" s="6">
        <f>+Seco!D122</f>
        <v>0</v>
      </c>
      <c r="E123" s="6">
        <f>+Seco!E122</f>
        <v>0</v>
      </c>
      <c r="F123" s="6">
        <f>+Seco!F122</f>
        <v>0</v>
      </c>
      <c r="G123" s="6">
        <f>+Seco!G122</f>
        <v>0</v>
      </c>
      <c r="H123" s="6">
        <f>+Seco!H122</f>
        <v>0</v>
      </c>
      <c r="I123" s="6">
        <f>+Seco!I122</f>
        <v>0</v>
      </c>
      <c r="J123" s="6">
        <f>+Seco!J122</f>
        <v>0</v>
      </c>
      <c r="K123" s="6">
        <f>+Seco!K122</f>
        <v>346085.7999999997</v>
      </c>
      <c r="L123" s="6">
        <f>+Seco!L122</f>
        <v>417029.97999999876</v>
      </c>
      <c r="M123" s="6">
        <f>+Seco!M122</f>
        <v>397825.37000000046</v>
      </c>
      <c r="N123" s="6">
        <f>+Medio!B122</f>
        <v>0</v>
      </c>
      <c r="O123" s="6">
        <f>+Medio!C122</f>
        <v>0</v>
      </c>
      <c r="P123" s="6">
        <f>+Medio!D122</f>
        <v>0</v>
      </c>
      <c r="Q123" s="6">
        <f>+Medio!E122</f>
        <v>0</v>
      </c>
      <c r="R123" s="6">
        <f>+Medio!F122</f>
        <v>0</v>
      </c>
      <c r="S123" s="6">
        <f>+Medio!G122</f>
        <v>0</v>
      </c>
      <c r="T123" s="6">
        <f>+Medio!H122</f>
        <v>0</v>
      </c>
      <c r="U123" s="6">
        <f>+Medio!I122</f>
        <v>0</v>
      </c>
      <c r="V123" s="6">
        <f>+Medio!J122</f>
        <v>0</v>
      </c>
      <c r="W123" s="6">
        <f>+Medio!K122</f>
        <v>344562.89999999927</v>
      </c>
      <c r="X123" s="6">
        <f>+Medio!L122</f>
        <v>427991.87000000023</v>
      </c>
      <c r="Y123" s="6">
        <f>+Medio!M122</f>
        <v>392779.94000000099</v>
      </c>
      <c r="Z123" s="6">
        <f>+Húmedo!B122</f>
        <v>0</v>
      </c>
      <c r="AA123" s="6">
        <f>+Húmedo!C122</f>
        <v>0</v>
      </c>
      <c r="AB123" s="6">
        <f>+Húmedo!D122</f>
        <v>0</v>
      </c>
      <c r="AC123" s="6">
        <f>+Húmedo!E122</f>
        <v>0</v>
      </c>
      <c r="AD123" s="6">
        <f>+Húmedo!F122</f>
        <v>0</v>
      </c>
      <c r="AE123" s="6">
        <f>+Húmedo!G122</f>
        <v>0</v>
      </c>
      <c r="AF123" s="6">
        <f>+Húmedo!H122</f>
        <v>0</v>
      </c>
      <c r="AG123" s="6">
        <f>+Húmedo!I122</f>
        <v>0</v>
      </c>
      <c r="AH123" s="6">
        <f>+Húmedo!J122</f>
        <v>0</v>
      </c>
      <c r="AI123" s="6">
        <f>+Húmedo!K122</f>
        <v>334528.52000000089</v>
      </c>
      <c r="AJ123" s="6">
        <f>+Húmedo!L122</f>
        <v>411593.12999999983</v>
      </c>
      <c r="AK123" s="6">
        <f>+Húmedo!M122</f>
        <v>378734.95000000059</v>
      </c>
      <c r="AL123" s="6"/>
      <c r="AM123" s="34">
        <f t="shared" si="25"/>
        <v>1160941.149999999</v>
      </c>
      <c r="AN123" s="34">
        <f t="shared" si="26"/>
        <v>1165334.7100000004</v>
      </c>
      <c r="AO123" s="34">
        <f t="shared" si="27"/>
        <v>1124856.6000000013</v>
      </c>
      <c r="AP123" s="34">
        <f t="shared" si="28"/>
        <v>1124856.6000000013</v>
      </c>
      <c r="AQ123" s="34">
        <f t="shared" si="29"/>
        <v>3</v>
      </c>
      <c r="AR123" s="6">
        <f t="shared" si="35"/>
        <v>121</v>
      </c>
      <c r="AS123" s="35">
        <f t="shared" si="30"/>
        <v>334528.52000000089</v>
      </c>
      <c r="AT123" s="35">
        <f t="shared" si="30"/>
        <v>411593.12999999983</v>
      </c>
      <c r="AU123" s="35">
        <f t="shared" si="30"/>
        <v>378734.95000000059</v>
      </c>
      <c r="AV123" s="35">
        <f t="shared" si="31"/>
        <v>1124856.6000000013</v>
      </c>
      <c r="AW123" s="19">
        <f t="shared" si="32"/>
        <v>0</v>
      </c>
      <c r="AX123" s="30">
        <f t="shared" si="19"/>
        <v>34</v>
      </c>
      <c r="AY123" s="30">
        <f t="shared" si="20"/>
        <v>35</v>
      </c>
      <c r="AZ123" s="30">
        <f t="shared" si="21"/>
        <v>36</v>
      </c>
      <c r="BB123" s="34">
        <f>+CompraVenta!AQ125</f>
        <v>0</v>
      </c>
      <c r="BC123" s="34">
        <f>+CompraVenta!AR125</f>
        <v>0</v>
      </c>
      <c r="BD123" s="34">
        <f>+CompraVenta!AS125</f>
        <v>0</v>
      </c>
      <c r="BF123" s="34">
        <f t="shared" si="22"/>
        <v>334528.52000000089</v>
      </c>
      <c r="BG123" s="34">
        <f t="shared" si="23"/>
        <v>411593.12999999983</v>
      </c>
      <c r="BH123" s="34">
        <f t="shared" si="24"/>
        <v>378734.95000000059</v>
      </c>
      <c r="BJ123" s="36">
        <f t="shared" si="33"/>
        <v>1124856.6000000013</v>
      </c>
      <c r="BK123" s="19">
        <f t="shared" si="34"/>
        <v>0</v>
      </c>
    </row>
    <row r="124" spans="1:63" x14ac:dyDescent="0.35">
      <c r="A124" s="3" t="str">
        <f>+Seco!A123</f>
        <v>EL_ROBLE_SOLAR_SPA</v>
      </c>
      <c r="B124" s="6">
        <f>+Seco!B123</f>
        <v>0</v>
      </c>
      <c r="C124" s="6">
        <f>+Seco!C123</f>
        <v>0</v>
      </c>
      <c r="D124" s="6">
        <f>+Seco!D123</f>
        <v>0</v>
      </c>
      <c r="E124" s="6">
        <f>+Seco!E123</f>
        <v>0</v>
      </c>
      <c r="F124" s="6">
        <f>+Seco!F123</f>
        <v>0</v>
      </c>
      <c r="G124" s="6">
        <f>+Seco!G123</f>
        <v>0</v>
      </c>
      <c r="H124" s="6">
        <f>+Seco!H123</f>
        <v>0</v>
      </c>
      <c r="I124" s="6">
        <f>+Seco!I123</f>
        <v>0</v>
      </c>
      <c r="J124" s="6">
        <f>+Seco!J123</f>
        <v>0</v>
      </c>
      <c r="K124" s="6">
        <f>+Seco!K123</f>
        <v>70073.950000000012</v>
      </c>
      <c r="L124" s="6">
        <f>+Seco!L123</f>
        <v>76658.110000000044</v>
      </c>
      <c r="M124" s="6">
        <f>+Seco!M123</f>
        <v>72912.350000000122</v>
      </c>
      <c r="N124" s="6">
        <f>+Medio!B123</f>
        <v>0</v>
      </c>
      <c r="O124" s="6">
        <f>+Medio!C123</f>
        <v>0</v>
      </c>
      <c r="P124" s="6">
        <f>+Medio!D123</f>
        <v>0</v>
      </c>
      <c r="Q124" s="6">
        <f>+Medio!E123</f>
        <v>0</v>
      </c>
      <c r="R124" s="6">
        <f>+Medio!F123</f>
        <v>0</v>
      </c>
      <c r="S124" s="6">
        <f>+Medio!G123</f>
        <v>0</v>
      </c>
      <c r="T124" s="6">
        <f>+Medio!H123</f>
        <v>0</v>
      </c>
      <c r="U124" s="6">
        <f>+Medio!I123</f>
        <v>0</v>
      </c>
      <c r="V124" s="6">
        <f>+Medio!J123</f>
        <v>0</v>
      </c>
      <c r="W124" s="6">
        <f>+Medio!K123</f>
        <v>69810.580000000176</v>
      </c>
      <c r="X124" s="6">
        <f>+Medio!L123</f>
        <v>78507.669999999736</v>
      </c>
      <c r="Y124" s="6">
        <f>+Medio!M123</f>
        <v>72969.460000000152</v>
      </c>
      <c r="Z124" s="6">
        <f>+Húmedo!B123</f>
        <v>0</v>
      </c>
      <c r="AA124" s="6">
        <f>+Húmedo!C123</f>
        <v>0</v>
      </c>
      <c r="AB124" s="6">
        <f>+Húmedo!D123</f>
        <v>0</v>
      </c>
      <c r="AC124" s="6">
        <f>+Húmedo!E123</f>
        <v>0</v>
      </c>
      <c r="AD124" s="6">
        <f>+Húmedo!F123</f>
        <v>0</v>
      </c>
      <c r="AE124" s="6">
        <f>+Húmedo!G123</f>
        <v>0</v>
      </c>
      <c r="AF124" s="6">
        <f>+Húmedo!H123</f>
        <v>0</v>
      </c>
      <c r="AG124" s="6">
        <f>+Húmedo!I123</f>
        <v>0</v>
      </c>
      <c r="AH124" s="6">
        <f>+Húmedo!J123</f>
        <v>0</v>
      </c>
      <c r="AI124" s="6">
        <f>+Húmedo!K123</f>
        <v>67931.250000000058</v>
      </c>
      <c r="AJ124" s="6">
        <f>+Húmedo!L123</f>
        <v>75828.599999999773</v>
      </c>
      <c r="AK124" s="6">
        <f>+Húmedo!M123</f>
        <v>70674.100000000137</v>
      </c>
      <c r="AL124" s="6"/>
      <c r="AM124" s="34">
        <f t="shared" si="25"/>
        <v>219644.41000000018</v>
      </c>
      <c r="AN124" s="34">
        <f t="shared" si="26"/>
        <v>221287.71000000008</v>
      </c>
      <c r="AO124" s="34">
        <f t="shared" si="27"/>
        <v>214433.94999999995</v>
      </c>
      <c r="AP124" s="34">
        <f t="shared" si="28"/>
        <v>214433.94999999995</v>
      </c>
      <c r="AQ124" s="34">
        <f t="shared" si="29"/>
        <v>3</v>
      </c>
      <c r="AR124" s="6">
        <f t="shared" si="35"/>
        <v>122</v>
      </c>
      <c r="AS124" s="35">
        <f t="shared" si="30"/>
        <v>67931.250000000058</v>
      </c>
      <c r="AT124" s="35">
        <f t="shared" si="30"/>
        <v>75828.599999999773</v>
      </c>
      <c r="AU124" s="35">
        <f t="shared" si="30"/>
        <v>70674.100000000137</v>
      </c>
      <c r="AV124" s="35">
        <f t="shared" si="31"/>
        <v>214433.94999999995</v>
      </c>
      <c r="AW124" s="19">
        <f t="shared" si="32"/>
        <v>0</v>
      </c>
      <c r="AX124" s="30">
        <f t="shared" si="19"/>
        <v>34</v>
      </c>
      <c r="AY124" s="30">
        <f t="shared" si="20"/>
        <v>35</v>
      </c>
      <c r="AZ124" s="30">
        <f t="shared" si="21"/>
        <v>36</v>
      </c>
      <c r="BB124" s="34">
        <f>+CompraVenta!AQ126</f>
        <v>0</v>
      </c>
      <c r="BC124" s="34">
        <f>+CompraVenta!AR126</f>
        <v>0</v>
      </c>
      <c r="BD124" s="34">
        <f>+CompraVenta!AS126</f>
        <v>0</v>
      </c>
      <c r="BF124" s="34">
        <f t="shared" si="22"/>
        <v>67931.250000000058</v>
      </c>
      <c r="BG124" s="34">
        <f t="shared" si="23"/>
        <v>75828.599999999773</v>
      </c>
      <c r="BH124" s="34">
        <f t="shared" si="24"/>
        <v>70674.100000000137</v>
      </c>
      <c r="BJ124" s="36">
        <f t="shared" si="33"/>
        <v>214433.94999999995</v>
      </c>
      <c r="BK124" s="19">
        <f t="shared" si="34"/>
        <v>0</v>
      </c>
    </row>
    <row r="125" spans="1:63" x14ac:dyDescent="0.35">
      <c r="A125" s="3" t="str">
        <f>+Seco!A124</f>
        <v>EL_SALITRAL</v>
      </c>
      <c r="B125" s="6">
        <f>+Seco!B124</f>
        <v>0</v>
      </c>
      <c r="C125" s="6">
        <f>+Seco!C124</f>
        <v>0</v>
      </c>
      <c r="D125" s="6">
        <f>+Seco!D124</f>
        <v>0</v>
      </c>
      <c r="E125" s="6">
        <f>+Seco!E124</f>
        <v>0</v>
      </c>
      <c r="F125" s="6">
        <f>+Seco!F124</f>
        <v>0</v>
      </c>
      <c r="G125" s="6">
        <f>+Seco!G124</f>
        <v>0</v>
      </c>
      <c r="H125" s="6">
        <f>+Seco!H124</f>
        <v>0</v>
      </c>
      <c r="I125" s="6">
        <f>+Seco!I124</f>
        <v>0</v>
      </c>
      <c r="J125" s="6">
        <f>+Seco!J124</f>
        <v>0</v>
      </c>
      <c r="K125" s="6">
        <f>+Seco!K124</f>
        <v>0</v>
      </c>
      <c r="L125" s="6">
        <f>+Seco!L124</f>
        <v>0</v>
      </c>
      <c r="M125" s="6">
        <f>+Seco!M124</f>
        <v>0</v>
      </c>
      <c r="N125" s="6">
        <f>+Medio!B124</f>
        <v>0</v>
      </c>
      <c r="O125" s="6">
        <f>+Medio!C124</f>
        <v>0</v>
      </c>
      <c r="P125" s="6">
        <f>+Medio!D124</f>
        <v>0</v>
      </c>
      <c r="Q125" s="6">
        <f>+Medio!E124</f>
        <v>0</v>
      </c>
      <c r="R125" s="6">
        <f>+Medio!F124</f>
        <v>0</v>
      </c>
      <c r="S125" s="6">
        <f>+Medio!G124</f>
        <v>0</v>
      </c>
      <c r="T125" s="6">
        <f>+Medio!H124</f>
        <v>0</v>
      </c>
      <c r="U125" s="6">
        <f>+Medio!I124</f>
        <v>0</v>
      </c>
      <c r="V125" s="6">
        <f>+Medio!J124</f>
        <v>0</v>
      </c>
      <c r="W125" s="6">
        <f>+Medio!K124</f>
        <v>0</v>
      </c>
      <c r="X125" s="6">
        <f>+Medio!L124</f>
        <v>0</v>
      </c>
      <c r="Y125" s="6">
        <f>+Medio!M124</f>
        <v>0</v>
      </c>
      <c r="Z125" s="6">
        <f>+Húmedo!B124</f>
        <v>0</v>
      </c>
      <c r="AA125" s="6">
        <f>+Húmedo!C124</f>
        <v>0</v>
      </c>
      <c r="AB125" s="6">
        <f>+Húmedo!D124</f>
        <v>0</v>
      </c>
      <c r="AC125" s="6">
        <f>+Húmedo!E124</f>
        <v>0</v>
      </c>
      <c r="AD125" s="6">
        <f>+Húmedo!F124</f>
        <v>0</v>
      </c>
      <c r="AE125" s="6">
        <f>+Húmedo!G124</f>
        <v>0</v>
      </c>
      <c r="AF125" s="6">
        <f>+Húmedo!H124</f>
        <v>0</v>
      </c>
      <c r="AG125" s="6">
        <f>+Húmedo!I124</f>
        <v>0</v>
      </c>
      <c r="AH125" s="6">
        <f>+Húmedo!J124</f>
        <v>0</v>
      </c>
      <c r="AI125" s="6">
        <f>+Húmedo!K124</f>
        <v>0</v>
      </c>
      <c r="AJ125" s="6">
        <f>+Húmedo!L124</f>
        <v>0</v>
      </c>
      <c r="AK125" s="6">
        <f>+Húmedo!M124</f>
        <v>0</v>
      </c>
      <c r="AL125" s="6"/>
      <c r="AM125" s="34">
        <f t="shared" si="25"/>
        <v>0</v>
      </c>
      <c r="AN125" s="34">
        <f t="shared" si="26"/>
        <v>0</v>
      </c>
      <c r="AO125" s="34">
        <f t="shared" si="27"/>
        <v>0</v>
      </c>
      <c r="AP125" s="34">
        <f t="shared" si="28"/>
        <v>0</v>
      </c>
      <c r="AQ125" s="34">
        <f t="shared" si="29"/>
        <v>1</v>
      </c>
      <c r="AR125" s="6">
        <f t="shared" si="35"/>
        <v>123</v>
      </c>
      <c r="AS125" s="35">
        <f t="shared" si="30"/>
        <v>0</v>
      </c>
      <c r="AT125" s="35">
        <f t="shared" si="30"/>
        <v>0</v>
      </c>
      <c r="AU125" s="35">
        <f t="shared" si="30"/>
        <v>0</v>
      </c>
      <c r="AV125" s="35">
        <f t="shared" si="31"/>
        <v>0</v>
      </c>
      <c r="AW125" s="19">
        <f t="shared" si="32"/>
        <v>0</v>
      </c>
      <c r="AX125" s="30">
        <f t="shared" si="19"/>
        <v>1</v>
      </c>
      <c r="AY125" s="30">
        <f t="shared" si="20"/>
        <v>1</v>
      </c>
      <c r="AZ125" s="30">
        <f t="shared" si="21"/>
        <v>1</v>
      </c>
      <c r="BB125" s="34">
        <f>+CompraVenta!AQ127</f>
        <v>0</v>
      </c>
      <c r="BC125" s="34">
        <f>+CompraVenta!AR127</f>
        <v>0</v>
      </c>
      <c r="BD125" s="34">
        <f>+CompraVenta!AS127</f>
        <v>0</v>
      </c>
      <c r="BF125" s="34">
        <f t="shared" si="22"/>
        <v>0</v>
      </c>
      <c r="BG125" s="34">
        <f t="shared" si="23"/>
        <v>0</v>
      </c>
      <c r="BH125" s="34">
        <f t="shared" si="24"/>
        <v>0</v>
      </c>
      <c r="BJ125" s="36">
        <f t="shared" si="33"/>
        <v>0</v>
      </c>
      <c r="BK125" s="19">
        <f t="shared" si="34"/>
        <v>0</v>
      </c>
    </row>
    <row r="126" spans="1:63" x14ac:dyDescent="0.35">
      <c r="A126" s="3" t="str">
        <f>+Seco!A125</f>
        <v>ELECTRICA_PINARES</v>
      </c>
      <c r="B126" s="6">
        <f>+Seco!B125</f>
        <v>0</v>
      </c>
      <c r="C126" s="6">
        <f>+Seco!C125</f>
        <v>0</v>
      </c>
      <c r="D126" s="6">
        <f>+Seco!D125</f>
        <v>0</v>
      </c>
      <c r="E126" s="6">
        <f>+Seco!E125</f>
        <v>0</v>
      </c>
      <c r="F126" s="6">
        <f>+Seco!F125</f>
        <v>0</v>
      </c>
      <c r="G126" s="6">
        <f>+Seco!G125</f>
        <v>0</v>
      </c>
      <c r="H126" s="6">
        <f>+Seco!H125</f>
        <v>0</v>
      </c>
      <c r="I126" s="6">
        <f>+Seco!I125</f>
        <v>0</v>
      </c>
      <c r="J126" s="6">
        <f>+Seco!J125</f>
        <v>0</v>
      </c>
      <c r="K126" s="6">
        <f>+Seco!K125</f>
        <v>0</v>
      </c>
      <c r="L126" s="6">
        <f>+Seco!L125</f>
        <v>0</v>
      </c>
      <c r="M126" s="6">
        <f>+Seco!M125</f>
        <v>0</v>
      </c>
      <c r="N126" s="6">
        <f>+Medio!B125</f>
        <v>0</v>
      </c>
      <c r="O126" s="6">
        <f>+Medio!C125</f>
        <v>0</v>
      </c>
      <c r="P126" s="6">
        <f>+Medio!D125</f>
        <v>0</v>
      </c>
      <c r="Q126" s="6">
        <f>+Medio!E125</f>
        <v>0</v>
      </c>
      <c r="R126" s="6">
        <f>+Medio!F125</f>
        <v>0</v>
      </c>
      <c r="S126" s="6">
        <f>+Medio!G125</f>
        <v>0</v>
      </c>
      <c r="T126" s="6">
        <f>+Medio!H125</f>
        <v>0</v>
      </c>
      <c r="U126" s="6">
        <f>+Medio!I125</f>
        <v>0</v>
      </c>
      <c r="V126" s="6">
        <f>+Medio!J125</f>
        <v>0</v>
      </c>
      <c r="W126" s="6">
        <f>+Medio!K125</f>
        <v>0</v>
      </c>
      <c r="X126" s="6">
        <f>+Medio!L125</f>
        <v>0</v>
      </c>
      <c r="Y126" s="6">
        <f>+Medio!M125</f>
        <v>0</v>
      </c>
      <c r="Z126" s="6">
        <f>+Húmedo!B125</f>
        <v>0</v>
      </c>
      <c r="AA126" s="6">
        <f>+Húmedo!C125</f>
        <v>0</v>
      </c>
      <c r="AB126" s="6">
        <f>+Húmedo!D125</f>
        <v>0</v>
      </c>
      <c r="AC126" s="6">
        <f>+Húmedo!E125</f>
        <v>0</v>
      </c>
      <c r="AD126" s="6">
        <f>+Húmedo!F125</f>
        <v>0</v>
      </c>
      <c r="AE126" s="6">
        <f>+Húmedo!G125</f>
        <v>0</v>
      </c>
      <c r="AF126" s="6">
        <f>+Húmedo!H125</f>
        <v>0</v>
      </c>
      <c r="AG126" s="6">
        <f>+Húmedo!I125</f>
        <v>0</v>
      </c>
      <c r="AH126" s="6">
        <f>+Húmedo!J125</f>
        <v>0</v>
      </c>
      <c r="AI126" s="6">
        <f>+Húmedo!K125</f>
        <v>0</v>
      </c>
      <c r="AJ126" s="6">
        <f>+Húmedo!L125</f>
        <v>0</v>
      </c>
      <c r="AK126" s="6">
        <f>+Húmedo!M125</f>
        <v>0</v>
      </c>
      <c r="AL126" s="6"/>
      <c r="AM126" s="34">
        <f t="shared" si="25"/>
        <v>0</v>
      </c>
      <c r="AN126" s="34">
        <f t="shared" si="26"/>
        <v>0</v>
      </c>
      <c r="AO126" s="34">
        <f t="shared" si="27"/>
        <v>0</v>
      </c>
      <c r="AP126" s="34">
        <f t="shared" si="28"/>
        <v>0</v>
      </c>
      <c r="AQ126" s="34">
        <f t="shared" si="29"/>
        <v>1</v>
      </c>
      <c r="AR126" s="6">
        <f t="shared" si="35"/>
        <v>124</v>
      </c>
      <c r="AS126" s="35">
        <f t="shared" si="30"/>
        <v>0</v>
      </c>
      <c r="AT126" s="35">
        <f t="shared" si="30"/>
        <v>0</v>
      </c>
      <c r="AU126" s="35">
        <f t="shared" si="30"/>
        <v>0</v>
      </c>
      <c r="AV126" s="35">
        <f t="shared" si="31"/>
        <v>0</v>
      </c>
      <c r="AW126" s="19">
        <f t="shared" si="32"/>
        <v>0</v>
      </c>
      <c r="AX126" s="30">
        <f t="shared" si="19"/>
        <v>1</v>
      </c>
      <c r="AY126" s="30">
        <f t="shared" si="20"/>
        <v>1</v>
      </c>
      <c r="AZ126" s="30">
        <f t="shared" si="21"/>
        <v>1</v>
      </c>
      <c r="BB126" s="34">
        <f>+CompraVenta!AQ128</f>
        <v>0</v>
      </c>
      <c r="BC126" s="34">
        <f>+CompraVenta!AR128</f>
        <v>0</v>
      </c>
      <c r="BD126" s="34">
        <f>+CompraVenta!AS128</f>
        <v>0</v>
      </c>
      <c r="BF126" s="34">
        <f t="shared" si="22"/>
        <v>0</v>
      </c>
      <c r="BG126" s="34">
        <f t="shared" si="23"/>
        <v>0</v>
      </c>
      <c r="BH126" s="34">
        <f t="shared" si="24"/>
        <v>0</v>
      </c>
      <c r="BJ126" s="36">
        <f t="shared" si="33"/>
        <v>0</v>
      </c>
      <c r="BK126" s="19">
        <f t="shared" si="34"/>
        <v>0</v>
      </c>
    </row>
    <row r="127" spans="1:63" x14ac:dyDescent="0.35">
      <c r="A127" s="3" t="str">
        <f>+Seco!A126</f>
        <v>ELEKTRAGEN</v>
      </c>
      <c r="B127" s="6">
        <f>+Seco!B126</f>
        <v>0</v>
      </c>
      <c r="C127" s="6">
        <f>+Seco!C126</f>
        <v>0</v>
      </c>
      <c r="D127" s="6">
        <f>+Seco!D126</f>
        <v>0</v>
      </c>
      <c r="E127" s="6">
        <f>+Seco!E126</f>
        <v>0</v>
      </c>
      <c r="F127" s="6">
        <f>+Seco!F126</f>
        <v>0</v>
      </c>
      <c r="G127" s="6">
        <f>+Seco!G126</f>
        <v>0</v>
      </c>
      <c r="H127" s="6">
        <f>+Seco!H126</f>
        <v>0</v>
      </c>
      <c r="I127" s="6">
        <f>+Seco!I126</f>
        <v>0</v>
      </c>
      <c r="J127" s="6">
        <f>+Seco!J126</f>
        <v>0</v>
      </c>
      <c r="K127" s="6">
        <f>+Seco!K126</f>
        <v>0</v>
      </c>
      <c r="L127" s="6">
        <f>+Seco!L126</f>
        <v>0</v>
      </c>
      <c r="M127" s="6">
        <f>+Seco!M126</f>
        <v>0</v>
      </c>
      <c r="N127" s="6">
        <f>+Medio!B126</f>
        <v>0</v>
      </c>
      <c r="O127" s="6">
        <f>+Medio!C126</f>
        <v>0</v>
      </c>
      <c r="P127" s="6">
        <f>+Medio!D126</f>
        <v>0</v>
      </c>
      <c r="Q127" s="6">
        <f>+Medio!E126</f>
        <v>0</v>
      </c>
      <c r="R127" s="6">
        <f>+Medio!F126</f>
        <v>0</v>
      </c>
      <c r="S127" s="6">
        <f>+Medio!G126</f>
        <v>0</v>
      </c>
      <c r="T127" s="6">
        <f>+Medio!H126</f>
        <v>0</v>
      </c>
      <c r="U127" s="6">
        <f>+Medio!I126</f>
        <v>0</v>
      </c>
      <c r="V127" s="6">
        <f>+Medio!J126</f>
        <v>0</v>
      </c>
      <c r="W127" s="6">
        <f>+Medio!K126</f>
        <v>0</v>
      </c>
      <c r="X127" s="6">
        <f>+Medio!L126</f>
        <v>0</v>
      </c>
      <c r="Y127" s="6">
        <f>+Medio!M126</f>
        <v>0</v>
      </c>
      <c r="Z127" s="6">
        <f>+Húmedo!B126</f>
        <v>0</v>
      </c>
      <c r="AA127" s="6">
        <f>+Húmedo!C126</f>
        <v>0</v>
      </c>
      <c r="AB127" s="6">
        <f>+Húmedo!D126</f>
        <v>0</v>
      </c>
      <c r="AC127" s="6">
        <f>+Húmedo!E126</f>
        <v>0</v>
      </c>
      <c r="AD127" s="6">
        <f>+Húmedo!F126</f>
        <v>0</v>
      </c>
      <c r="AE127" s="6">
        <f>+Húmedo!G126</f>
        <v>0</v>
      </c>
      <c r="AF127" s="6">
        <f>+Húmedo!H126</f>
        <v>0</v>
      </c>
      <c r="AG127" s="6">
        <f>+Húmedo!I126</f>
        <v>0</v>
      </c>
      <c r="AH127" s="6">
        <f>+Húmedo!J126</f>
        <v>0</v>
      </c>
      <c r="AI127" s="6">
        <f>+Húmedo!K126</f>
        <v>0</v>
      </c>
      <c r="AJ127" s="6">
        <f>+Húmedo!L126</f>
        <v>0</v>
      </c>
      <c r="AK127" s="6">
        <f>+Húmedo!M126</f>
        <v>0</v>
      </c>
      <c r="AL127" s="6"/>
      <c r="AM127" s="34">
        <f t="shared" si="25"/>
        <v>0</v>
      </c>
      <c r="AN127" s="34">
        <f t="shared" si="26"/>
        <v>0</v>
      </c>
      <c r="AO127" s="34">
        <f t="shared" si="27"/>
        <v>0</v>
      </c>
      <c r="AP127" s="34">
        <f t="shared" si="28"/>
        <v>0</v>
      </c>
      <c r="AQ127" s="34">
        <f t="shared" si="29"/>
        <v>1</v>
      </c>
      <c r="AR127" s="6">
        <f t="shared" si="35"/>
        <v>125</v>
      </c>
      <c r="AS127" s="35">
        <f t="shared" si="30"/>
        <v>0</v>
      </c>
      <c r="AT127" s="35">
        <f t="shared" si="30"/>
        <v>0</v>
      </c>
      <c r="AU127" s="35">
        <f t="shared" si="30"/>
        <v>0</v>
      </c>
      <c r="AV127" s="35">
        <f t="shared" si="31"/>
        <v>0</v>
      </c>
      <c r="AW127" s="19">
        <f t="shared" si="32"/>
        <v>0</v>
      </c>
      <c r="AX127" s="30">
        <f t="shared" si="19"/>
        <v>1</v>
      </c>
      <c r="AY127" s="30">
        <f t="shared" si="20"/>
        <v>1</v>
      </c>
      <c r="AZ127" s="30">
        <f t="shared" si="21"/>
        <v>1</v>
      </c>
      <c r="BB127" s="34">
        <f>+CompraVenta!AQ129</f>
        <v>0</v>
      </c>
      <c r="BC127" s="34">
        <f>+CompraVenta!AR129</f>
        <v>0</v>
      </c>
      <c r="BD127" s="34">
        <f>+CompraVenta!AS129</f>
        <v>0</v>
      </c>
      <c r="BF127" s="34">
        <f t="shared" si="22"/>
        <v>0</v>
      </c>
      <c r="BG127" s="34">
        <f t="shared" si="23"/>
        <v>0</v>
      </c>
      <c r="BH127" s="34">
        <f t="shared" si="24"/>
        <v>0</v>
      </c>
      <c r="BJ127" s="36">
        <f t="shared" si="33"/>
        <v>0</v>
      </c>
      <c r="BK127" s="19">
        <f t="shared" si="34"/>
        <v>0</v>
      </c>
    </row>
    <row r="128" spans="1:63" x14ac:dyDescent="0.35">
      <c r="A128" s="3" t="str">
        <f>+Seco!A127</f>
        <v>EMBALSE_ANCOA</v>
      </c>
      <c r="B128" s="6">
        <f>+Seco!B127</f>
        <v>0</v>
      </c>
      <c r="C128" s="6">
        <f>+Seco!C127</f>
        <v>0</v>
      </c>
      <c r="D128" s="6">
        <f>+Seco!D127</f>
        <v>0</v>
      </c>
      <c r="E128" s="6">
        <f>+Seco!E127</f>
        <v>0</v>
      </c>
      <c r="F128" s="6">
        <f>+Seco!F127</f>
        <v>0</v>
      </c>
      <c r="G128" s="6">
        <f>+Seco!G127</f>
        <v>0</v>
      </c>
      <c r="H128" s="6">
        <f>+Seco!H127</f>
        <v>0</v>
      </c>
      <c r="I128" s="6">
        <f>+Seco!I127</f>
        <v>0</v>
      </c>
      <c r="J128" s="6">
        <f>+Seco!J127</f>
        <v>0</v>
      </c>
      <c r="K128" s="6">
        <f>+Seco!K127</f>
        <v>1495329.1099999989</v>
      </c>
      <c r="L128" s="6">
        <f>+Seco!L127</f>
        <v>1901398.4100000004</v>
      </c>
      <c r="M128" s="6">
        <f>+Seco!M127</f>
        <v>1922249.9199999981</v>
      </c>
      <c r="N128" s="6">
        <f>+Medio!B127</f>
        <v>0</v>
      </c>
      <c r="O128" s="6">
        <f>+Medio!C127</f>
        <v>0</v>
      </c>
      <c r="P128" s="6">
        <f>+Medio!D127</f>
        <v>0</v>
      </c>
      <c r="Q128" s="6">
        <f>+Medio!E127</f>
        <v>0</v>
      </c>
      <c r="R128" s="6">
        <f>+Medio!F127</f>
        <v>0</v>
      </c>
      <c r="S128" s="6">
        <f>+Medio!G127</f>
        <v>0</v>
      </c>
      <c r="T128" s="6">
        <f>+Medio!H127</f>
        <v>0</v>
      </c>
      <c r="U128" s="6">
        <f>+Medio!I127</f>
        <v>0</v>
      </c>
      <c r="V128" s="6">
        <f>+Medio!J127</f>
        <v>0</v>
      </c>
      <c r="W128" s="6">
        <f>+Medio!K127</f>
        <v>1493864.3400000017</v>
      </c>
      <c r="X128" s="6">
        <f>+Medio!L127</f>
        <v>2106219.2999999993</v>
      </c>
      <c r="Y128" s="6">
        <f>+Medio!M127</f>
        <v>1537734.4499999937</v>
      </c>
      <c r="Z128" s="6">
        <f>+Húmedo!B127</f>
        <v>0</v>
      </c>
      <c r="AA128" s="6">
        <f>+Húmedo!C127</f>
        <v>0</v>
      </c>
      <c r="AB128" s="6">
        <f>+Húmedo!D127</f>
        <v>0</v>
      </c>
      <c r="AC128" s="6">
        <f>+Húmedo!E127</f>
        <v>0</v>
      </c>
      <c r="AD128" s="6">
        <f>+Húmedo!F127</f>
        <v>0</v>
      </c>
      <c r="AE128" s="6">
        <f>+Húmedo!G127</f>
        <v>0</v>
      </c>
      <c r="AF128" s="6">
        <f>+Húmedo!H127</f>
        <v>0</v>
      </c>
      <c r="AG128" s="6">
        <f>+Húmedo!I127</f>
        <v>0</v>
      </c>
      <c r="AH128" s="6">
        <f>+Húmedo!J127</f>
        <v>0</v>
      </c>
      <c r="AI128" s="6">
        <f>+Húmedo!K127</f>
        <v>1436992.2999999996</v>
      </c>
      <c r="AJ128" s="6">
        <f>+Húmedo!L127</f>
        <v>1819014.0999999975</v>
      </c>
      <c r="AK128" s="6">
        <f>+Húmedo!M127</f>
        <v>1818059.1600000008</v>
      </c>
      <c r="AL128" s="6"/>
      <c r="AM128" s="34">
        <f t="shared" si="25"/>
        <v>5318977.4399999976</v>
      </c>
      <c r="AN128" s="34">
        <f t="shared" si="26"/>
        <v>5137818.0899999943</v>
      </c>
      <c r="AO128" s="34">
        <f t="shared" si="27"/>
        <v>5074065.5599999977</v>
      </c>
      <c r="AP128" s="34">
        <f t="shared" si="28"/>
        <v>5074065.5599999977</v>
      </c>
      <c r="AQ128" s="34">
        <f t="shared" si="29"/>
        <v>3</v>
      </c>
      <c r="AR128" s="6">
        <f t="shared" si="35"/>
        <v>126</v>
      </c>
      <c r="AS128" s="35">
        <f t="shared" si="30"/>
        <v>1436992.2999999996</v>
      </c>
      <c r="AT128" s="35">
        <f t="shared" si="30"/>
        <v>1819014.0999999975</v>
      </c>
      <c r="AU128" s="35">
        <f t="shared" si="30"/>
        <v>1818059.1600000008</v>
      </c>
      <c r="AV128" s="35">
        <f t="shared" si="31"/>
        <v>5074065.5599999977</v>
      </c>
      <c r="AW128" s="19">
        <f t="shared" si="32"/>
        <v>0</v>
      </c>
      <c r="AX128" s="30">
        <f t="shared" si="19"/>
        <v>34</v>
      </c>
      <c r="AY128" s="30">
        <f t="shared" si="20"/>
        <v>35</v>
      </c>
      <c r="AZ128" s="30">
        <f t="shared" si="21"/>
        <v>36</v>
      </c>
      <c r="BB128" s="34">
        <f>+CompraVenta!AQ130</f>
        <v>0</v>
      </c>
      <c r="BC128" s="34">
        <f>+CompraVenta!AR130</f>
        <v>0</v>
      </c>
      <c r="BD128" s="34">
        <f>+CompraVenta!AS130</f>
        <v>0</v>
      </c>
      <c r="BF128" s="34">
        <f t="shared" si="22"/>
        <v>1436992.2999999996</v>
      </c>
      <c r="BG128" s="34">
        <f t="shared" si="23"/>
        <v>1819014.0999999975</v>
      </c>
      <c r="BH128" s="34">
        <f t="shared" si="24"/>
        <v>1818059.1600000008</v>
      </c>
      <c r="BJ128" s="36">
        <f t="shared" si="33"/>
        <v>5074065.5599999977</v>
      </c>
      <c r="BK128" s="19">
        <f t="shared" si="34"/>
        <v>0</v>
      </c>
    </row>
    <row r="129" spans="1:63" x14ac:dyDescent="0.35">
      <c r="A129" s="3" t="str">
        <f>+Seco!A128</f>
        <v>EMELDA</v>
      </c>
      <c r="B129" s="6">
        <f>+Seco!B128</f>
        <v>0</v>
      </c>
      <c r="C129" s="6">
        <f>+Seco!C128</f>
        <v>0</v>
      </c>
      <c r="D129" s="6">
        <f>+Seco!D128</f>
        <v>0</v>
      </c>
      <c r="E129" s="6">
        <f>+Seco!E128</f>
        <v>0</v>
      </c>
      <c r="F129" s="6">
        <f>+Seco!F128</f>
        <v>0</v>
      </c>
      <c r="G129" s="6">
        <f>+Seco!G128</f>
        <v>0</v>
      </c>
      <c r="H129" s="6">
        <f>+Seco!H128</f>
        <v>0</v>
      </c>
      <c r="I129" s="6">
        <f>+Seco!I128</f>
        <v>0</v>
      </c>
      <c r="J129" s="6">
        <f>+Seco!J128</f>
        <v>0</v>
      </c>
      <c r="K129" s="6">
        <f>+Seco!K128</f>
        <v>-1357445.4900000002</v>
      </c>
      <c r="L129" s="6">
        <f>+Seco!L128</f>
        <v>-1448977.2</v>
      </c>
      <c r="M129" s="6">
        <f>+Seco!M128</f>
        <v>-1492121.4</v>
      </c>
      <c r="N129" s="6">
        <f>+Medio!B128</f>
        <v>0</v>
      </c>
      <c r="O129" s="6">
        <f>+Medio!C128</f>
        <v>0</v>
      </c>
      <c r="P129" s="6">
        <f>+Medio!D128</f>
        <v>0</v>
      </c>
      <c r="Q129" s="6">
        <f>+Medio!E128</f>
        <v>0</v>
      </c>
      <c r="R129" s="6">
        <f>+Medio!F128</f>
        <v>0</v>
      </c>
      <c r="S129" s="6">
        <f>+Medio!G128</f>
        <v>0</v>
      </c>
      <c r="T129" s="6">
        <f>+Medio!H128</f>
        <v>0</v>
      </c>
      <c r="U129" s="6">
        <f>+Medio!I128</f>
        <v>0</v>
      </c>
      <c r="V129" s="6">
        <f>+Medio!J128</f>
        <v>0</v>
      </c>
      <c r="W129" s="6">
        <f>+Medio!K128</f>
        <v>-1356847.9199999997</v>
      </c>
      <c r="X129" s="6">
        <f>+Medio!L128</f>
        <v>-1491018.1600000013</v>
      </c>
      <c r="Y129" s="6">
        <f>+Medio!M128</f>
        <v>-1475186.6499999994</v>
      </c>
      <c r="Z129" s="6">
        <f>+Húmedo!B128</f>
        <v>0</v>
      </c>
      <c r="AA129" s="6">
        <f>+Húmedo!C128</f>
        <v>0</v>
      </c>
      <c r="AB129" s="6">
        <f>+Húmedo!D128</f>
        <v>0</v>
      </c>
      <c r="AC129" s="6">
        <f>+Húmedo!E128</f>
        <v>0</v>
      </c>
      <c r="AD129" s="6">
        <f>+Húmedo!F128</f>
        <v>0</v>
      </c>
      <c r="AE129" s="6">
        <f>+Húmedo!G128</f>
        <v>0</v>
      </c>
      <c r="AF129" s="6">
        <f>+Húmedo!H128</f>
        <v>0</v>
      </c>
      <c r="AG129" s="6">
        <f>+Húmedo!I128</f>
        <v>0</v>
      </c>
      <c r="AH129" s="6">
        <f>+Húmedo!J128</f>
        <v>0</v>
      </c>
      <c r="AI129" s="6">
        <f>+Húmedo!K128</f>
        <v>-1313671.5899999999</v>
      </c>
      <c r="AJ129" s="6">
        <f>+Húmedo!L128</f>
        <v>-1422706.2099999988</v>
      </c>
      <c r="AK129" s="6">
        <f>+Húmedo!M128</f>
        <v>-1422914.7799999996</v>
      </c>
      <c r="AL129" s="6"/>
      <c r="AM129" s="34">
        <f t="shared" si="25"/>
        <v>-4298544.09</v>
      </c>
      <c r="AN129" s="34">
        <f t="shared" si="26"/>
        <v>-4323052.7300000004</v>
      </c>
      <c r="AO129" s="34">
        <f t="shared" si="27"/>
        <v>-4159292.5799999982</v>
      </c>
      <c r="AP129" s="34">
        <f t="shared" si="28"/>
        <v>-4323052.7300000004</v>
      </c>
      <c r="AQ129" s="34">
        <f t="shared" si="29"/>
        <v>2</v>
      </c>
      <c r="AR129" s="6">
        <f t="shared" si="35"/>
        <v>127</v>
      </c>
      <c r="AS129" s="35">
        <f t="shared" si="30"/>
        <v>-1356847.9199999997</v>
      </c>
      <c r="AT129" s="35">
        <f t="shared" si="30"/>
        <v>-1491018.1600000013</v>
      </c>
      <c r="AU129" s="35">
        <f t="shared" si="30"/>
        <v>-1475186.6499999994</v>
      </c>
      <c r="AV129" s="35">
        <f t="shared" si="31"/>
        <v>-4323052.7300000004</v>
      </c>
      <c r="AW129" s="19">
        <f t="shared" si="32"/>
        <v>1</v>
      </c>
      <c r="AX129" s="30">
        <f t="shared" si="19"/>
        <v>22</v>
      </c>
      <c r="AY129" s="30">
        <f t="shared" si="20"/>
        <v>23</v>
      </c>
      <c r="AZ129" s="30">
        <f t="shared" si="21"/>
        <v>24</v>
      </c>
      <c r="BB129" s="34">
        <f>+CompraVenta!AQ131</f>
        <v>1356847.9199999997</v>
      </c>
      <c r="BC129" s="34">
        <f>+CompraVenta!AR131</f>
        <v>1491018.1600000013</v>
      </c>
      <c r="BD129" s="34">
        <f>+CompraVenta!AS131</f>
        <v>1475186.6499999994</v>
      </c>
      <c r="BF129" s="34">
        <f t="shared" si="22"/>
        <v>0</v>
      </c>
      <c r="BG129" s="34">
        <f t="shared" si="23"/>
        <v>0</v>
      </c>
      <c r="BH129" s="34">
        <f t="shared" si="24"/>
        <v>0</v>
      </c>
      <c r="BJ129" s="36">
        <f t="shared" si="33"/>
        <v>0</v>
      </c>
      <c r="BK129" s="19">
        <f t="shared" si="34"/>
        <v>1</v>
      </c>
    </row>
    <row r="130" spans="1:63" x14ac:dyDescent="0.35">
      <c r="A130" s="3" t="str">
        <f>+Seco!A129</f>
        <v>EMOAC</v>
      </c>
      <c r="B130" s="6">
        <f>+Seco!B129</f>
        <v>0</v>
      </c>
      <c r="C130" s="6">
        <f>+Seco!C129</f>
        <v>0</v>
      </c>
      <c r="D130" s="6">
        <f>+Seco!D129</f>
        <v>0</v>
      </c>
      <c r="E130" s="6">
        <f>+Seco!E129</f>
        <v>0</v>
      </c>
      <c r="F130" s="6">
        <f>+Seco!F129</f>
        <v>0</v>
      </c>
      <c r="G130" s="6">
        <f>+Seco!G129</f>
        <v>0</v>
      </c>
      <c r="H130" s="6">
        <f>+Seco!H129</f>
        <v>0</v>
      </c>
      <c r="I130" s="6">
        <f>+Seco!I129</f>
        <v>0</v>
      </c>
      <c r="J130" s="6">
        <f>+Seco!J129</f>
        <v>0</v>
      </c>
      <c r="K130" s="6">
        <f>+Seco!K129</f>
        <v>-830451.83000000066</v>
      </c>
      <c r="L130" s="6">
        <f>+Seco!L129</f>
        <v>-890296.50999999943</v>
      </c>
      <c r="M130" s="6">
        <f>+Seco!M129</f>
        <v>-856063.19999999856</v>
      </c>
      <c r="N130" s="6">
        <f>+Medio!B129</f>
        <v>0</v>
      </c>
      <c r="O130" s="6">
        <f>+Medio!C129</f>
        <v>0</v>
      </c>
      <c r="P130" s="6">
        <f>+Medio!D129</f>
        <v>0</v>
      </c>
      <c r="Q130" s="6">
        <f>+Medio!E129</f>
        <v>0</v>
      </c>
      <c r="R130" s="6">
        <f>+Medio!F129</f>
        <v>0</v>
      </c>
      <c r="S130" s="6">
        <f>+Medio!G129</f>
        <v>0</v>
      </c>
      <c r="T130" s="6">
        <f>+Medio!H129</f>
        <v>0</v>
      </c>
      <c r="U130" s="6">
        <f>+Medio!I129</f>
        <v>0</v>
      </c>
      <c r="V130" s="6">
        <f>+Medio!J129</f>
        <v>0</v>
      </c>
      <c r="W130" s="6">
        <f>+Medio!K129</f>
        <v>-830384.37000000093</v>
      </c>
      <c r="X130" s="6">
        <f>+Medio!L129</f>
        <v>-912550.51000000187</v>
      </c>
      <c r="Y130" s="6">
        <f>+Medio!M129</f>
        <v>-852104.31</v>
      </c>
      <c r="Z130" s="6">
        <f>+Húmedo!B129</f>
        <v>0</v>
      </c>
      <c r="AA130" s="6">
        <f>+Húmedo!C129</f>
        <v>0</v>
      </c>
      <c r="AB130" s="6">
        <f>+Húmedo!D129</f>
        <v>0</v>
      </c>
      <c r="AC130" s="6">
        <f>+Húmedo!E129</f>
        <v>0</v>
      </c>
      <c r="AD130" s="6">
        <f>+Húmedo!F129</f>
        <v>0</v>
      </c>
      <c r="AE130" s="6">
        <f>+Húmedo!G129</f>
        <v>0</v>
      </c>
      <c r="AF130" s="6">
        <f>+Húmedo!H129</f>
        <v>0</v>
      </c>
      <c r="AG130" s="6">
        <f>+Húmedo!I129</f>
        <v>0</v>
      </c>
      <c r="AH130" s="6">
        <f>+Húmedo!J129</f>
        <v>0</v>
      </c>
      <c r="AI130" s="6">
        <f>+Húmedo!K129</f>
        <v>-808759.15000000142</v>
      </c>
      <c r="AJ130" s="6">
        <f>+Húmedo!L129</f>
        <v>-879974.21000000054</v>
      </c>
      <c r="AK130" s="6">
        <f>+Húmedo!M129</f>
        <v>-826992.33999999869</v>
      </c>
      <c r="AL130" s="6"/>
      <c r="AM130" s="34">
        <f t="shared" si="25"/>
        <v>-2576811.5399999986</v>
      </c>
      <c r="AN130" s="34">
        <f t="shared" si="26"/>
        <v>-2595039.1900000027</v>
      </c>
      <c r="AO130" s="34">
        <f t="shared" si="27"/>
        <v>-2515725.7000000007</v>
      </c>
      <c r="AP130" s="34">
        <f t="shared" si="28"/>
        <v>-2595039.1900000027</v>
      </c>
      <c r="AQ130" s="34">
        <f t="shared" si="29"/>
        <v>2</v>
      </c>
      <c r="AR130" s="6">
        <f t="shared" si="35"/>
        <v>128</v>
      </c>
      <c r="AS130" s="35">
        <f t="shared" si="30"/>
        <v>-830384.37000000093</v>
      </c>
      <c r="AT130" s="35">
        <f t="shared" si="30"/>
        <v>-912550.51000000187</v>
      </c>
      <c r="AU130" s="35">
        <f t="shared" si="30"/>
        <v>-852104.31</v>
      </c>
      <c r="AV130" s="35">
        <f t="shared" si="31"/>
        <v>-2595039.1900000027</v>
      </c>
      <c r="AW130" s="19">
        <f t="shared" si="32"/>
        <v>1</v>
      </c>
      <c r="AX130" s="30">
        <f t="shared" si="19"/>
        <v>22</v>
      </c>
      <c r="AY130" s="30">
        <f t="shared" si="20"/>
        <v>23</v>
      </c>
      <c r="AZ130" s="30">
        <f t="shared" si="21"/>
        <v>24</v>
      </c>
      <c r="BB130" s="34">
        <f>+CompraVenta!AQ132</f>
        <v>1573827.2999999984</v>
      </c>
      <c r="BC130" s="34">
        <f>+CompraVenta!AR132</f>
        <v>1722763.6399999994</v>
      </c>
      <c r="BD130" s="34">
        <f>+CompraVenta!AS132</f>
        <v>1605408.2300000018</v>
      </c>
      <c r="BF130" s="34">
        <f t="shared" si="22"/>
        <v>743442.92999999749</v>
      </c>
      <c r="BG130" s="34">
        <f t="shared" si="23"/>
        <v>810213.12999999756</v>
      </c>
      <c r="BH130" s="34">
        <f t="shared" si="24"/>
        <v>753303.92000000179</v>
      </c>
      <c r="BJ130" s="36">
        <f t="shared" si="33"/>
        <v>2306959.9799999967</v>
      </c>
      <c r="BK130" s="19">
        <f t="shared" si="34"/>
        <v>1</v>
      </c>
    </row>
    <row r="131" spans="1:63" x14ac:dyDescent="0.35">
      <c r="A131" s="3" t="str">
        <f>+Seco!A130</f>
        <v>ENEL_GENERACION</v>
      </c>
      <c r="B131" s="6">
        <f>+Seco!B130</f>
        <v>0</v>
      </c>
      <c r="C131" s="6">
        <f>+Seco!C130</f>
        <v>0</v>
      </c>
      <c r="D131" s="6">
        <f>+Seco!D130</f>
        <v>0</v>
      </c>
      <c r="E131" s="6">
        <f>+Seco!E130</f>
        <v>0</v>
      </c>
      <c r="F131" s="6">
        <f>+Seco!F130</f>
        <v>0</v>
      </c>
      <c r="G131" s="6">
        <f>+Seco!G130</f>
        <v>0</v>
      </c>
      <c r="H131" s="6">
        <f>+Seco!H130</f>
        <v>0</v>
      </c>
      <c r="I131" s="6">
        <f>+Seco!I130</f>
        <v>0</v>
      </c>
      <c r="J131" s="6">
        <f>+Seco!J130</f>
        <v>0</v>
      </c>
      <c r="K131" s="6">
        <f>+Seco!K130</f>
        <v>-77303576.23999995</v>
      </c>
      <c r="L131" s="6">
        <f>+Seco!L130</f>
        <v>-70868258.840000004</v>
      </c>
      <c r="M131" s="6">
        <f>+Seco!M130</f>
        <v>-77081340.990000084</v>
      </c>
      <c r="N131" s="6">
        <f>+Medio!B130</f>
        <v>0</v>
      </c>
      <c r="O131" s="6">
        <f>+Medio!C130</f>
        <v>0</v>
      </c>
      <c r="P131" s="6">
        <f>+Medio!D130</f>
        <v>0</v>
      </c>
      <c r="Q131" s="6">
        <f>+Medio!E130</f>
        <v>0</v>
      </c>
      <c r="R131" s="6">
        <f>+Medio!F130</f>
        <v>0</v>
      </c>
      <c r="S131" s="6">
        <f>+Medio!G130</f>
        <v>0</v>
      </c>
      <c r="T131" s="6">
        <f>+Medio!H130</f>
        <v>0</v>
      </c>
      <c r="U131" s="6">
        <f>+Medio!I130</f>
        <v>0</v>
      </c>
      <c r="V131" s="6">
        <f>+Medio!J130</f>
        <v>0</v>
      </c>
      <c r="W131" s="6">
        <f>+Medio!K130</f>
        <v>-77696683.920000002</v>
      </c>
      <c r="X131" s="6">
        <f>+Medio!L130</f>
        <v>-71716998.829999983</v>
      </c>
      <c r="Y131" s="6">
        <f>+Medio!M130</f>
        <v>-90264908.130000025</v>
      </c>
      <c r="Z131" s="6">
        <f>+Húmedo!B130</f>
        <v>0</v>
      </c>
      <c r="AA131" s="6">
        <f>+Húmedo!C130</f>
        <v>0</v>
      </c>
      <c r="AB131" s="6">
        <f>+Húmedo!D130</f>
        <v>0</v>
      </c>
      <c r="AC131" s="6">
        <f>+Húmedo!E130</f>
        <v>0</v>
      </c>
      <c r="AD131" s="6">
        <f>+Húmedo!F130</f>
        <v>0</v>
      </c>
      <c r="AE131" s="6">
        <f>+Húmedo!G130</f>
        <v>0</v>
      </c>
      <c r="AF131" s="6">
        <f>+Húmedo!H130</f>
        <v>0</v>
      </c>
      <c r="AG131" s="6">
        <f>+Húmedo!I130</f>
        <v>0</v>
      </c>
      <c r="AH131" s="6">
        <f>+Húmedo!J130</f>
        <v>0</v>
      </c>
      <c r="AI131" s="6">
        <f>+Húmedo!K130</f>
        <v>-76900316.459999949</v>
      </c>
      <c r="AJ131" s="6">
        <f>+Húmedo!L130</f>
        <v>-71901048.86999999</v>
      </c>
      <c r="AK131" s="6">
        <f>+Húmedo!M130</f>
        <v>-87145229.389999881</v>
      </c>
      <c r="AL131" s="6"/>
      <c r="AM131" s="34">
        <f t="shared" si="25"/>
        <v>-225253176.07000005</v>
      </c>
      <c r="AN131" s="34">
        <f t="shared" si="26"/>
        <v>-239678590.88000003</v>
      </c>
      <c r="AO131" s="34">
        <f t="shared" si="27"/>
        <v>-235946594.71999979</v>
      </c>
      <c r="AP131" s="34">
        <f t="shared" si="28"/>
        <v>-239678590.88000003</v>
      </c>
      <c r="AQ131" s="34">
        <f t="shared" si="29"/>
        <v>2</v>
      </c>
      <c r="AR131" s="6">
        <f t="shared" si="35"/>
        <v>129</v>
      </c>
      <c r="AS131" s="35">
        <f t="shared" si="30"/>
        <v>-77696683.920000002</v>
      </c>
      <c r="AT131" s="35">
        <f t="shared" si="30"/>
        <v>-71716998.829999983</v>
      </c>
      <c r="AU131" s="35">
        <f t="shared" si="30"/>
        <v>-90264908.130000025</v>
      </c>
      <c r="AV131" s="35">
        <f t="shared" si="31"/>
        <v>-239678590.88000003</v>
      </c>
      <c r="AW131" s="19">
        <f t="shared" si="32"/>
        <v>1</v>
      </c>
      <c r="AX131" s="30">
        <f t="shared" ref="AX131:AX194" si="36">MATCH(AS131,$B131:$AK131,0)</f>
        <v>22</v>
      </c>
      <c r="AY131" s="30">
        <f t="shared" ref="AY131:AY194" si="37">MATCH(AT131,$B131:$AK131,0)</f>
        <v>23</v>
      </c>
      <c r="AZ131" s="30">
        <f t="shared" ref="AZ131:AZ194" si="38">MATCH(AU131,$B131:$AK131,0)</f>
        <v>24</v>
      </c>
      <c r="BB131" s="34">
        <f>+CompraVenta!AQ133</f>
        <v>15702400.620000012</v>
      </c>
      <c r="BC131" s="34">
        <f>+CompraVenta!AR133</f>
        <v>15778620.319999989</v>
      </c>
      <c r="BD131" s="34">
        <f>+CompraVenta!AS133</f>
        <v>11540034.13000001</v>
      </c>
      <c r="BF131" s="34">
        <f t="shared" ref="BF131:BF194" si="39">+AS131+BB131</f>
        <v>-61994283.29999999</v>
      </c>
      <c r="BG131" s="34">
        <f t="shared" ref="BG131:BG194" si="40">+AT131+BC131</f>
        <v>-55938378.50999999</v>
      </c>
      <c r="BH131" s="34">
        <f t="shared" ref="BH131:BH194" si="41">+AU131+BD131</f>
        <v>-78724874.000000015</v>
      </c>
      <c r="BJ131" s="36">
        <f t="shared" si="33"/>
        <v>-196657535.81</v>
      </c>
      <c r="BK131" s="19">
        <f t="shared" si="34"/>
        <v>0</v>
      </c>
    </row>
    <row r="132" spans="1:63" x14ac:dyDescent="0.35">
      <c r="A132" s="3" t="str">
        <f>+Seco!A131</f>
        <v>ENERBOSCH</v>
      </c>
      <c r="B132" s="6">
        <f>+Seco!B131</f>
        <v>0</v>
      </c>
      <c r="C132" s="6">
        <f>+Seco!C131</f>
        <v>0</v>
      </c>
      <c r="D132" s="6">
        <f>+Seco!D131</f>
        <v>0</v>
      </c>
      <c r="E132" s="6">
        <f>+Seco!E131</f>
        <v>0</v>
      </c>
      <c r="F132" s="6">
        <f>+Seco!F131</f>
        <v>0</v>
      </c>
      <c r="G132" s="6">
        <f>+Seco!G131</f>
        <v>0</v>
      </c>
      <c r="H132" s="6">
        <f>+Seco!H131</f>
        <v>0</v>
      </c>
      <c r="I132" s="6">
        <f>+Seco!I131</f>
        <v>0</v>
      </c>
      <c r="J132" s="6">
        <f>+Seco!J131</f>
        <v>0</v>
      </c>
      <c r="K132" s="6">
        <f>+Seco!K131</f>
        <v>498068.13000000012</v>
      </c>
      <c r="L132" s="6">
        <f>+Seco!L131</f>
        <v>411650.6299999996</v>
      </c>
      <c r="M132" s="6">
        <f>+Seco!M131</f>
        <v>383634.94000000029</v>
      </c>
      <c r="N132" s="6">
        <f>+Medio!B131</f>
        <v>0</v>
      </c>
      <c r="O132" s="6">
        <f>+Medio!C131</f>
        <v>0</v>
      </c>
      <c r="P132" s="6">
        <f>+Medio!D131</f>
        <v>0</v>
      </c>
      <c r="Q132" s="6">
        <f>+Medio!E131</f>
        <v>0</v>
      </c>
      <c r="R132" s="6">
        <f>+Medio!F131</f>
        <v>0</v>
      </c>
      <c r="S132" s="6">
        <f>+Medio!G131</f>
        <v>0</v>
      </c>
      <c r="T132" s="6">
        <f>+Medio!H131</f>
        <v>0</v>
      </c>
      <c r="U132" s="6">
        <f>+Medio!I131</f>
        <v>0</v>
      </c>
      <c r="V132" s="6">
        <f>+Medio!J131</f>
        <v>0</v>
      </c>
      <c r="W132" s="6">
        <f>+Medio!K131</f>
        <v>402721.64000000019</v>
      </c>
      <c r="X132" s="6">
        <f>+Medio!L131</f>
        <v>496019.11</v>
      </c>
      <c r="Y132" s="6">
        <f>+Medio!M131</f>
        <v>408660.83999999962</v>
      </c>
      <c r="Z132" s="6">
        <f>+Húmedo!B131</f>
        <v>0</v>
      </c>
      <c r="AA132" s="6">
        <f>+Húmedo!C131</f>
        <v>0</v>
      </c>
      <c r="AB132" s="6">
        <f>+Húmedo!D131</f>
        <v>0</v>
      </c>
      <c r="AC132" s="6">
        <f>+Húmedo!E131</f>
        <v>0</v>
      </c>
      <c r="AD132" s="6">
        <f>+Húmedo!F131</f>
        <v>0</v>
      </c>
      <c r="AE132" s="6">
        <f>+Húmedo!G131</f>
        <v>0</v>
      </c>
      <c r="AF132" s="6">
        <f>+Húmedo!H131</f>
        <v>0</v>
      </c>
      <c r="AG132" s="6">
        <f>+Húmedo!I131</f>
        <v>0</v>
      </c>
      <c r="AH132" s="6">
        <f>+Húmedo!J131</f>
        <v>0</v>
      </c>
      <c r="AI132" s="6">
        <f>+Húmedo!K131</f>
        <v>408293.65000000061</v>
      </c>
      <c r="AJ132" s="6">
        <f>+Húmedo!L131</f>
        <v>498595.79999999946</v>
      </c>
      <c r="AK132" s="6">
        <f>+Húmedo!M131</f>
        <v>340148.13000000018</v>
      </c>
      <c r="AL132" s="6"/>
      <c r="AM132" s="34">
        <f t="shared" ref="AM132:AM195" si="42">SUM(K132:M132)</f>
        <v>1293353.7000000002</v>
      </c>
      <c r="AN132" s="34">
        <f t="shared" ref="AN132:AN195" si="43">SUM(W132:Y132)</f>
        <v>1307401.5899999999</v>
      </c>
      <c r="AO132" s="34">
        <f t="shared" ref="AO132:AO195" si="44">SUM(AI132:AK132)</f>
        <v>1247037.5800000003</v>
      </c>
      <c r="AP132" s="34">
        <f t="shared" ref="AP132:AP195" si="45">SMALL(AM132:AO132,1)</f>
        <v>1247037.5800000003</v>
      </c>
      <c r="AQ132" s="34">
        <f t="shared" ref="AQ132:AQ195" si="46">MATCH(AP132,AM132:AO132,0)</f>
        <v>3</v>
      </c>
      <c r="AR132" s="6">
        <f t="shared" si="35"/>
        <v>130</v>
      </c>
      <c r="AS132" s="35">
        <f t="shared" ref="AS132:AU195" si="47">HLOOKUP(12*($AQ132-1)+(AS$1),$B$1:$AK$502,2+$AR132,FALSE)</f>
        <v>408293.65000000061</v>
      </c>
      <c r="AT132" s="35">
        <f t="shared" si="47"/>
        <v>498595.79999999946</v>
      </c>
      <c r="AU132" s="35">
        <f t="shared" si="47"/>
        <v>340148.13000000018</v>
      </c>
      <c r="AV132" s="35">
        <f t="shared" ref="AV132:AV195" si="48">SUM(AS132:AU132)</f>
        <v>1247037.5800000003</v>
      </c>
      <c r="AW132" s="19">
        <f t="shared" ref="AW132:AW195" si="49">IF(AV132&lt;0,1,0)</f>
        <v>0</v>
      </c>
      <c r="AX132" s="30">
        <f t="shared" si="36"/>
        <v>34</v>
      </c>
      <c r="AY132" s="30">
        <f t="shared" si="37"/>
        <v>35</v>
      </c>
      <c r="AZ132" s="30">
        <f t="shared" si="38"/>
        <v>36</v>
      </c>
      <c r="BB132" s="34">
        <f>+CompraVenta!AQ134</f>
        <v>0</v>
      </c>
      <c r="BC132" s="34">
        <f>+CompraVenta!AR134</f>
        <v>0</v>
      </c>
      <c r="BD132" s="34">
        <f>+CompraVenta!AS134</f>
        <v>0</v>
      </c>
      <c r="BF132" s="34">
        <f t="shared" si="39"/>
        <v>408293.65000000061</v>
      </c>
      <c r="BG132" s="34">
        <f t="shared" si="40"/>
        <v>498595.79999999946</v>
      </c>
      <c r="BH132" s="34">
        <f t="shared" si="41"/>
        <v>340148.13000000018</v>
      </c>
      <c r="BJ132" s="36">
        <f t="shared" ref="BJ132:BJ195" si="50">+SUM(BF132:BH132)</f>
        <v>1247037.5800000003</v>
      </c>
      <c r="BK132" s="19">
        <f t="shared" ref="BK132:BK195" si="51">AW132-IF(BJ132&lt;0,1,0)</f>
        <v>0</v>
      </c>
    </row>
    <row r="133" spans="1:63" x14ac:dyDescent="0.35">
      <c r="A133" s="3" t="str">
        <f>+Seco!A132</f>
        <v>ENERGEN</v>
      </c>
      <c r="B133" s="6">
        <f>+Seco!B132</f>
        <v>0</v>
      </c>
      <c r="C133" s="6">
        <f>+Seco!C132</f>
        <v>0</v>
      </c>
      <c r="D133" s="6">
        <f>+Seco!D132</f>
        <v>0</v>
      </c>
      <c r="E133" s="6">
        <f>+Seco!E132</f>
        <v>0</v>
      </c>
      <c r="F133" s="6">
        <f>+Seco!F132</f>
        <v>0</v>
      </c>
      <c r="G133" s="6">
        <f>+Seco!G132</f>
        <v>0</v>
      </c>
      <c r="H133" s="6">
        <f>+Seco!H132</f>
        <v>0</v>
      </c>
      <c r="I133" s="6">
        <f>+Seco!I132</f>
        <v>0</v>
      </c>
      <c r="J133" s="6">
        <f>+Seco!J132</f>
        <v>0</v>
      </c>
      <c r="K133" s="6">
        <f>+Seco!K132</f>
        <v>0</v>
      </c>
      <c r="L133" s="6">
        <f>+Seco!L132</f>
        <v>0</v>
      </c>
      <c r="M133" s="6">
        <f>+Seco!M132</f>
        <v>0</v>
      </c>
      <c r="N133" s="6">
        <f>+Medio!B132</f>
        <v>0</v>
      </c>
      <c r="O133" s="6">
        <f>+Medio!C132</f>
        <v>0</v>
      </c>
      <c r="P133" s="6">
        <f>+Medio!D132</f>
        <v>0</v>
      </c>
      <c r="Q133" s="6">
        <f>+Medio!E132</f>
        <v>0</v>
      </c>
      <c r="R133" s="6">
        <f>+Medio!F132</f>
        <v>0</v>
      </c>
      <c r="S133" s="6">
        <f>+Medio!G132</f>
        <v>0</v>
      </c>
      <c r="T133" s="6">
        <f>+Medio!H132</f>
        <v>0</v>
      </c>
      <c r="U133" s="6">
        <f>+Medio!I132</f>
        <v>0</v>
      </c>
      <c r="V133" s="6">
        <f>+Medio!J132</f>
        <v>0</v>
      </c>
      <c r="W133" s="6">
        <f>+Medio!K132</f>
        <v>0</v>
      </c>
      <c r="X133" s="6">
        <f>+Medio!L132</f>
        <v>0</v>
      </c>
      <c r="Y133" s="6">
        <f>+Medio!M132</f>
        <v>0</v>
      </c>
      <c r="Z133" s="6">
        <f>+Húmedo!B132</f>
        <v>0</v>
      </c>
      <c r="AA133" s="6">
        <f>+Húmedo!C132</f>
        <v>0</v>
      </c>
      <c r="AB133" s="6">
        <f>+Húmedo!D132</f>
        <v>0</v>
      </c>
      <c r="AC133" s="6">
        <f>+Húmedo!E132</f>
        <v>0</v>
      </c>
      <c r="AD133" s="6">
        <f>+Húmedo!F132</f>
        <v>0</v>
      </c>
      <c r="AE133" s="6">
        <f>+Húmedo!G132</f>
        <v>0</v>
      </c>
      <c r="AF133" s="6">
        <f>+Húmedo!H132</f>
        <v>0</v>
      </c>
      <c r="AG133" s="6">
        <f>+Húmedo!I132</f>
        <v>0</v>
      </c>
      <c r="AH133" s="6">
        <f>+Húmedo!J132</f>
        <v>0</v>
      </c>
      <c r="AI133" s="6">
        <f>+Húmedo!K132</f>
        <v>0</v>
      </c>
      <c r="AJ133" s="6">
        <f>+Húmedo!L132</f>
        <v>0</v>
      </c>
      <c r="AK133" s="6">
        <f>+Húmedo!M132</f>
        <v>0</v>
      </c>
      <c r="AL133" s="6"/>
      <c r="AM133" s="34">
        <f t="shared" si="42"/>
        <v>0</v>
      </c>
      <c r="AN133" s="34">
        <f t="shared" si="43"/>
        <v>0</v>
      </c>
      <c r="AO133" s="34">
        <f t="shared" si="44"/>
        <v>0</v>
      </c>
      <c r="AP133" s="34">
        <f t="shared" si="45"/>
        <v>0</v>
      </c>
      <c r="AQ133" s="34">
        <f t="shared" si="46"/>
        <v>1</v>
      </c>
      <c r="AR133" s="6">
        <f t="shared" ref="AR133:AR196" si="52">1+AR132</f>
        <v>131</v>
      </c>
      <c r="AS133" s="35">
        <f t="shared" si="47"/>
        <v>0</v>
      </c>
      <c r="AT133" s="35">
        <f t="shared" si="47"/>
        <v>0</v>
      </c>
      <c r="AU133" s="35">
        <f t="shared" si="47"/>
        <v>0</v>
      </c>
      <c r="AV133" s="35">
        <f t="shared" si="48"/>
        <v>0</v>
      </c>
      <c r="AW133" s="19">
        <f t="shared" si="49"/>
        <v>0</v>
      </c>
      <c r="AX133" s="30">
        <f t="shared" si="36"/>
        <v>1</v>
      </c>
      <c r="AY133" s="30">
        <f t="shared" si="37"/>
        <v>1</v>
      </c>
      <c r="AZ133" s="30">
        <f t="shared" si="38"/>
        <v>1</v>
      </c>
      <c r="BB133" s="34">
        <f>+CompraVenta!AQ135</f>
        <v>0</v>
      </c>
      <c r="BC133" s="34">
        <f>+CompraVenta!AR135</f>
        <v>0</v>
      </c>
      <c r="BD133" s="34">
        <f>+CompraVenta!AS135</f>
        <v>0</v>
      </c>
      <c r="BF133" s="34">
        <f t="shared" si="39"/>
        <v>0</v>
      </c>
      <c r="BG133" s="34">
        <f t="shared" si="40"/>
        <v>0</v>
      </c>
      <c r="BH133" s="34">
        <f t="shared" si="41"/>
        <v>0</v>
      </c>
      <c r="BJ133" s="36">
        <f t="shared" si="50"/>
        <v>0</v>
      </c>
      <c r="BK133" s="19">
        <f t="shared" si="51"/>
        <v>0</v>
      </c>
    </row>
    <row r="134" spans="1:63" x14ac:dyDescent="0.35">
      <c r="A134" s="3" t="str">
        <f>+Seco!A133</f>
        <v>ENERGIA PACIFICO</v>
      </c>
      <c r="B134" s="6">
        <f>+Seco!B133</f>
        <v>0</v>
      </c>
      <c r="C134" s="6">
        <f>+Seco!C133</f>
        <v>0</v>
      </c>
      <c r="D134" s="6">
        <f>+Seco!D133</f>
        <v>0</v>
      </c>
      <c r="E134" s="6">
        <f>+Seco!E133</f>
        <v>0</v>
      </c>
      <c r="F134" s="6">
        <f>+Seco!F133</f>
        <v>0</v>
      </c>
      <c r="G134" s="6">
        <f>+Seco!G133</f>
        <v>0</v>
      </c>
      <c r="H134" s="6">
        <f>+Seco!H133</f>
        <v>0</v>
      </c>
      <c r="I134" s="6">
        <f>+Seco!I133</f>
        <v>0</v>
      </c>
      <c r="J134" s="6">
        <f>+Seco!J133</f>
        <v>0</v>
      </c>
      <c r="K134" s="6">
        <f>+Seco!K133</f>
        <v>913017.78999999771</v>
      </c>
      <c r="L134" s="6">
        <f>+Seco!L133</f>
        <v>975543.43999999983</v>
      </c>
      <c r="M134" s="6">
        <f>+Seco!M133</f>
        <v>934964.74999999697</v>
      </c>
      <c r="N134" s="6">
        <f>+Medio!B133</f>
        <v>0</v>
      </c>
      <c r="O134" s="6">
        <f>+Medio!C133</f>
        <v>0</v>
      </c>
      <c r="P134" s="6">
        <f>+Medio!D133</f>
        <v>0</v>
      </c>
      <c r="Q134" s="6">
        <f>+Medio!E133</f>
        <v>0</v>
      </c>
      <c r="R134" s="6">
        <f>+Medio!F133</f>
        <v>0</v>
      </c>
      <c r="S134" s="6">
        <f>+Medio!G133</f>
        <v>0</v>
      </c>
      <c r="T134" s="6">
        <f>+Medio!H133</f>
        <v>0</v>
      </c>
      <c r="U134" s="6">
        <f>+Medio!I133</f>
        <v>0</v>
      </c>
      <c r="V134" s="6">
        <f>+Medio!J133</f>
        <v>0</v>
      </c>
      <c r="W134" s="6">
        <f>+Medio!K133</f>
        <v>910844.62000000174</v>
      </c>
      <c r="X134" s="6">
        <f>+Medio!L133</f>
        <v>999345.56999999797</v>
      </c>
      <c r="Y134" s="6">
        <f>+Medio!M133</f>
        <v>924219.02000000072</v>
      </c>
      <c r="Z134" s="6">
        <f>+Húmedo!B133</f>
        <v>0</v>
      </c>
      <c r="AA134" s="6">
        <f>+Húmedo!C133</f>
        <v>0</v>
      </c>
      <c r="AB134" s="6">
        <f>+Húmedo!D133</f>
        <v>0</v>
      </c>
      <c r="AC134" s="6">
        <f>+Húmedo!E133</f>
        <v>0</v>
      </c>
      <c r="AD134" s="6">
        <f>+Húmedo!F133</f>
        <v>0</v>
      </c>
      <c r="AE134" s="6">
        <f>+Húmedo!G133</f>
        <v>0</v>
      </c>
      <c r="AF134" s="6">
        <f>+Húmedo!H133</f>
        <v>0</v>
      </c>
      <c r="AG134" s="6">
        <f>+Húmedo!I133</f>
        <v>0</v>
      </c>
      <c r="AH134" s="6">
        <f>+Húmedo!J133</f>
        <v>0</v>
      </c>
      <c r="AI134" s="6">
        <f>+Húmedo!K133</f>
        <v>886019.92</v>
      </c>
      <c r="AJ134" s="6">
        <f>+Húmedo!L133</f>
        <v>961799.14999999979</v>
      </c>
      <c r="AK134" s="6">
        <f>+Húmedo!M133</f>
        <v>898985.51000000024</v>
      </c>
      <c r="AL134" s="6"/>
      <c r="AM134" s="34">
        <f t="shared" si="42"/>
        <v>2823525.9799999949</v>
      </c>
      <c r="AN134" s="34">
        <f t="shared" si="43"/>
        <v>2834409.2100000004</v>
      </c>
      <c r="AO134" s="34">
        <f t="shared" si="44"/>
        <v>2746804.58</v>
      </c>
      <c r="AP134" s="34">
        <f t="shared" si="45"/>
        <v>2746804.58</v>
      </c>
      <c r="AQ134" s="34">
        <f t="shared" si="46"/>
        <v>3</v>
      </c>
      <c r="AR134" s="6">
        <f t="shared" si="52"/>
        <v>132</v>
      </c>
      <c r="AS134" s="35">
        <f t="shared" si="47"/>
        <v>886019.92</v>
      </c>
      <c r="AT134" s="35">
        <f t="shared" si="47"/>
        <v>961799.14999999979</v>
      </c>
      <c r="AU134" s="35">
        <f t="shared" si="47"/>
        <v>898985.51000000024</v>
      </c>
      <c r="AV134" s="35">
        <f t="shared" si="48"/>
        <v>2746804.58</v>
      </c>
      <c r="AW134" s="19">
        <f t="shared" si="49"/>
        <v>0</v>
      </c>
      <c r="AX134" s="30">
        <f t="shared" si="36"/>
        <v>34</v>
      </c>
      <c r="AY134" s="30">
        <f t="shared" si="37"/>
        <v>35</v>
      </c>
      <c r="AZ134" s="30">
        <f t="shared" si="38"/>
        <v>36</v>
      </c>
      <c r="BB134" s="34">
        <f>+CompraVenta!AQ136</f>
        <v>0</v>
      </c>
      <c r="BC134" s="34">
        <f>+CompraVenta!AR136</f>
        <v>0</v>
      </c>
      <c r="BD134" s="34">
        <f>+CompraVenta!AS136</f>
        <v>0</v>
      </c>
      <c r="BF134" s="34">
        <f t="shared" si="39"/>
        <v>886019.92</v>
      </c>
      <c r="BG134" s="34">
        <f t="shared" si="40"/>
        <v>961799.14999999979</v>
      </c>
      <c r="BH134" s="34">
        <f t="shared" si="41"/>
        <v>898985.51000000024</v>
      </c>
      <c r="BJ134" s="36">
        <f t="shared" si="50"/>
        <v>2746804.58</v>
      </c>
      <c r="BK134" s="19">
        <f t="shared" si="51"/>
        <v>0</v>
      </c>
    </row>
    <row r="135" spans="1:63" x14ac:dyDescent="0.35">
      <c r="A135" s="3" t="str">
        <f>+Seco!A134</f>
        <v>ENERGIA_LEON</v>
      </c>
      <c r="B135" s="6">
        <f>+Seco!B134</f>
        <v>0</v>
      </c>
      <c r="C135" s="6">
        <f>+Seco!C134</f>
        <v>0</v>
      </c>
      <c r="D135" s="6">
        <f>+Seco!D134</f>
        <v>0</v>
      </c>
      <c r="E135" s="6">
        <f>+Seco!E134</f>
        <v>0</v>
      </c>
      <c r="F135" s="6">
        <f>+Seco!F134</f>
        <v>0</v>
      </c>
      <c r="G135" s="6">
        <f>+Seco!G134</f>
        <v>0</v>
      </c>
      <c r="H135" s="6">
        <f>+Seco!H134</f>
        <v>0</v>
      </c>
      <c r="I135" s="6">
        <f>+Seco!I134</f>
        <v>0</v>
      </c>
      <c r="J135" s="6">
        <f>+Seco!J134</f>
        <v>0</v>
      </c>
      <c r="K135" s="6">
        <f>+Seco!K134</f>
        <v>-136863.47999999975</v>
      </c>
      <c r="L135" s="6">
        <f>+Seco!L134</f>
        <v>-148013.54999999996</v>
      </c>
      <c r="M135" s="6">
        <f>+Seco!M134</f>
        <v>-137992.33999999988</v>
      </c>
      <c r="N135" s="6">
        <f>+Medio!B134</f>
        <v>0</v>
      </c>
      <c r="O135" s="6">
        <f>+Medio!C134</f>
        <v>0</v>
      </c>
      <c r="P135" s="6">
        <f>+Medio!D134</f>
        <v>0</v>
      </c>
      <c r="Q135" s="6">
        <f>+Medio!E134</f>
        <v>0</v>
      </c>
      <c r="R135" s="6">
        <f>+Medio!F134</f>
        <v>0</v>
      </c>
      <c r="S135" s="6">
        <f>+Medio!G134</f>
        <v>0</v>
      </c>
      <c r="T135" s="6">
        <f>+Medio!H134</f>
        <v>0</v>
      </c>
      <c r="U135" s="6">
        <f>+Medio!I134</f>
        <v>0</v>
      </c>
      <c r="V135" s="6">
        <f>+Medio!J134</f>
        <v>0</v>
      </c>
      <c r="W135" s="6">
        <f>+Medio!K134</f>
        <v>-136736.29999999976</v>
      </c>
      <c r="X135" s="6">
        <f>+Medio!L134</f>
        <v>-152195.94999999987</v>
      </c>
      <c r="Y135" s="6">
        <f>+Medio!M134</f>
        <v>-136463.21000000011</v>
      </c>
      <c r="Z135" s="6">
        <f>+Húmedo!B134</f>
        <v>0</v>
      </c>
      <c r="AA135" s="6">
        <f>+Húmedo!C134</f>
        <v>0</v>
      </c>
      <c r="AB135" s="6">
        <f>+Húmedo!D134</f>
        <v>0</v>
      </c>
      <c r="AC135" s="6">
        <f>+Húmedo!E134</f>
        <v>0</v>
      </c>
      <c r="AD135" s="6">
        <f>+Húmedo!F134</f>
        <v>0</v>
      </c>
      <c r="AE135" s="6">
        <f>+Húmedo!G134</f>
        <v>0</v>
      </c>
      <c r="AF135" s="6">
        <f>+Húmedo!H134</f>
        <v>0</v>
      </c>
      <c r="AG135" s="6">
        <f>+Húmedo!I134</f>
        <v>0</v>
      </c>
      <c r="AH135" s="6">
        <f>+Húmedo!J134</f>
        <v>0</v>
      </c>
      <c r="AI135" s="6">
        <f>+Húmedo!K134</f>
        <v>-132131.58999999997</v>
      </c>
      <c r="AJ135" s="6">
        <f>+Húmedo!L134</f>
        <v>-144842.1</v>
      </c>
      <c r="AK135" s="6">
        <f>+Húmedo!M134</f>
        <v>-131471.24000000011</v>
      </c>
      <c r="AL135" s="6"/>
      <c r="AM135" s="34">
        <f t="shared" si="42"/>
        <v>-422869.36999999953</v>
      </c>
      <c r="AN135" s="34">
        <f t="shared" si="43"/>
        <v>-425395.45999999973</v>
      </c>
      <c r="AO135" s="34">
        <f t="shared" si="44"/>
        <v>-408444.93000000005</v>
      </c>
      <c r="AP135" s="34">
        <f t="shared" si="45"/>
        <v>-425395.45999999973</v>
      </c>
      <c r="AQ135" s="34">
        <f t="shared" si="46"/>
        <v>2</v>
      </c>
      <c r="AR135" s="6">
        <f t="shared" si="52"/>
        <v>133</v>
      </c>
      <c r="AS135" s="35">
        <f t="shared" si="47"/>
        <v>-136736.29999999976</v>
      </c>
      <c r="AT135" s="35">
        <f t="shared" si="47"/>
        <v>-152195.94999999987</v>
      </c>
      <c r="AU135" s="35">
        <f t="shared" si="47"/>
        <v>-136463.21000000011</v>
      </c>
      <c r="AV135" s="35">
        <f t="shared" si="48"/>
        <v>-425395.45999999973</v>
      </c>
      <c r="AW135" s="19">
        <f t="shared" si="49"/>
        <v>1</v>
      </c>
      <c r="AX135" s="30">
        <f t="shared" si="36"/>
        <v>22</v>
      </c>
      <c r="AY135" s="30">
        <f t="shared" si="37"/>
        <v>23</v>
      </c>
      <c r="AZ135" s="30">
        <f t="shared" si="38"/>
        <v>24</v>
      </c>
      <c r="BB135" s="34">
        <f>+CompraVenta!AQ137</f>
        <v>0</v>
      </c>
      <c r="BC135" s="34">
        <f>+CompraVenta!AR137</f>
        <v>0</v>
      </c>
      <c r="BD135" s="34">
        <f>+CompraVenta!AS137</f>
        <v>0</v>
      </c>
      <c r="BF135" s="34">
        <f t="shared" si="39"/>
        <v>-136736.29999999976</v>
      </c>
      <c r="BG135" s="34">
        <f t="shared" si="40"/>
        <v>-152195.94999999987</v>
      </c>
      <c r="BH135" s="34">
        <f t="shared" si="41"/>
        <v>-136463.21000000011</v>
      </c>
      <c r="BJ135" s="36">
        <f t="shared" si="50"/>
        <v>-425395.45999999973</v>
      </c>
      <c r="BK135" s="19">
        <f t="shared" si="51"/>
        <v>0</v>
      </c>
    </row>
    <row r="136" spans="1:63" x14ac:dyDescent="0.35">
      <c r="A136" s="3" t="str">
        <f>+Seco!A135</f>
        <v>ENERGIA_MORRO_GUAYACAN</v>
      </c>
      <c r="B136" s="6">
        <f>+Seco!B135</f>
        <v>0</v>
      </c>
      <c r="C136" s="6">
        <f>+Seco!C135</f>
        <v>0</v>
      </c>
      <c r="D136" s="6">
        <f>+Seco!D135</f>
        <v>0</v>
      </c>
      <c r="E136" s="6">
        <f>+Seco!E135</f>
        <v>0</v>
      </c>
      <c r="F136" s="6">
        <f>+Seco!F135</f>
        <v>0</v>
      </c>
      <c r="G136" s="6">
        <f>+Seco!G135</f>
        <v>0</v>
      </c>
      <c r="H136" s="6">
        <f>+Seco!H135</f>
        <v>0</v>
      </c>
      <c r="I136" s="6">
        <f>+Seco!I135</f>
        <v>0</v>
      </c>
      <c r="J136" s="6">
        <f>+Seco!J135</f>
        <v>0</v>
      </c>
      <c r="K136" s="6">
        <f>+Seco!K135</f>
        <v>0</v>
      </c>
      <c r="L136" s="6">
        <f>+Seco!L135</f>
        <v>0</v>
      </c>
      <c r="M136" s="6">
        <f>+Seco!M135</f>
        <v>0</v>
      </c>
      <c r="N136" s="6">
        <f>+Medio!B135</f>
        <v>0</v>
      </c>
      <c r="O136" s="6">
        <f>+Medio!C135</f>
        <v>0</v>
      </c>
      <c r="P136" s="6">
        <f>+Medio!D135</f>
        <v>0</v>
      </c>
      <c r="Q136" s="6">
        <f>+Medio!E135</f>
        <v>0</v>
      </c>
      <c r="R136" s="6">
        <f>+Medio!F135</f>
        <v>0</v>
      </c>
      <c r="S136" s="6">
        <f>+Medio!G135</f>
        <v>0</v>
      </c>
      <c r="T136" s="6">
        <f>+Medio!H135</f>
        <v>0</v>
      </c>
      <c r="U136" s="6">
        <f>+Medio!I135</f>
        <v>0</v>
      </c>
      <c r="V136" s="6">
        <f>+Medio!J135</f>
        <v>0</v>
      </c>
      <c r="W136" s="6">
        <f>+Medio!K135</f>
        <v>0</v>
      </c>
      <c r="X136" s="6">
        <f>+Medio!L135</f>
        <v>0</v>
      </c>
      <c r="Y136" s="6">
        <f>+Medio!M135</f>
        <v>0</v>
      </c>
      <c r="Z136" s="6">
        <f>+Húmedo!B135</f>
        <v>0</v>
      </c>
      <c r="AA136" s="6">
        <f>+Húmedo!C135</f>
        <v>0</v>
      </c>
      <c r="AB136" s="6">
        <f>+Húmedo!D135</f>
        <v>0</v>
      </c>
      <c r="AC136" s="6">
        <f>+Húmedo!E135</f>
        <v>0</v>
      </c>
      <c r="AD136" s="6">
        <f>+Húmedo!F135</f>
        <v>0</v>
      </c>
      <c r="AE136" s="6">
        <f>+Húmedo!G135</f>
        <v>0</v>
      </c>
      <c r="AF136" s="6">
        <f>+Húmedo!H135</f>
        <v>0</v>
      </c>
      <c r="AG136" s="6">
        <f>+Húmedo!I135</f>
        <v>0</v>
      </c>
      <c r="AH136" s="6">
        <f>+Húmedo!J135</f>
        <v>0</v>
      </c>
      <c r="AI136" s="6">
        <f>+Húmedo!K135</f>
        <v>0</v>
      </c>
      <c r="AJ136" s="6">
        <f>+Húmedo!L135</f>
        <v>0</v>
      </c>
      <c r="AK136" s="6">
        <f>+Húmedo!M135</f>
        <v>0</v>
      </c>
      <c r="AL136" s="6"/>
      <c r="AM136" s="34">
        <f t="shared" si="42"/>
        <v>0</v>
      </c>
      <c r="AN136" s="34">
        <f t="shared" si="43"/>
        <v>0</v>
      </c>
      <c r="AO136" s="34">
        <f t="shared" si="44"/>
        <v>0</v>
      </c>
      <c r="AP136" s="34">
        <f t="shared" si="45"/>
        <v>0</v>
      </c>
      <c r="AQ136" s="34">
        <f t="shared" si="46"/>
        <v>1</v>
      </c>
      <c r="AR136" s="6">
        <f t="shared" si="52"/>
        <v>134</v>
      </c>
      <c r="AS136" s="35">
        <f t="shared" si="47"/>
        <v>0</v>
      </c>
      <c r="AT136" s="35">
        <f t="shared" si="47"/>
        <v>0</v>
      </c>
      <c r="AU136" s="35">
        <f t="shared" si="47"/>
        <v>0</v>
      </c>
      <c r="AV136" s="35">
        <f t="shared" si="48"/>
        <v>0</v>
      </c>
      <c r="AW136" s="19">
        <f t="shared" si="49"/>
        <v>0</v>
      </c>
      <c r="AX136" s="30">
        <f t="shared" si="36"/>
        <v>1</v>
      </c>
      <c r="AY136" s="30">
        <f t="shared" si="37"/>
        <v>1</v>
      </c>
      <c r="AZ136" s="30">
        <f t="shared" si="38"/>
        <v>1</v>
      </c>
      <c r="BB136" s="34">
        <f>+CompraVenta!AQ138</f>
        <v>0</v>
      </c>
      <c r="BC136" s="34">
        <f>+CompraVenta!AR138</f>
        <v>0</v>
      </c>
      <c r="BD136" s="34">
        <f>+CompraVenta!AS138</f>
        <v>0</v>
      </c>
      <c r="BF136" s="34">
        <f t="shared" si="39"/>
        <v>0</v>
      </c>
      <c r="BG136" s="34">
        <f t="shared" si="40"/>
        <v>0</v>
      </c>
      <c r="BH136" s="34">
        <f t="shared" si="41"/>
        <v>0</v>
      </c>
      <c r="BJ136" s="36">
        <f t="shared" si="50"/>
        <v>0</v>
      </c>
      <c r="BK136" s="19">
        <f t="shared" si="51"/>
        <v>0</v>
      </c>
    </row>
    <row r="137" spans="1:63" x14ac:dyDescent="0.35">
      <c r="A137" s="3" t="str">
        <f>+Seco!A136</f>
        <v>ENERGIA_SIETE</v>
      </c>
      <c r="B137" s="6">
        <f>+Seco!B136</f>
        <v>0</v>
      </c>
      <c r="C137" s="6">
        <f>+Seco!C136</f>
        <v>0</v>
      </c>
      <c r="D137" s="6">
        <f>+Seco!D136</f>
        <v>0</v>
      </c>
      <c r="E137" s="6">
        <f>+Seco!E136</f>
        <v>0</v>
      </c>
      <c r="F137" s="6">
        <f>+Seco!F136</f>
        <v>0</v>
      </c>
      <c r="G137" s="6">
        <f>+Seco!G136</f>
        <v>0</v>
      </c>
      <c r="H137" s="6">
        <f>+Seco!H136</f>
        <v>0</v>
      </c>
      <c r="I137" s="6">
        <f>+Seco!I136</f>
        <v>0</v>
      </c>
      <c r="J137" s="6">
        <f>+Seco!J136</f>
        <v>0</v>
      </c>
      <c r="K137" s="6">
        <f>+Seco!K136</f>
        <v>0</v>
      </c>
      <c r="L137" s="6">
        <f>+Seco!L136</f>
        <v>0</v>
      </c>
      <c r="M137" s="6">
        <f>+Seco!M136</f>
        <v>0</v>
      </c>
      <c r="N137" s="6">
        <f>+Medio!B136</f>
        <v>0</v>
      </c>
      <c r="O137" s="6">
        <f>+Medio!C136</f>
        <v>0</v>
      </c>
      <c r="P137" s="6">
        <f>+Medio!D136</f>
        <v>0</v>
      </c>
      <c r="Q137" s="6">
        <f>+Medio!E136</f>
        <v>0</v>
      </c>
      <c r="R137" s="6">
        <f>+Medio!F136</f>
        <v>0</v>
      </c>
      <c r="S137" s="6">
        <f>+Medio!G136</f>
        <v>0</v>
      </c>
      <c r="T137" s="6">
        <f>+Medio!H136</f>
        <v>0</v>
      </c>
      <c r="U137" s="6">
        <f>+Medio!I136</f>
        <v>0</v>
      </c>
      <c r="V137" s="6">
        <f>+Medio!J136</f>
        <v>0</v>
      </c>
      <c r="W137" s="6">
        <f>+Medio!K136</f>
        <v>0</v>
      </c>
      <c r="X137" s="6">
        <f>+Medio!L136</f>
        <v>0</v>
      </c>
      <c r="Y137" s="6">
        <f>+Medio!M136</f>
        <v>0</v>
      </c>
      <c r="Z137" s="6">
        <f>+Húmedo!B136</f>
        <v>0</v>
      </c>
      <c r="AA137" s="6">
        <f>+Húmedo!C136</f>
        <v>0</v>
      </c>
      <c r="AB137" s="6">
        <f>+Húmedo!D136</f>
        <v>0</v>
      </c>
      <c r="AC137" s="6">
        <f>+Húmedo!E136</f>
        <v>0</v>
      </c>
      <c r="AD137" s="6">
        <f>+Húmedo!F136</f>
        <v>0</v>
      </c>
      <c r="AE137" s="6">
        <f>+Húmedo!G136</f>
        <v>0</v>
      </c>
      <c r="AF137" s="6">
        <f>+Húmedo!H136</f>
        <v>0</v>
      </c>
      <c r="AG137" s="6">
        <f>+Húmedo!I136</f>
        <v>0</v>
      </c>
      <c r="AH137" s="6">
        <f>+Húmedo!J136</f>
        <v>0</v>
      </c>
      <c r="AI137" s="6">
        <f>+Húmedo!K136</f>
        <v>0</v>
      </c>
      <c r="AJ137" s="6">
        <f>+Húmedo!L136</f>
        <v>0</v>
      </c>
      <c r="AK137" s="6">
        <f>+Húmedo!M136</f>
        <v>0</v>
      </c>
      <c r="AL137" s="6"/>
      <c r="AM137" s="34">
        <f t="shared" si="42"/>
        <v>0</v>
      </c>
      <c r="AN137" s="34">
        <f t="shared" si="43"/>
        <v>0</v>
      </c>
      <c r="AO137" s="34">
        <f t="shared" si="44"/>
        <v>0</v>
      </c>
      <c r="AP137" s="34">
        <f t="shared" si="45"/>
        <v>0</v>
      </c>
      <c r="AQ137" s="34">
        <f t="shared" si="46"/>
        <v>1</v>
      </c>
      <c r="AR137" s="6">
        <f t="shared" si="52"/>
        <v>135</v>
      </c>
      <c r="AS137" s="35">
        <f t="shared" si="47"/>
        <v>0</v>
      </c>
      <c r="AT137" s="35">
        <f t="shared" si="47"/>
        <v>0</v>
      </c>
      <c r="AU137" s="35">
        <f t="shared" si="47"/>
        <v>0</v>
      </c>
      <c r="AV137" s="35">
        <f t="shared" si="48"/>
        <v>0</v>
      </c>
      <c r="AW137" s="19">
        <f t="shared" si="49"/>
        <v>0</v>
      </c>
      <c r="AX137" s="30">
        <f t="shared" si="36"/>
        <v>1</v>
      </c>
      <c r="AY137" s="30">
        <f t="shared" si="37"/>
        <v>1</v>
      </c>
      <c r="AZ137" s="30">
        <f t="shared" si="38"/>
        <v>1</v>
      </c>
      <c r="BB137" s="34">
        <f>+CompraVenta!AQ139</f>
        <v>0</v>
      </c>
      <c r="BC137" s="34">
        <f>+CompraVenta!AR139</f>
        <v>0</v>
      </c>
      <c r="BD137" s="34">
        <f>+CompraVenta!AS139</f>
        <v>0</v>
      </c>
      <c r="BF137" s="34">
        <f t="shared" si="39"/>
        <v>0</v>
      </c>
      <c r="BG137" s="34">
        <f t="shared" si="40"/>
        <v>0</v>
      </c>
      <c r="BH137" s="34">
        <f t="shared" si="41"/>
        <v>0</v>
      </c>
      <c r="BJ137" s="36">
        <f t="shared" si="50"/>
        <v>0</v>
      </c>
      <c r="BK137" s="19">
        <f t="shared" si="51"/>
        <v>0</v>
      </c>
    </row>
    <row r="138" spans="1:63" x14ac:dyDescent="0.35">
      <c r="A138" s="3" t="str">
        <f>+Seco!A137</f>
        <v>ENERGIAS_DEL_FUTURO</v>
      </c>
      <c r="B138" s="6">
        <f>+Seco!B137</f>
        <v>0</v>
      </c>
      <c r="C138" s="6">
        <f>+Seco!C137</f>
        <v>0</v>
      </c>
      <c r="D138" s="6">
        <f>+Seco!D137</f>
        <v>0</v>
      </c>
      <c r="E138" s="6">
        <f>+Seco!E137</f>
        <v>0</v>
      </c>
      <c r="F138" s="6">
        <f>+Seco!F137</f>
        <v>0</v>
      </c>
      <c r="G138" s="6">
        <f>+Seco!G137</f>
        <v>0</v>
      </c>
      <c r="H138" s="6">
        <f>+Seco!H137</f>
        <v>0</v>
      </c>
      <c r="I138" s="6">
        <f>+Seco!I137</f>
        <v>0</v>
      </c>
      <c r="J138" s="6">
        <f>+Seco!J137</f>
        <v>0</v>
      </c>
      <c r="K138" s="6">
        <f>+Seco!K137</f>
        <v>1055.1499999999996</v>
      </c>
      <c r="L138" s="6">
        <f>+Seco!L137</f>
        <v>1314.1499999999996</v>
      </c>
      <c r="M138" s="6">
        <f>+Seco!M137</f>
        <v>1474.909999999996</v>
      </c>
      <c r="N138" s="6">
        <f>+Medio!B137</f>
        <v>0</v>
      </c>
      <c r="O138" s="6">
        <f>+Medio!C137</f>
        <v>0</v>
      </c>
      <c r="P138" s="6">
        <f>+Medio!D137</f>
        <v>0</v>
      </c>
      <c r="Q138" s="6">
        <f>+Medio!E137</f>
        <v>0</v>
      </c>
      <c r="R138" s="6">
        <f>+Medio!F137</f>
        <v>0</v>
      </c>
      <c r="S138" s="6">
        <f>+Medio!G137</f>
        <v>0</v>
      </c>
      <c r="T138" s="6">
        <f>+Medio!H137</f>
        <v>0</v>
      </c>
      <c r="U138" s="6">
        <f>+Medio!I137</f>
        <v>0</v>
      </c>
      <c r="V138" s="6">
        <f>+Medio!J137</f>
        <v>0</v>
      </c>
      <c r="W138" s="6">
        <f>+Medio!K137</f>
        <v>1051.9299999999994</v>
      </c>
      <c r="X138" s="6">
        <f>+Medio!L137</f>
        <v>1344.289999999997</v>
      </c>
      <c r="Y138" s="6">
        <f>+Medio!M137</f>
        <v>1478.8</v>
      </c>
      <c r="Z138" s="6">
        <f>+Húmedo!B137</f>
        <v>0</v>
      </c>
      <c r="AA138" s="6">
        <f>+Húmedo!C137</f>
        <v>0</v>
      </c>
      <c r="AB138" s="6">
        <f>+Húmedo!D137</f>
        <v>0</v>
      </c>
      <c r="AC138" s="6">
        <f>+Húmedo!E137</f>
        <v>0</v>
      </c>
      <c r="AD138" s="6">
        <f>+Húmedo!F137</f>
        <v>0</v>
      </c>
      <c r="AE138" s="6">
        <f>+Húmedo!G137</f>
        <v>0</v>
      </c>
      <c r="AF138" s="6">
        <f>+Húmedo!H137</f>
        <v>0</v>
      </c>
      <c r="AG138" s="6">
        <f>+Húmedo!I137</f>
        <v>0</v>
      </c>
      <c r="AH138" s="6">
        <f>+Húmedo!J137</f>
        <v>0</v>
      </c>
      <c r="AI138" s="6">
        <f>+Húmedo!K137</f>
        <v>1022.8099999999996</v>
      </c>
      <c r="AJ138" s="6">
        <f>+Húmedo!L137</f>
        <v>1300.0899999999979</v>
      </c>
      <c r="AK138" s="6">
        <f>+Húmedo!M137</f>
        <v>1427.9300000000014</v>
      </c>
      <c r="AL138" s="6"/>
      <c r="AM138" s="34">
        <f t="shared" si="42"/>
        <v>3844.2099999999955</v>
      </c>
      <c r="AN138" s="34">
        <f t="shared" si="43"/>
        <v>3875.0199999999968</v>
      </c>
      <c r="AO138" s="34">
        <f t="shared" si="44"/>
        <v>3750.829999999999</v>
      </c>
      <c r="AP138" s="34">
        <f t="shared" si="45"/>
        <v>3750.829999999999</v>
      </c>
      <c r="AQ138" s="34">
        <f t="shared" si="46"/>
        <v>3</v>
      </c>
      <c r="AR138" s="6">
        <f t="shared" si="52"/>
        <v>136</v>
      </c>
      <c r="AS138" s="35">
        <f t="shared" si="47"/>
        <v>1022.8099999999996</v>
      </c>
      <c r="AT138" s="35">
        <f t="shared" si="47"/>
        <v>1300.0899999999979</v>
      </c>
      <c r="AU138" s="35">
        <f t="shared" si="47"/>
        <v>1427.9300000000014</v>
      </c>
      <c r="AV138" s="35">
        <f t="shared" si="48"/>
        <v>3750.829999999999</v>
      </c>
      <c r="AW138" s="19">
        <f t="shared" si="49"/>
        <v>0</v>
      </c>
      <c r="AX138" s="30">
        <f t="shared" si="36"/>
        <v>34</v>
      </c>
      <c r="AY138" s="30">
        <f t="shared" si="37"/>
        <v>35</v>
      </c>
      <c r="AZ138" s="30">
        <f t="shared" si="38"/>
        <v>36</v>
      </c>
      <c r="BB138" s="34">
        <f>+CompraVenta!AQ140</f>
        <v>0</v>
      </c>
      <c r="BC138" s="34">
        <f>+CompraVenta!AR140</f>
        <v>0</v>
      </c>
      <c r="BD138" s="34">
        <f>+CompraVenta!AS140</f>
        <v>0</v>
      </c>
      <c r="BF138" s="34">
        <f t="shared" si="39"/>
        <v>1022.8099999999996</v>
      </c>
      <c r="BG138" s="34">
        <f t="shared" si="40"/>
        <v>1300.0899999999979</v>
      </c>
      <c r="BH138" s="34">
        <f t="shared" si="41"/>
        <v>1427.9300000000014</v>
      </c>
      <c r="BJ138" s="36">
        <f t="shared" si="50"/>
        <v>3750.829999999999</v>
      </c>
      <c r="BK138" s="19">
        <f t="shared" si="51"/>
        <v>0</v>
      </c>
    </row>
    <row r="139" spans="1:63" x14ac:dyDescent="0.35">
      <c r="A139" s="3" t="str">
        <f>+Seco!A138</f>
        <v>ENERGY_ASSET</v>
      </c>
      <c r="B139" s="6">
        <f>+Seco!B138</f>
        <v>0</v>
      </c>
      <c r="C139" s="6">
        <f>+Seco!C138</f>
        <v>0</v>
      </c>
      <c r="D139" s="6">
        <f>+Seco!D138</f>
        <v>0</v>
      </c>
      <c r="E139" s="6">
        <f>+Seco!E138</f>
        <v>0</v>
      </c>
      <c r="F139" s="6">
        <f>+Seco!F138</f>
        <v>0</v>
      </c>
      <c r="G139" s="6">
        <f>+Seco!G138</f>
        <v>0</v>
      </c>
      <c r="H139" s="6">
        <f>+Seco!H138</f>
        <v>0</v>
      </c>
      <c r="I139" s="6">
        <f>+Seco!I138</f>
        <v>0</v>
      </c>
      <c r="J139" s="6">
        <f>+Seco!J138</f>
        <v>0</v>
      </c>
      <c r="K139" s="6">
        <f>+Seco!K138</f>
        <v>8103.2499999999891</v>
      </c>
      <c r="L139" s="6">
        <f>+Seco!L138</f>
        <v>8841.1799999999967</v>
      </c>
      <c r="M139" s="6">
        <f>+Seco!M138</f>
        <v>8494.4400000000023</v>
      </c>
      <c r="N139" s="6">
        <f>+Medio!B138</f>
        <v>0</v>
      </c>
      <c r="O139" s="6">
        <f>+Medio!C138</f>
        <v>0</v>
      </c>
      <c r="P139" s="6">
        <f>+Medio!D138</f>
        <v>0</v>
      </c>
      <c r="Q139" s="6">
        <f>+Medio!E138</f>
        <v>0</v>
      </c>
      <c r="R139" s="6">
        <f>+Medio!F138</f>
        <v>0</v>
      </c>
      <c r="S139" s="6">
        <f>+Medio!G138</f>
        <v>0</v>
      </c>
      <c r="T139" s="6">
        <f>+Medio!H138</f>
        <v>0</v>
      </c>
      <c r="U139" s="6">
        <f>+Medio!I138</f>
        <v>0</v>
      </c>
      <c r="V139" s="6">
        <f>+Medio!J138</f>
        <v>0</v>
      </c>
      <c r="W139" s="6">
        <f>+Medio!K138</f>
        <v>8336.2499999999945</v>
      </c>
      <c r="X139" s="6">
        <f>+Medio!L138</f>
        <v>9388.109999999986</v>
      </c>
      <c r="Y139" s="6">
        <f>+Medio!M138</f>
        <v>8534.3700000000081</v>
      </c>
      <c r="Z139" s="6">
        <f>+Húmedo!B138</f>
        <v>0</v>
      </c>
      <c r="AA139" s="6">
        <f>+Húmedo!C138</f>
        <v>0</v>
      </c>
      <c r="AB139" s="6">
        <f>+Húmedo!D138</f>
        <v>0</v>
      </c>
      <c r="AC139" s="6">
        <f>+Húmedo!E138</f>
        <v>0</v>
      </c>
      <c r="AD139" s="6">
        <f>+Húmedo!F138</f>
        <v>0</v>
      </c>
      <c r="AE139" s="6">
        <f>+Húmedo!G138</f>
        <v>0</v>
      </c>
      <c r="AF139" s="6">
        <f>+Húmedo!H138</f>
        <v>0</v>
      </c>
      <c r="AG139" s="6">
        <f>+Húmedo!I138</f>
        <v>0</v>
      </c>
      <c r="AH139" s="6">
        <f>+Húmedo!J138</f>
        <v>0</v>
      </c>
      <c r="AI139" s="6">
        <f>+Húmedo!K138</f>
        <v>7940.5699999999861</v>
      </c>
      <c r="AJ139" s="6">
        <f>+Húmedo!L138</f>
        <v>8674.2499999999854</v>
      </c>
      <c r="AK139" s="6">
        <f>+Húmedo!M138</f>
        <v>7769.5799999999972</v>
      </c>
      <c r="AL139" s="6"/>
      <c r="AM139" s="34">
        <f t="shared" si="42"/>
        <v>25438.869999999988</v>
      </c>
      <c r="AN139" s="34">
        <f t="shared" si="43"/>
        <v>26258.729999999989</v>
      </c>
      <c r="AO139" s="34">
        <f t="shared" si="44"/>
        <v>24384.399999999969</v>
      </c>
      <c r="AP139" s="34">
        <f t="shared" si="45"/>
        <v>24384.399999999969</v>
      </c>
      <c r="AQ139" s="34">
        <f t="shared" si="46"/>
        <v>3</v>
      </c>
      <c r="AR139" s="6">
        <f t="shared" si="52"/>
        <v>137</v>
      </c>
      <c r="AS139" s="35">
        <f t="shared" si="47"/>
        <v>7940.5699999999861</v>
      </c>
      <c r="AT139" s="35">
        <f t="shared" si="47"/>
        <v>8674.2499999999854</v>
      </c>
      <c r="AU139" s="35">
        <f t="shared" si="47"/>
        <v>7769.5799999999972</v>
      </c>
      <c r="AV139" s="35">
        <f t="shared" si="48"/>
        <v>24384.399999999969</v>
      </c>
      <c r="AW139" s="19">
        <f t="shared" si="49"/>
        <v>0</v>
      </c>
      <c r="AX139" s="30">
        <f t="shared" si="36"/>
        <v>34</v>
      </c>
      <c r="AY139" s="30">
        <f t="shared" si="37"/>
        <v>35</v>
      </c>
      <c r="AZ139" s="30">
        <f t="shared" si="38"/>
        <v>36</v>
      </c>
      <c r="BB139" s="34">
        <f>+CompraVenta!AQ141</f>
        <v>0</v>
      </c>
      <c r="BC139" s="34">
        <f>+CompraVenta!AR141</f>
        <v>0</v>
      </c>
      <c r="BD139" s="34">
        <f>+CompraVenta!AS141</f>
        <v>0</v>
      </c>
      <c r="BF139" s="34">
        <f t="shared" si="39"/>
        <v>7940.5699999999861</v>
      </c>
      <c r="BG139" s="34">
        <f t="shared" si="40"/>
        <v>8674.2499999999854</v>
      </c>
      <c r="BH139" s="34">
        <f t="shared" si="41"/>
        <v>7769.5799999999972</v>
      </c>
      <c r="BJ139" s="36">
        <f t="shared" si="50"/>
        <v>24384.399999999969</v>
      </c>
      <c r="BK139" s="19">
        <f t="shared" si="51"/>
        <v>0</v>
      </c>
    </row>
    <row r="140" spans="1:63" x14ac:dyDescent="0.35">
      <c r="A140" s="3" t="str">
        <f>+Seco!A139</f>
        <v>ENERKEY</v>
      </c>
      <c r="B140" s="6">
        <f>+Seco!B139</f>
        <v>0</v>
      </c>
      <c r="C140" s="6">
        <f>+Seco!C139</f>
        <v>0</v>
      </c>
      <c r="D140" s="6">
        <f>+Seco!D139</f>
        <v>0</v>
      </c>
      <c r="E140" s="6">
        <f>+Seco!E139</f>
        <v>0</v>
      </c>
      <c r="F140" s="6">
        <f>+Seco!F139</f>
        <v>0</v>
      </c>
      <c r="G140" s="6">
        <f>+Seco!G139</f>
        <v>0</v>
      </c>
      <c r="H140" s="6">
        <f>+Seco!H139</f>
        <v>0</v>
      </c>
      <c r="I140" s="6">
        <f>+Seco!I139</f>
        <v>0</v>
      </c>
      <c r="J140" s="6">
        <f>+Seco!J139</f>
        <v>0</v>
      </c>
      <c r="K140" s="6">
        <f>+Seco!K139</f>
        <v>0</v>
      </c>
      <c r="L140" s="6">
        <f>+Seco!L139</f>
        <v>0</v>
      </c>
      <c r="M140" s="6">
        <f>+Seco!M139</f>
        <v>0</v>
      </c>
      <c r="N140" s="6">
        <f>+Medio!B139</f>
        <v>0</v>
      </c>
      <c r="O140" s="6">
        <f>+Medio!C139</f>
        <v>0</v>
      </c>
      <c r="P140" s="6">
        <f>+Medio!D139</f>
        <v>0</v>
      </c>
      <c r="Q140" s="6">
        <f>+Medio!E139</f>
        <v>0</v>
      </c>
      <c r="R140" s="6">
        <f>+Medio!F139</f>
        <v>0</v>
      </c>
      <c r="S140" s="6">
        <f>+Medio!G139</f>
        <v>0</v>
      </c>
      <c r="T140" s="6">
        <f>+Medio!H139</f>
        <v>0</v>
      </c>
      <c r="U140" s="6">
        <f>+Medio!I139</f>
        <v>0</v>
      </c>
      <c r="V140" s="6">
        <f>+Medio!J139</f>
        <v>0</v>
      </c>
      <c r="W140" s="6">
        <f>+Medio!K139</f>
        <v>0</v>
      </c>
      <c r="X140" s="6">
        <f>+Medio!L139</f>
        <v>0</v>
      </c>
      <c r="Y140" s="6">
        <f>+Medio!M139</f>
        <v>0</v>
      </c>
      <c r="Z140" s="6">
        <f>+Húmedo!B139</f>
        <v>0</v>
      </c>
      <c r="AA140" s="6">
        <f>+Húmedo!C139</f>
        <v>0</v>
      </c>
      <c r="AB140" s="6">
        <f>+Húmedo!D139</f>
        <v>0</v>
      </c>
      <c r="AC140" s="6">
        <f>+Húmedo!E139</f>
        <v>0</v>
      </c>
      <c r="AD140" s="6">
        <f>+Húmedo!F139</f>
        <v>0</v>
      </c>
      <c r="AE140" s="6">
        <f>+Húmedo!G139</f>
        <v>0</v>
      </c>
      <c r="AF140" s="6">
        <f>+Húmedo!H139</f>
        <v>0</v>
      </c>
      <c r="AG140" s="6">
        <f>+Húmedo!I139</f>
        <v>0</v>
      </c>
      <c r="AH140" s="6">
        <f>+Húmedo!J139</f>
        <v>0</v>
      </c>
      <c r="AI140" s="6">
        <f>+Húmedo!K139</f>
        <v>0</v>
      </c>
      <c r="AJ140" s="6">
        <f>+Húmedo!L139</f>
        <v>0</v>
      </c>
      <c r="AK140" s="6">
        <f>+Húmedo!M139</f>
        <v>0</v>
      </c>
      <c r="AL140" s="6"/>
      <c r="AM140" s="34">
        <f t="shared" si="42"/>
        <v>0</v>
      </c>
      <c r="AN140" s="34">
        <f t="shared" si="43"/>
        <v>0</v>
      </c>
      <c r="AO140" s="34">
        <f t="shared" si="44"/>
        <v>0</v>
      </c>
      <c r="AP140" s="34">
        <f t="shared" si="45"/>
        <v>0</v>
      </c>
      <c r="AQ140" s="34">
        <f t="shared" si="46"/>
        <v>1</v>
      </c>
      <c r="AR140" s="6">
        <f t="shared" si="52"/>
        <v>138</v>
      </c>
      <c r="AS140" s="35">
        <f t="shared" si="47"/>
        <v>0</v>
      </c>
      <c r="AT140" s="35">
        <f t="shared" si="47"/>
        <v>0</v>
      </c>
      <c r="AU140" s="35">
        <f t="shared" si="47"/>
        <v>0</v>
      </c>
      <c r="AV140" s="35">
        <f t="shared" si="48"/>
        <v>0</v>
      </c>
      <c r="AW140" s="19">
        <f t="shared" si="49"/>
        <v>0</v>
      </c>
      <c r="AX140" s="30">
        <f t="shared" si="36"/>
        <v>1</v>
      </c>
      <c r="AY140" s="30">
        <f t="shared" si="37"/>
        <v>1</v>
      </c>
      <c r="AZ140" s="30">
        <f t="shared" si="38"/>
        <v>1</v>
      </c>
      <c r="BB140" s="34">
        <f>+CompraVenta!AQ142</f>
        <v>0</v>
      </c>
      <c r="BC140" s="34">
        <f>+CompraVenta!AR142</f>
        <v>0</v>
      </c>
      <c r="BD140" s="34">
        <f>+CompraVenta!AS142</f>
        <v>0</v>
      </c>
      <c r="BF140" s="34">
        <f t="shared" si="39"/>
        <v>0</v>
      </c>
      <c r="BG140" s="34">
        <f t="shared" si="40"/>
        <v>0</v>
      </c>
      <c r="BH140" s="34">
        <f t="shared" si="41"/>
        <v>0</v>
      </c>
      <c r="BJ140" s="36">
        <f t="shared" si="50"/>
        <v>0</v>
      </c>
      <c r="BK140" s="19">
        <f t="shared" si="51"/>
        <v>0</v>
      </c>
    </row>
    <row r="141" spans="1:63" x14ac:dyDescent="0.35">
      <c r="A141" s="3" t="str">
        <f>+Seco!A140</f>
        <v>ENERNUEVAS</v>
      </c>
      <c r="B141" s="6">
        <f>+Seco!B140</f>
        <v>0</v>
      </c>
      <c r="C141" s="6">
        <f>+Seco!C140</f>
        <v>0</v>
      </c>
      <c r="D141" s="6">
        <f>+Seco!D140</f>
        <v>0</v>
      </c>
      <c r="E141" s="6">
        <f>+Seco!E140</f>
        <v>0</v>
      </c>
      <c r="F141" s="6">
        <f>+Seco!F140</f>
        <v>0</v>
      </c>
      <c r="G141" s="6">
        <f>+Seco!G140</f>
        <v>0</v>
      </c>
      <c r="H141" s="6">
        <f>+Seco!H140</f>
        <v>0</v>
      </c>
      <c r="I141" s="6">
        <f>+Seco!I140</f>
        <v>0</v>
      </c>
      <c r="J141" s="6">
        <f>+Seco!J140</f>
        <v>0</v>
      </c>
      <c r="K141" s="6">
        <f>+Seco!K140</f>
        <v>0</v>
      </c>
      <c r="L141" s="6">
        <f>+Seco!L140</f>
        <v>0</v>
      </c>
      <c r="M141" s="6">
        <f>+Seco!M140</f>
        <v>0</v>
      </c>
      <c r="N141" s="6">
        <f>+Medio!B140</f>
        <v>0</v>
      </c>
      <c r="O141" s="6">
        <f>+Medio!C140</f>
        <v>0</v>
      </c>
      <c r="P141" s="6">
        <f>+Medio!D140</f>
        <v>0</v>
      </c>
      <c r="Q141" s="6">
        <f>+Medio!E140</f>
        <v>0</v>
      </c>
      <c r="R141" s="6">
        <f>+Medio!F140</f>
        <v>0</v>
      </c>
      <c r="S141" s="6">
        <f>+Medio!G140</f>
        <v>0</v>
      </c>
      <c r="T141" s="6">
        <f>+Medio!H140</f>
        <v>0</v>
      </c>
      <c r="U141" s="6">
        <f>+Medio!I140</f>
        <v>0</v>
      </c>
      <c r="V141" s="6">
        <f>+Medio!J140</f>
        <v>0</v>
      </c>
      <c r="W141" s="6">
        <f>+Medio!K140</f>
        <v>0</v>
      </c>
      <c r="X141" s="6">
        <f>+Medio!L140</f>
        <v>0</v>
      </c>
      <c r="Y141" s="6">
        <f>+Medio!M140</f>
        <v>0</v>
      </c>
      <c r="Z141" s="6">
        <f>+Húmedo!B140</f>
        <v>0</v>
      </c>
      <c r="AA141" s="6">
        <f>+Húmedo!C140</f>
        <v>0</v>
      </c>
      <c r="AB141" s="6">
        <f>+Húmedo!D140</f>
        <v>0</v>
      </c>
      <c r="AC141" s="6">
        <f>+Húmedo!E140</f>
        <v>0</v>
      </c>
      <c r="AD141" s="6">
        <f>+Húmedo!F140</f>
        <v>0</v>
      </c>
      <c r="AE141" s="6">
        <f>+Húmedo!G140</f>
        <v>0</v>
      </c>
      <c r="AF141" s="6">
        <f>+Húmedo!H140</f>
        <v>0</v>
      </c>
      <c r="AG141" s="6">
        <f>+Húmedo!I140</f>
        <v>0</v>
      </c>
      <c r="AH141" s="6">
        <f>+Húmedo!J140</f>
        <v>0</v>
      </c>
      <c r="AI141" s="6">
        <f>+Húmedo!K140</f>
        <v>0</v>
      </c>
      <c r="AJ141" s="6">
        <f>+Húmedo!L140</f>
        <v>0</v>
      </c>
      <c r="AK141" s="6">
        <f>+Húmedo!M140</f>
        <v>0</v>
      </c>
      <c r="AL141" s="6"/>
      <c r="AM141" s="34">
        <f t="shared" si="42"/>
        <v>0</v>
      </c>
      <c r="AN141" s="34">
        <f t="shared" si="43"/>
        <v>0</v>
      </c>
      <c r="AO141" s="34">
        <f t="shared" si="44"/>
        <v>0</v>
      </c>
      <c r="AP141" s="34">
        <f t="shared" si="45"/>
        <v>0</v>
      </c>
      <c r="AQ141" s="34">
        <f t="shared" si="46"/>
        <v>1</v>
      </c>
      <c r="AR141" s="6">
        <f t="shared" si="52"/>
        <v>139</v>
      </c>
      <c r="AS141" s="35">
        <f t="shared" si="47"/>
        <v>0</v>
      </c>
      <c r="AT141" s="35">
        <f t="shared" si="47"/>
        <v>0</v>
      </c>
      <c r="AU141" s="35">
        <f t="shared" si="47"/>
        <v>0</v>
      </c>
      <c r="AV141" s="35">
        <f t="shared" si="48"/>
        <v>0</v>
      </c>
      <c r="AW141" s="19">
        <f t="shared" si="49"/>
        <v>0</v>
      </c>
      <c r="AX141" s="30">
        <f t="shared" si="36"/>
        <v>1</v>
      </c>
      <c r="AY141" s="30">
        <f t="shared" si="37"/>
        <v>1</v>
      </c>
      <c r="AZ141" s="30">
        <f t="shared" si="38"/>
        <v>1</v>
      </c>
      <c r="BB141" s="34">
        <f>+CompraVenta!AQ143</f>
        <v>0</v>
      </c>
      <c r="BC141" s="34">
        <f>+CompraVenta!AR143</f>
        <v>0</v>
      </c>
      <c r="BD141" s="34">
        <f>+CompraVenta!AS143</f>
        <v>0</v>
      </c>
      <c r="BF141" s="34">
        <f t="shared" si="39"/>
        <v>0</v>
      </c>
      <c r="BG141" s="34">
        <f t="shared" si="40"/>
        <v>0</v>
      </c>
      <c r="BH141" s="34">
        <f t="shared" si="41"/>
        <v>0</v>
      </c>
      <c r="BJ141" s="36">
        <f t="shared" si="50"/>
        <v>0</v>
      </c>
      <c r="BK141" s="19">
        <f t="shared" si="51"/>
        <v>0</v>
      </c>
    </row>
    <row r="142" spans="1:63" x14ac:dyDescent="0.35">
      <c r="A142" s="3" t="str">
        <f>+Seco!A141</f>
        <v>ENGIE</v>
      </c>
      <c r="B142" s="6">
        <f>+Seco!B141</f>
        <v>0</v>
      </c>
      <c r="C142" s="6">
        <f>+Seco!C141</f>
        <v>0</v>
      </c>
      <c r="D142" s="6">
        <f>+Seco!D141</f>
        <v>0</v>
      </c>
      <c r="E142" s="6">
        <f>+Seco!E141</f>
        <v>0</v>
      </c>
      <c r="F142" s="6">
        <f>+Seco!F141</f>
        <v>0</v>
      </c>
      <c r="G142" s="6">
        <f>+Seco!G141</f>
        <v>0</v>
      </c>
      <c r="H142" s="6">
        <f>+Seco!H141</f>
        <v>0</v>
      </c>
      <c r="I142" s="6">
        <f>+Seco!I141</f>
        <v>0</v>
      </c>
      <c r="J142" s="6">
        <f>+Seco!J141</f>
        <v>0</v>
      </c>
      <c r="K142" s="6">
        <f>+Seco!K141</f>
        <v>-19954996.139999989</v>
      </c>
      <c r="L142" s="6">
        <f>+Seco!L141</f>
        <v>-23475291.130000003</v>
      </c>
      <c r="M142" s="6">
        <f>+Seco!M141</f>
        <v>-28327288.080000017</v>
      </c>
      <c r="N142" s="6">
        <f>+Medio!B141</f>
        <v>0</v>
      </c>
      <c r="O142" s="6">
        <f>+Medio!C141</f>
        <v>0</v>
      </c>
      <c r="P142" s="6">
        <f>+Medio!D141</f>
        <v>0</v>
      </c>
      <c r="Q142" s="6">
        <f>+Medio!E141</f>
        <v>0</v>
      </c>
      <c r="R142" s="6">
        <f>+Medio!F141</f>
        <v>0</v>
      </c>
      <c r="S142" s="6">
        <f>+Medio!G141</f>
        <v>0</v>
      </c>
      <c r="T142" s="6">
        <f>+Medio!H141</f>
        <v>0</v>
      </c>
      <c r="U142" s="6">
        <f>+Medio!I141</f>
        <v>0</v>
      </c>
      <c r="V142" s="6">
        <f>+Medio!J141</f>
        <v>0</v>
      </c>
      <c r="W142" s="6">
        <f>+Medio!K141</f>
        <v>-19969643.910000023</v>
      </c>
      <c r="X142" s="6">
        <f>+Medio!L141</f>
        <v>-23350425.610000003</v>
      </c>
      <c r="Y142" s="6">
        <f>+Medio!M141</f>
        <v>-27644739.670000017</v>
      </c>
      <c r="Z142" s="6">
        <f>+Húmedo!B141</f>
        <v>0</v>
      </c>
      <c r="AA142" s="6">
        <f>+Húmedo!C141</f>
        <v>0</v>
      </c>
      <c r="AB142" s="6">
        <f>+Húmedo!D141</f>
        <v>0</v>
      </c>
      <c r="AC142" s="6">
        <f>+Húmedo!E141</f>
        <v>0</v>
      </c>
      <c r="AD142" s="6">
        <f>+Húmedo!F141</f>
        <v>0</v>
      </c>
      <c r="AE142" s="6">
        <f>+Húmedo!G141</f>
        <v>0</v>
      </c>
      <c r="AF142" s="6">
        <f>+Húmedo!H141</f>
        <v>0</v>
      </c>
      <c r="AG142" s="6">
        <f>+Húmedo!I141</f>
        <v>0</v>
      </c>
      <c r="AH142" s="6">
        <f>+Húmedo!J141</f>
        <v>0</v>
      </c>
      <c r="AI142" s="6">
        <f>+Húmedo!K141</f>
        <v>-20010204.270000011</v>
      </c>
      <c r="AJ142" s="6">
        <f>+Húmedo!L141</f>
        <v>-22152299.869999997</v>
      </c>
      <c r="AK142" s="6">
        <f>+Húmedo!M141</f>
        <v>-26594298.869999986</v>
      </c>
      <c r="AL142" s="6"/>
      <c r="AM142" s="34">
        <f t="shared" si="42"/>
        <v>-71757575.350000009</v>
      </c>
      <c r="AN142" s="34">
        <f t="shared" si="43"/>
        <v>-70964809.190000042</v>
      </c>
      <c r="AO142" s="34">
        <f t="shared" si="44"/>
        <v>-68756803.00999999</v>
      </c>
      <c r="AP142" s="34">
        <f t="shared" si="45"/>
        <v>-71757575.350000009</v>
      </c>
      <c r="AQ142" s="34">
        <f t="shared" si="46"/>
        <v>1</v>
      </c>
      <c r="AR142" s="6">
        <f t="shared" si="52"/>
        <v>140</v>
      </c>
      <c r="AS142" s="35">
        <f t="shared" si="47"/>
        <v>-19954996.139999989</v>
      </c>
      <c r="AT142" s="35">
        <f t="shared" si="47"/>
        <v>-23475291.130000003</v>
      </c>
      <c r="AU142" s="35">
        <f t="shared" si="47"/>
        <v>-28327288.080000017</v>
      </c>
      <c r="AV142" s="35">
        <f t="shared" si="48"/>
        <v>-71757575.350000009</v>
      </c>
      <c r="AW142" s="19">
        <f t="shared" si="49"/>
        <v>1</v>
      </c>
      <c r="AX142" s="30">
        <f t="shared" si="36"/>
        <v>10</v>
      </c>
      <c r="AY142" s="30">
        <f t="shared" si="37"/>
        <v>11</v>
      </c>
      <c r="AZ142" s="30">
        <f t="shared" si="38"/>
        <v>12</v>
      </c>
      <c r="BB142" s="34">
        <f>+CompraVenta!AQ144</f>
        <v>5117475.0200000061</v>
      </c>
      <c r="BC142" s="34">
        <f>+CompraVenta!AR144</f>
        <v>5640333.969999996</v>
      </c>
      <c r="BD142" s="34">
        <f>+CompraVenta!AS144</f>
        <v>5375162.2199999988</v>
      </c>
      <c r="BF142" s="34">
        <f t="shared" si="39"/>
        <v>-14837521.119999982</v>
      </c>
      <c r="BG142" s="34">
        <f t="shared" si="40"/>
        <v>-17834957.160000008</v>
      </c>
      <c r="BH142" s="34">
        <f t="shared" si="41"/>
        <v>-22952125.860000018</v>
      </c>
      <c r="BJ142" s="36">
        <f t="shared" si="50"/>
        <v>-55624604.140000008</v>
      </c>
      <c r="BK142" s="19">
        <f t="shared" si="51"/>
        <v>0</v>
      </c>
    </row>
    <row r="143" spans="1:63" x14ac:dyDescent="0.35">
      <c r="A143" s="3" t="str">
        <f>+Seco!A142</f>
        <v>ENLASA</v>
      </c>
      <c r="B143" s="6">
        <f>+Seco!B142</f>
        <v>0</v>
      </c>
      <c r="C143" s="6">
        <f>+Seco!C142</f>
        <v>0</v>
      </c>
      <c r="D143" s="6">
        <f>+Seco!D142</f>
        <v>0</v>
      </c>
      <c r="E143" s="6">
        <f>+Seco!E142</f>
        <v>0</v>
      </c>
      <c r="F143" s="6">
        <f>+Seco!F142</f>
        <v>0</v>
      </c>
      <c r="G143" s="6">
        <f>+Seco!G142</f>
        <v>0</v>
      </c>
      <c r="H143" s="6">
        <f>+Seco!H142</f>
        <v>0</v>
      </c>
      <c r="I143" s="6">
        <f>+Seco!I142</f>
        <v>0</v>
      </c>
      <c r="J143" s="6">
        <f>+Seco!J142</f>
        <v>0</v>
      </c>
      <c r="K143" s="6">
        <f>+Seco!K142</f>
        <v>4772181.1900000004</v>
      </c>
      <c r="L143" s="6">
        <f>+Seco!L142</f>
        <v>6914147.9900000067</v>
      </c>
      <c r="M143" s="6">
        <f>+Seco!M142</f>
        <v>5023734.8500000108</v>
      </c>
      <c r="N143" s="6">
        <f>+Medio!B142</f>
        <v>0</v>
      </c>
      <c r="O143" s="6">
        <f>+Medio!C142</f>
        <v>0</v>
      </c>
      <c r="P143" s="6">
        <f>+Medio!D142</f>
        <v>0</v>
      </c>
      <c r="Q143" s="6">
        <f>+Medio!E142</f>
        <v>0</v>
      </c>
      <c r="R143" s="6">
        <f>+Medio!F142</f>
        <v>0</v>
      </c>
      <c r="S143" s="6">
        <f>+Medio!G142</f>
        <v>0</v>
      </c>
      <c r="T143" s="6">
        <f>+Medio!H142</f>
        <v>0</v>
      </c>
      <c r="U143" s="6">
        <f>+Medio!I142</f>
        <v>0</v>
      </c>
      <c r="V143" s="6">
        <f>+Medio!J142</f>
        <v>0</v>
      </c>
      <c r="W143" s="6">
        <f>+Medio!K142</f>
        <v>4612958.129999999</v>
      </c>
      <c r="X143" s="6">
        <f>+Medio!L142</f>
        <v>7266126.3599999966</v>
      </c>
      <c r="Y143" s="6">
        <f>+Medio!M142</f>
        <v>4498782.4899999965</v>
      </c>
      <c r="Z143" s="6">
        <f>+Húmedo!B142</f>
        <v>0</v>
      </c>
      <c r="AA143" s="6">
        <f>+Húmedo!C142</f>
        <v>0</v>
      </c>
      <c r="AB143" s="6">
        <f>+Húmedo!D142</f>
        <v>0</v>
      </c>
      <c r="AC143" s="6">
        <f>+Húmedo!E142</f>
        <v>0</v>
      </c>
      <c r="AD143" s="6">
        <f>+Húmedo!F142</f>
        <v>0</v>
      </c>
      <c r="AE143" s="6">
        <f>+Húmedo!G142</f>
        <v>0</v>
      </c>
      <c r="AF143" s="6">
        <f>+Húmedo!H142</f>
        <v>0</v>
      </c>
      <c r="AG143" s="6">
        <f>+Húmedo!I142</f>
        <v>0</v>
      </c>
      <c r="AH143" s="6">
        <f>+Húmedo!J142</f>
        <v>0</v>
      </c>
      <c r="AI143" s="6">
        <f>+Húmedo!K142</f>
        <v>4553316.5400000056</v>
      </c>
      <c r="AJ143" s="6">
        <f>+Húmedo!L142</f>
        <v>6436559.3699999955</v>
      </c>
      <c r="AK143" s="6">
        <f>+Húmedo!M142</f>
        <v>4354618.6200000038</v>
      </c>
      <c r="AL143" s="6"/>
      <c r="AM143" s="34">
        <f t="shared" si="42"/>
        <v>16710064.030000018</v>
      </c>
      <c r="AN143" s="34">
        <f t="shared" si="43"/>
        <v>16377866.979999991</v>
      </c>
      <c r="AO143" s="34">
        <f t="shared" si="44"/>
        <v>15344494.530000005</v>
      </c>
      <c r="AP143" s="34">
        <f t="shared" si="45"/>
        <v>15344494.530000005</v>
      </c>
      <c r="AQ143" s="34">
        <f t="shared" si="46"/>
        <v>3</v>
      </c>
      <c r="AR143" s="6">
        <f t="shared" si="52"/>
        <v>141</v>
      </c>
      <c r="AS143" s="35">
        <f t="shared" si="47"/>
        <v>4553316.5400000056</v>
      </c>
      <c r="AT143" s="35">
        <f t="shared" si="47"/>
        <v>6436559.3699999955</v>
      </c>
      <c r="AU143" s="35">
        <f t="shared" si="47"/>
        <v>4354618.6200000038</v>
      </c>
      <c r="AV143" s="35">
        <f t="shared" si="48"/>
        <v>15344494.530000005</v>
      </c>
      <c r="AW143" s="19">
        <f t="shared" si="49"/>
        <v>0</v>
      </c>
      <c r="AX143" s="30">
        <f t="shared" si="36"/>
        <v>34</v>
      </c>
      <c r="AY143" s="30">
        <f t="shared" si="37"/>
        <v>35</v>
      </c>
      <c r="AZ143" s="30">
        <f t="shared" si="38"/>
        <v>36</v>
      </c>
      <c r="BB143" s="34">
        <f>+CompraVenta!AQ145</f>
        <v>0</v>
      </c>
      <c r="BC143" s="34">
        <f>+CompraVenta!AR145</f>
        <v>0</v>
      </c>
      <c r="BD143" s="34">
        <f>+CompraVenta!AS145</f>
        <v>0</v>
      </c>
      <c r="BF143" s="34">
        <f t="shared" si="39"/>
        <v>4553316.5400000056</v>
      </c>
      <c r="BG143" s="34">
        <f t="shared" si="40"/>
        <v>6436559.3699999955</v>
      </c>
      <c r="BH143" s="34">
        <f t="shared" si="41"/>
        <v>4354618.6200000038</v>
      </c>
      <c r="BJ143" s="36">
        <f t="shared" si="50"/>
        <v>15344494.530000005</v>
      </c>
      <c r="BK143" s="19">
        <f t="shared" si="51"/>
        <v>0</v>
      </c>
    </row>
    <row r="144" spans="1:63" x14ac:dyDescent="0.35">
      <c r="A144" s="3" t="str">
        <f>+Seco!A143</f>
        <v>ENORCHILE</v>
      </c>
      <c r="B144" s="6">
        <f>+Seco!B143</f>
        <v>0</v>
      </c>
      <c r="C144" s="6">
        <f>+Seco!C143</f>
        <v>0</v>
      </c>
      <c r="D144" s="6">
        <f>+Seco!D143</f>
        <v>0</v>
      </c>
      <c r="E144" s="6">
        <f>+Seco!E143</f>
        <v>0</v>
      </c>
      <c r="F144" s="6">
        <f>+Seco!F143</f>
        <v>0</v>
      </c>
      <c r="G144" s="6">
        <f>+Seco!G143</f>
        <v>0</v>
      </c>
      <c r="H144" s="6">
        <f>+Seco!H143</f>
        <v>0</v>
      </c>
      <c r="I144" s="6">
        <f>+Seco!I143</f>
        <v>0</v>
      </c>
      <c r="J144" s="6">
        <f>+Seco!J143</f>
        <v>0</v>
      </c>
      <c r="K144" s="6">
        <f>+Seco!K143</f>
        <v>-620501.26000000013</v>
      </c>
      <c r="L144" s="6">
        <f>+Seco!L143</f>
        <v>-369289.37000000046</v>
      </c>
      <c r="M144" s="6">
        <f>+Seco!M143</f>
        <v>-747733.84999999939</v>
      </c>
      <c r="N144" s="6">
        <f>+Medio!B143</f>
        <v>0</v>
      </c>
      <c r="O144" s="6">
        <f>+Medio!C143</f>
        <v>0</v>
      </c>
      <c r="P144" s="6">
        <f>+Medio!D143</f>
        <v>0</v>
      </c>
      <c r="Q144" s="6">
        <f>+Medio!E143</f>
        <v>0</v>
      </c>
      <c r="R144" s="6">
        <f>+Medio!F143</f>
        <v>0</v>
      </c>
      <c r="S144" s="6">
        <f>+Medio!G143</f>
        <v>0</v>
      </c>
      <c r="T144" s="6">
        <f>+Medio!H143</f>
        <v>0</v>
      </c>
      <c r="U144" s="6">
        <f>+Medio!I143</f>
        <v>0</v>
      </c>
      <c r="V144" s="6">
        <f>+Medio!J143</f>
        <v>0</v>
      </c>
      <c r="W144" s="6">
        <f>+Medio!K143</f>
        <v>-605232.17999999877</v>
      </c>
      <c r="X144" s="6">
        <f>+Medio!L143</f>
        <v>-37686.170000000006</v>
      </c>
      <c r="Y144" s="6">
        <f>+Medio!M143</f>
        <v>-775782.59999999951</v>
      </c>
      <c r="Z144" s="6">
        <f>+Húmedo!B143</f>
        <v>0</v>
      </c>
      <c r="AA144" s="6">
        <f>+Húmedo!C143</f>
        <v>0</v>
      </c>
      <c r="AB144" s="6">
        <f>+Húmedo!D143</f>
        <v>0</v>
      </c>
      <c r="AC144" s="6">
        <f>+Húmedo!E143</f>
        <v>0</v>
      </c>
      <c r="AD144" s="6">
        <f>+Húmedo!F143</f>
        <v>0</v>
      </c>
      <c r="AE144" s="6">
        <f>+Húmedo!G143</f>
        <v>0</v>
      </c>
      <c r="AF144" s="6">
        <f>+Húmedo!H143</f>
        <v>0</v>
      </c>
      <c r="AG144" s="6">
        <f>+Húmedo!I143</f>
        <v>0</v>
      </c>
      <c r="AH144" s="6">
        <f>+Húmedo!J143</f>
        <v>0</v>
      </c>
      <c r="AI144" s="6">
        <f>+Húmedo!K143</f>
        <v>-656020.19999999984</v>
      </c>
      <c r="AJ144" s="6">
        <f>+Húmedo!L143</f>
        <v>-464068.54000000027</v>
      </c>
      <c r="AK144" s="6">
        <f>+Húmedo!M143</f>
        <v>-698260.57000000041</v>
      </c>
      <c r="AL144" s="6"/>
      <c r="AM144" s="34">
        <f t="shared" si="42"/>
        <v>-1737524.48</v>
      </c>
      <c r="AN144" s="34">
        <f t="shared" si="43"/>
        <v>-1418700.9499999983</v>
      </c>
      <c r="AO144" s="34">
        <f t="shared" si="44"/>
        <v>-1818349.3100000005</v>
      </c>
      <c r="AP144" s="34">
        <f t="shared" si="45"/>
        <v>-1818349.3100000005</v>
      </c>
      <c r="AQ144" s="34">
        <f t="shared" si="46"/>
        <v>3</v>
      </c>
      <c r="AR144" s="6">
        <f t="shared" si="52"/>
        <v>142</v>
      </c>
      <c r="AS144" s="35">
        <f t="shared" si="47"/>
        <v>-656020.19999999984</v>
      </c>
      <c r="AT144" s="35">
        <f t="shared" si="47"/>
        <v>-464068.54000000027</v>
      </c>
      <c r="AU144" s="35">
        <f t="shared" si="47"/>
        <v>-698260.57000000041</v>
      </c>
      <c r="AV144" s="35">
        <f t="shared" si="48"/>
        <v>-1818349.3100000005</v>
      </c>
      <c r="AW144" s="19">
        <f t="shared" si="49"/>
        <v>1</v>
      </c>
      <c r="AX144" s="30">
        <f t="shared" si="36"/>
        <v>34</v>
      </c>
      <c r="AY144" s="30">
        <f t="shared" si="37"/>
        <v>35</v>
      </c>
      <c r="AZ144" s="30">
        <f t="shared" si="38"/>
        <v>36</v>
      </c>
      <c r="BB144" s="34">
        <f>+CompraVenta!AQ146</f>
        <v>618819.58000000077</v>
      </c>
      <c r="BC144" s="34">
        <f>+CompraVenta!AR146</f>
        <v>658922.65999999945</v>
      </c>
      <c r="BD144" s="34">
        <f>+CompraVenta!AS146</f>
        <v>635223.76999999955</v>
      </c>
      <c r="BF144" s="34">
        <f t="shared" si="39"/>
        <v>-37200.619999999064</v>
      </c>
      <c r="BG144" s="34">
        <f t="shared" si="40"/>
        <v>194854.11999999918</v>
      </c>
      <c r="BH144" s="34">
        <f t="shared" si="41"/>
        <v>-63036.800000000861</v>
      </c>
      <c r="BJ144" s="36">
        <f t="shared" si="50"/>
        <v>94616.699999999255</v>
      </c>
      <c r="BK144" s="19">
        <f t="shared" si="51"/>
        <v>1</v>
      </c>
    </row>
    <row r="145" spans="1:63" x14ac:dyDescent="0.35">
      <c r="A145" s="3" t="str">
        <f>+Seco!A144</f>
        <v>EOLICA_ESPERANZA</v>
      </c>
      <c r="B145" s="6">
        <f>+Seco!B144</f>
        <v>0</v>
      </c>
      <c r="C145" s="6">
        <f>+Seco!C144</f>
        <v>0</v>
      </c>
      <c r="D145" s="6">
        <f>+Seco!D144</f>
        <v>0</v>
      </c>
      <c r="E145" s="6">
        <f>+Seco!E144</f>
        <v>0</v>
      </c>
      <c r="F145" s="6">
        <f>+Seco!F144</f>
        <v>0</v>
      </c>
      <c r="G145" s="6">
        <f>+Seco!G144</f>
        <v>0</v>
      </c>
      <c r="H145" s="6">
        <f>+Seco!H144</f>
        <v>0</v>
      </c>
      <c r="I145" s="6">
        <f>+Seco!I144</f>
        <v>0</v>
      </c>
      <c r="J145" s="6">
        <f>+Seco!J144</f>
        <v>0</v>
      </c>
      <c r="K145" s="6">
        <f>+Seco!K144</f>
        <v>0</v>
      </c>
      <c r="L145" s="6">
        <f>+Seco!L144</f>
        <v>0</v>
      </c>
      <c r="M145" s="6">
        <f>+Seco!M144</f>
        <v>0</v>
      </c>
      <c r="N145" s="6">
        <f>+Medio!B144</f>
        <v>0</v>
      </c>
      <c r="O145" s="6">
        <f>+Medio!C144</f>
        <v>0</v>
      </c>
      <c r="P145" s="6">
        <f>+Medio!D144</f>
        <v>0</v>
      </c>
      <c r="Q145" s="6">
        <f>+Medio!E144</f>
        <v>0</v>
      </c>
      <c r="R145" s="6">
        <f>+Medio!F144</f>
        <v>0</v>
      </c>
      <c r="S145" s="6">
        <f>+Medio!G144</f>
        <v>0</v>
      </c>
      <c r="T145" s="6">
        <f>+Medio!H144</f>
        <v>0</v>
      </c>
      <c r="U145" s="6">
        <f>+Medio!I144</f>
        <v>0</v>
      </c>
      <c r="V145" s="6">
        <f>+Medio!J144</f>
        <v>0</v>
      </c>
      <c r="W145" s="6">
        <f>+Medio!K144</f>
        <v>0</v>
      </c>
      <c r="X145" s="6">
        <f>+Medio!L144</f>
        <v>0</v>
      </c>
      <c r="Y145" s="6">
        <f>+Medio!M144</f>
        <v>0</v>
      </c>
      <c r="Z145" s="6">
        <f>+Húmedo!B144</f>
        <v>0</v>
      </c>
      <c r="AA145" s="6">
        <f>+Húmedo!C144</f>
        <v>0</v>
      </c>
      <c r="AB145" s="6">
        <f>+Húmedo!D144</f>
        <v>0</v>
      </c>
      <c r="AC145" s="6">
        <f>+Húmedo!E144</f>
        <v>0</v>
      </c>
      <c r="AD145" s="6">
        <f>+Húmedo!F144</f>
        <v>0</v>
      </c>
      <c r="AE145" s="6">
        <f>+Húmedo!G144</f>
        <v>0</v>
      </c>
      <c r="AF145" s="6">
        <f>+Húmedo!H144</f>
        <v>0</v>
      </c>
      <c r="AG145" s="6">
        <f>+Húmedo!I144</f>
        <v>0</v>
      </c>
      <c r="AH145" s="6">
        <f>+Húmedo!J144</f>
        <v>0</v>
      </c>
      <c r="AI145" s="6">
        <f>+Húmedo!K144</f>
        <v>0</v>
      </c>
      <c r="AJ145" s="6">
        <f>+Húmedo!L144</f>
        <v>0</v>
      </c>
      <c r="AK145" s="6">
        <f>+Húmedo!M144</f>
        <v>0</v>
      </c>
      <c r="AL145" s="6"/>
      <c r="AM145" s="34">
        <f t="shared" si="42"/>
        <v>0</v>
      </c>
      <c r="AN145" s="34">
        <f t="shared" si="43"/>
        <v>0</v>
      </c>
      <c r="AO145" s="34">
        <f t="shared" si="44"/>
        <v>0</v>
      </c>
      <c r="AP145" s="34">
        <f t="shared" si="45"/>
        <v>0</v>
      </c>
      <c r="AQ145" s="34">
        <f t="shared" si="46"/>
        <v>1</v>
      </c>
      <c r="AR145" s="6">
        <f t="shared" si="52"/>
        <v>143</v>
      </c>
      <c r="AS145" s="35">
        <f t="shared" si="47"/>
        <v>0</v>
      </c>
      <c r="AT145" s="35">
        <f t="shared" si="47"/>
        <v>0</v>
      </c>
      <c r="AU145" s="35">
        <f t="shared" si="47"/>
        <v>0</v>
      </c>
      <c r="AV145" s="35">
        <f t="shared" si="48"/>
        <v>0</v>
      </c>
      <c r="AW145" s="19">
        <f t="shared" si="49"/>
        <v>0</v>
      </c>
      <c r="AX145" s="30">
        <f t="shared" si="36"/>
        <v>1</v>
      </c>
      <c r="AY145" s="30">
        <f t="shared" si="37"/>
        <v>1</v>
      </c>
      <c r="AZ145" s="30">
        <f t="shared" si="38"/>
        <v>1</v>
      </c>
      <c r="BB145" s="34">
        <f>+CompraVenta!AQ147</f>
        <v>0</v>
      </c>
      <c r="BC145" s="34">
        <f>+CompraVenta!AR147</f>
        <v>0</v>
      </c>
      <c r="BD145" s="34">
        <f>+CompraVenta!AS147</f>
        <v>0</v>
      </c>
      <c r="BF145" s="34">
        <f t="shared" si="39"/>
        <v>0</v>
      </c>
      <c r="BG145" s="34">
        <f t="shared" si="40"/>
        <v>0</v>
      </c>
      <c r="BH145" s="34">
        <f t="shared" si="41"/>
        <v>0</v>
      </c>
      <c r="BJ145" s="36">
        <f t="shared" si="50"/>
        <v>0</v>
      </c>
      <c r="BK145" s="19">
        <f t="shared" si="51"/>
        <v>0</v>
      </c>
    </row>
    <row r="146" spans="1:63" x14ac:dyDescent="0.35">
      <c r="A146" s="3" t="str">
        <f>+Seco!A145</f>
        <v>ERSA</v>
      </c>
      <c r="B146" s="6">
        <f>+Seco!B145</f>
        <v>0</v>
      </c>
      <c r="C146" s="6">
        <f>+Seco!C145</f>
        <v>0</v>
      </c>
      <c r="D146" s="6">
        <f>+Seco!D145</f>
        <v>0</v>
      </c>
      <c r="E146" s="6">
        <f>+Seco!E145</f>
        <v>0</v>
      </c>
      <c r="F146" s="6">
        <f>+Seco!F145</f>
        <v>0</v>
      </c>
      <c r="G146" s="6">
        <f>+Seco!G145</f>
        <v>0</v>
      </c>
      <c r="H146" s="6">
        <f>+Seco!H145</f>
        <v>0</v>
      </c>
      <c r="I146" s="6">
        <f>+Seco!I145</f>
        <v>0</v>
      </c>
      <c r="J146" s="6">
        <f>+Seco!J145</f>
        <v>0</v>
      </c>
      <c r="K146" s="6">
        <f>+Seco!K145</f>
        <v>-10682.890000000009</v>
      </c>
      <c r="L146" s="6">
        <f>+Seco!L145</f>
        <v>-11543.030000000017</v>
      </c>
      <c r="M146" s="6">
        <f>+Seco!M145</f>
        <v>-10729.739999999965</v>
      </c>
      <c r="N146" s="6">
        <f>+Medio!B145</f>
        <v>0</v>
      </c>
      <c r="O146" s="6">
        <f>+Medio!C145</f>
        <v>0</v>
      </c>
      <c r="P146" s="6">
        <f>+Medio!D145</f>
        <v>0</v>
      </c>
      <c r="Q146" s="6">
        <f>+Medio!E145</f>
        <v>0</v>
      </c>
      <c r="R146" s="6">
        <f>+Medio!F145</f>
        <v>0</v>
      </c>
      <c r="S146" s="6">
        <f>+Medio!G145</f>
        <v>0</v>
      </c>
      <c r="T146" s="6">
        <f>+Medio!H145</f>
        <v>0</v>
      </c>
      <c r="U146" s="6">
        <f>+Medio!I145</f>
        <v>0</v>
      </c>
      <c r="V146" s="6">
        <f>+Medio!J145</f>
        <v>0</v>
      </c>
      <c r="W146" s="6">
        <f>+Medio!K145</f>
        <v>-10670.44</v>
      </c>
      <c r="X146" s="6">
        <f>+Medio!L145</f>
        <v>-11866.380000000014</v>
      </c>
      <c r="Y146" s="6">
        <f>+Medio!M145</f>
        <v>-10607.43</v>
      </c>
      <c r="Z146" s="6">
        <f>+Húmedo!B145</f>
        <v>0</v>
      </c>
      <c r="AA146" s="6">
        <f>+Húmedo!C145</f>
        <v>0</v>
      </c>
      <c r="AB146" s="6">
        <f>+Húmedo!D145</f>
        <v>0</v>
      </c>
      <c r="AC146" s="6">
        <f>+Húmedo!E145</f>
        <v>0</v>
      </c>
      <c r="AD146" s="6">
        <f>+Húmedo!F145</f>
        <v>0</v>
      </c>
      <c r="AE146" s="6">
        <f>+Húmedo!G145</f>
        <v>0</v>
      </c>
      <c r="AF146" s="6">
        <f>+Húmedo!H145</f>
        <v>0</v>
      </c>
      <c r="AG146" s="6">
        <f>+Húmedo!I145</f>
        <v>0</v>
      </c>
      <c r="AH146" s="6">
        <f>+Húmedo!J145</f>
        <v>0</v>
      </c>
      <c r="AI146" s="6">
        <f>+Húmedo!K145</f>
        <v>-10314.020000000017</v>
      </c>
      <c r="AJ146" s="6">
        <f>+Húmedo!L145</f>
        <v>-11297.480000000014</v>
      </c>
      <c r="AK146" s="6">
        <f>+Húmedo!M145</f>
        <v>-10226.749999999991</v>
      </c>
      <c r="AL146" s="6"/>
      <c r="AM146" s="34">
        <f t="shared" si="42"/>
        <v>-32955.659999999989</v>
      </c>
      <c r="AN146" s="34">
        <f t="shared" si="43"/>
        <v>-33144.250000000015</v>
      </c>
      <c r="AO146" s="34">
        <f t="shared" si="44"/>
        <v>-31838.250000000022</v>
      </c>
      <c r="AP146" s="34">
        <f t="shared" si="45"/>
        <v>-33144.250000000015</v>
      </c>
      <c r="AQ146" s="34">
        <f t="shared" si="46"/>
        <v>2</v>
      </c>
      <c r="AR146" s="6">
        <f t="shared" si="52"/>
        <v>144</v>
      </c>
      <c r="AS146" s="35">
        <f t="shared" si="47"/>
        <v>-10670.44</v>
      </c>
      <c r="AT146" s="35">
        <f t="shared" si="47"/>
        <v>-11866.380000000014</v>
      </c>
      <c r="AU146" s="35">
        <f t="shared" si="47"/>
        <v>-10607.43</v>
      </c>
      <c r="AV146" s="35">
        <f t="shared" si="48"/>
        <v>-33144.250000000015</v>
      </c>
      <c r="AW146" s="19">
        <f t="shared" si="49"/>
        <v>1</v>
      </c>
      <c r="AX146" s="30">
        <f t="shared" si="36"/>
        <v>22</v>
      </c>
      <c r="AY146" s="30">
        <f t="shared" si="37"/>
        <v>23</v>
      </c>
      <c r="AZ146" s="30">
        <f t="shared" si="38"/>
        <v>24</v>
      </c>
      <c r="BB146" s="34">
        <f>+CompraVenta!AQ148</f>
        <v>0</v>
      </c>
      <c r="BC146" s="34">
        <f>+CompraVenta!AR148</f>
        <v>0</v>
      </c>
      <c r="BD146" s="34">
        <f>+CompraVenta!AS148</f>
        <v>0</v>
      </c>
      <c r="BF146" s="34">
        <f t="shared" si="39"/>
        <v>-10670.44</v>
      </c>
      <c r="BG146" s="34">
        <f t="shared" si="40"/>
        <v>-11866.380000000014</v>
      </c>
      <c r="BH146" s="34">
        <f t="shared" si="41"/>
        <v>-10607.43</v>
      </c>
      <c r="BJ146" s="36">
        <f t="shared" si="50"/>
        <v>-33144.250000000015</v>
      </c>
      <c r="BK146" s="19">
        <f t="shared" si="51"/>
        <v>0</v>
      </c>
    </row>
    <row r="147" spans="1:63" x14ac:dyDescent="0.35">
      <c r="A147" s="3" t="str">
        <f>+Seco!A146</f>
        <v>ESPINOS</v>
      </c>
      <c r="B147" s="6">
        <f>+Seco!B146</f>
        <v>0</v>
      </c>
      <c r="C147" s="6">
        <f>+Seco!C146</f>
        <v>0</v>
      </c>
      <c r="D147" s="6">
        <f>+Seco!D146</f>
        <v>0</v>
      </c>
      <c r="E147" s="6">
        <f>+Seco!E146</f>
        <v>0</v>
      </c>
      <c r="F147" s="6">
        <f>+Seco!F146</f>
        <v>0</v>
      </c>
      <c r="G147" s="6">
        <f>+Seco!G146</f>
        <v>0</v>
      </c>
      <c r="H147" s="6">
        <f>+Seco!H146</f>
        <v>0</v>
      </c>
      <c r="I147" s="6">
        <f>+Seco!I146</f>
        <v>0</v>
      </c>
      <c r="J147" s="6">
        <f>+Seco!J146</f>
        <v>0</v>
      </c>
      <c r="K147" s="6">
        <f>+Seco!K146</f>
        <v>3068903.7199999983</v>
      </c>
      <c r="L147" s="6">
        <f>+Seco!L146</f>
        <v>4213248.9700000118</v>
      </c>
      <c r="M147" s="6">
        <f>+Seco!M146</f>
        <v>4155857.7999999891</v>
      </c>
      <c r="N147" s="6">
        <f>+Medio!B146</f>
        <v>0</v>
      </c>
      <c r="O147" s="6">
        <f>+Medio!C146</f>
        <v>0</v>
      </c>
      <c r="P147" s="6">
        <f>+Medio!D146</f>
        <v>0</v>
      </c>
      <c r="Q147" s="6">
        <f>+Medio!E146</f>
        <v>0</v>
      </c>
      <c r="R147" s="6">
        <f>+Medio!F146</f>
        <v>0</v>
      </c>
      <c r="S147" s="6">
        <f>+Medio!G146</f>
        <v>0</v>
      </c>
      <c r="T147" s="6">
        <f>+Medio!H146</f>
        <v>0</v>
      </c>
      <c r="U147" s="6">
        <f>+Medio!I146</f>
        <v>0</v>
      </c>
      <c r="V147" s="6">
        <f>+Medio!J146</f>
        <v>0</v>
      </c>
      <c r="W147" s="6">
        <f>+Medio!K146</f>
        <v>3092073.7400000016</v>
      </c>
      <c r="X147" s="6">
        <f>+Medio!L146</f>
        <v>4369939.1500000069</v>
      </c>
      <c r="Y147" s="6">
        <f>+Medio!M146</f>
        <v>4133254.3400000045</v>
      </c>
      <c r="Z147" s="6">
        <f>+Húmedo!B146</f>
        <v>0</v>
      </c>
      <c r="AA147" s="6">
        <f>+Húmedo!C146</f>
        <v>0</v>
      </c>
      <c r="AB147" s="6">
        <f>+Húmedo!D146</f>
        <v>0</v>
      </c>
      <c r="AC147" s="6">
        <f>+Húmedo!E146</f>
        <v>0</v>
      </c>
      <c r="AD147" s="6">
        <f>+Húmedo!F146</f>
        <v>0</v>
      </c>
      <c r="AE147" s="6">
        <f>+Húmedo!G146</f>
        <v>0</v>
      </c>
      <c r="AF147" s="6">
        <f>+Húmedo!H146</f>
        <v>0</v>
      </c>
      <c r="AG147" s="6">
        <f>+Húmedo!I146</f>
        <v>0</v>
      </c>
      <c r="AH147" s="6">
        <f>+Húmedo!J146</f>
        <v>0</v>
      </c>
      <c r="AI147" s="6">
        <f>+Húmedo!K146</f>
        <v>2934054.0799999991</v>
      </c>
      <c r="AJ147" s="6">
        <f>+Húmedo!L146</f>
        <v>4037956.7599999993</v>
      </c>
      <c r="AK147" s="6">
        <f>+Húmedo!M146</f>
        <v>3763024.0400000024</v>
      </c>
      <c r="AL147" s="6"/>
      <c r="AM147" s="34">
        <f t="shared" si="42"/>
        <v>11438010.49</v>
      </c>
      <c r="AN147" s="34">
        <f t="shared" si="43"/>
        <v>11595267.230000012</v>
      </c>
      <c r="AO147" s="34">
        <f t="shared" si="44"/>
        <v>10735034.880000001</v>
      </c>
      <c r="AP147" s="34">
        <f t="shared" si="45"/>
        <v>10735034.880000001</v>
      </c>
      <c r="AQ147" s="34">
        <f t="shared" si="46"/>
        <v>3</v>
      </c>
      <c r="AR147" s="6">
        <f t="shared" si="52"/>
        <v>145</v>
      </c>
      <c r="AS147" s="35">
        <f t="shared" si="47"/>
        <v>2934054.0799999991</v>
      </c>
      <c r="AT147" s="35">
        <f t="shared" si="47"/>
        <v>4037956.7599999993</v>
      </c>
      <c r="AU147" s="35">
        <f t="shared" si="47"/>
        <v>3763024.0400000024</v>
      </c>
      <c r="AV147" s="35">
        <f t="shared" si="48"/>
        <v>10735034.880000001</v>
      </c>
      <c r="AW147" s="19">
        <f t="shared" si="49"/>
        <v>0</v>
      </c>
      <c r="AX147" s="30">
        <f t="shared" si="36"/>
        <v>34</v>
      </c>
      <c r="AY147" s="30">
        <f t="shared" si="37"/>
        <v>35</v>
      </c>
      <c r="AZ147" s="30">
        <f t="shared" si="38"/>
        <v>36</v>
      </c>
      <c r="BB147" s="34">
        <f>+CompraVenta!AQ149</f>
        <v>0</v>
      </c>
      <c r="BC147" s="34">
        <f>+CompraVenta!AR149</f>
        <v>0</v>
      </c>
      <c r="BD147" s="34">
        <f>+CompraVenta!AS149</f>
        <v>0</v>
      </c>
      <c r="BF147" s="34">
        <f t="shared" si="39"/>
        <v>2934054.0799999991</v>
      </c>
      <c r="BG147" s="34">
        <f t="shared" si="40"/>
        <v>4037956.7599999993</v>
      </c>
      <c r="BH147" s="34">
        <f t="shared" si="41"/>
        <v>3763024.0400000024</v>
      </c>
      <c r="BJ147" s="36">
        <f t="shared" si="50"/>
        <v>10735034.880000001</v>
      </c>
      <c r="BK147" s="19">
        <f t="shared" si="51"/>
        <v>0</v>
      </c>
    </row>
    <row r="148" spans="1:63" x14ac:dyDescent="0.35">
      <c r="A148" s="3" t="str">
        <f>+Seco!A147</f>
        <v>ESTANCILLA SPA</v>
      </c>
      <c r="B148" s="6">
        <f>+Seco!B147</f>
        <v>0</v>
      </c>
      <c r="C148" s="6">
        <f>+Seco!C147</f>
        <v>0</v>
      </c>
      <c r="D148" s="6">
        <f>+Seco!D147</f>
        <v>0</v>
      </c>
      <c r="E148" s="6">
        <f>+Seco!E147</f>
        <v>0</v>
      </c>
      <c r="F148" s="6">
        <f>+Seco!F147</f>
        <v>0</v>
      </c>
      <c r="G148" s="6">
        <f>+Seco!G147</f>
        <v>0</v>
      </c>
      <c r="H148" s="6">
        <f>+Seco!H147</f>
        <v>0</v>
      </c>
      <c r="I148" s="6">
        <f>+Seco!I147</f>
        <v>0</v>
      </c>
      <c r="J148" s="6">
        <f>+Seco!J147</f>
        <v>0</v>
      </c>
      <c r="K148" s="6">
        <f>+Seco!K147</f>
        <v>0</v>
      </c>
      <c r="L148" s="6">
        <f>+Seco!L147</f>
        <v>0</v>
      </c>
      <c r="M148" s="6">
        <f>+Seco!M147</f>
        <v>0</v>
      </c>
      <c r="N148" s="6">
        <f>+Medio!B147</f>
        <v>0</v>
      </c>
      <c r="O148" s="6">
        <f>+Medio!C147</f>
        <v>0</v>
      </c>
      <c r="P148" s="6">
        <f>+Medio!D147</f>
        <v>0</v>
      </c>
      <c r="Q148" s="6">
        <f>+Medio!E147</f>
        <v>0</v>
      </c>
      <c r="R148" s="6">
        <f>+Medio!F147</f>
        <v>0</v>
      </c>
      <c r="S148" s="6">
        <f>+Medio!G147</f>
        <v>0</v>
      </c>
      <c r="T148" s="6">
        <f>+Medio!H147</f>
        <v>0</v>
      </c>
      <c r="U148" s="6">
        <f>+Medio!I147</f>
        <v>0</v>
      </c>
      <c r="V148" s="6">
        <f>+Medio!J147</f>
        <v>0</v>
      </c>
      <c r="W148" s="6">
        <f>+Medio!K147</f>
        <v>0</v>
      </c>
      <c r="X148" s="6">
        <f>+Medio!L147</f>
        <v>0</v>
      </c>
      <c r="Y148" s="6">
        <f>+Medio!M147</f>
        <v>0</v>
      </c>
      <c r="Z148" s="6">
        <f>+Húmedo!B147</f>
        <v>0</v>
      </c>
      <c r="AA148" s="6">
        <f>+Húmedo!C147</f>
        <v>0</v>
      </c>
      <c r="AB148" s="6">
        <f>+Húmedo!D147</f>
        <v>0</v>
      </c>
      <c r="AC148" s="6">
        <f>+Húmedo!E147</f>
        <v>0</v>
      </c>
      <c r="AD148" s="6">
        <f>+Húmedo!F147</f>
        <v>0</v>
      </c>
      <c r="AE148" s="6">
        <f>+Húmedo!G147</f>
        <v>0</v>
      </c>
      <c r="AF148" s="6">
        <f>+Húmedo!H147</f>
        <v>0</v>
      </c>
      <c r="AG148" s="6">
        <f>+Húmedo!I147</f>
        <v>0</v>
      </c>
      <c r="AH148" s="6">
        <f>+Húmedo!J147</f>
        <v>0</v>
      </c>
      <c r="AI148" s="6">
        <f>+Húmedo!K147</f>
        <v>0</v>
      </c>
      <c r="AJ148" s="6">
        <f>+Húmedo!L147</f>
        <v>0</v>
      </c>
      <c r="AK148" s="6">
        <f>+Húmedo!M147</f>
        <v>0</v>
      </c>
      <c r="AL148" s="6"/>
      <c r="AM148" s="34">
        <f t="shared" si="42"/>
        <v>0</v>
      </c>
      <c r="AN148" s="34">
        <f t="shared" si="43"/>
        <v>0</v>
      </c>
      <c r="AO148" s="34">
        <f t="shared" si="44"/>
        <v>0</v>
      </c>
      <c r="AP148" s="34">
        <f t="shared" si="45"/>
        <v>0</v>
      </c>
      <c r="AQ148" s="34">
        <f t="shared" si="46"/>
        <v>1</v>
      </c>
      <c r="AR148" s="6">
        <f t="shared" si="52"/>
        <v>146</v>
      </c>
      <c r="AS148" s="35">
        <f t="shared" si="47"/>
        <v>0</v>
      </c>
      <c r="AT148" s="35">
        <f t="shared" si="47"/>
        <v>0</v>
      </c>
      <c r="AU148" s="35">
        <f t="shared" si="47"/>
        <v>0</v>
      </c>
      <c r="AV148" s="35">
        <f t="shared" si="48"/>
        <v>0</v>
      </c>
      <c r="AW148" s="19">
        <f t="shared" si="49"/>
        <v>0</v>
      </c>
      <c r="AX148" s="30">
        <f t="shared" si="36"/>
        <v>1</v>
      </c>
      <c r="AY148" s="30">
        <f t="shared" si="37"/>
        <v>1</v>
      </c>
      <c r="AZ148" s="30">
        <f t="shared" si="38"/>
        <v>1</v>
      </c>
      <c r="BB148" s="34">
        <f>+CompraVenta!AQ150</f>
        <v>0</v>
      </c>
      <c r="BC148" s="34">
        <f>+CompraVenta!AR150</f>
        <v>0</v>
      </c>
      <c r="BD148" s="34">
        <f>+CompraVenta!AS150</f>
        <v>0</v>
      </c>
      <c r="BF148" s="34">
        <f t="shared" si="39"/>
        <v>0</v>
      </c>
      <c r="BG148" s="34">
        <f t="shared" si="40"/>
        <v>0</v>
      </c>
      <c r="BH148" s="34">
        <f t="shared" si="41"/>
        <v>0</v>
      </c>
      <c r="BJ148" s="36">
        <f t="shared" si="50"/>
        <v>0</v>
      </c>
      <c r="BK148" s="19">
        <f t="shared" si="51"/>
        <v>0</v>
      </c>
    </row>
    <row r="149" spans="1:63" x14ac:dyDescent="0.35">
      <c r="A149" s="3" t="str">
        <f>+Seco!A148</f>
        <v>FARMDO_ENERGY</v>
      </c>
      <c r="B149" s="6">
        <f>+Seco!B148</f>
        <v>0</v>
      </c>
      <c r="C149" s="6">
        <f>+Seco!C148</f>
        <v>0</v>
      </c>
      <c r="D149" s="6">
        <f>+Seco!D148</f>
        <v>0</v>
      </c>
      <c r="E149" s="6">
        <f>+Seco!E148</f>
        <v>0</v>
      </c>
      <c r="F149" s="6">
        <f>+Seco!F148</f>
        <v>0</v>
      </c>
      <c r="G149" s="6">
        <f>+Seco!G148</f>
        <v>0</v>
      </c>
      <c r="H149" s="6">
        <f>+Seco!H148</f>
        <v>0</v>
      </c>
      <c r="I149" s="6">
        <f>+Seco!I148</f>
        <v>0</v>
      </c>
      <c r="J149" s="6">
        <f>+Seco!J148</f>
        <v>0</v>
      </c>
      <c r="K149" s="6">
        <f>+Seco!K148</f>
        <v>76903.680000000109</v>
      </c>
      <c r="L149" s="6">
        <f>+Seco!L148</f>
        <v>100680.7299999997</v>
      </c>
      <c r="M149" s="6">
        <f>+Seco!M148</f>
        <v>101625.67999999988</v>
      </c>
      <c r="N149" s="6">
        <f>+Medio!B148</f>
        <v>0</v>
      </c>
      <c r="O149" s="6">
        <f>+Medio!C148</f>
        <v>0</v>
      </c>
      <c r="P149" s="6">
        <f>+Medio!D148</f>
        <v>0</v>
      </c>
      <c r="Q149" s="6">
        <f>+Medio!E148</f>
        <v>0</v>
      </c>
      <c r="R149" s="6">
        <f>+Medio!F148</f>
        <v>0</v>
      </c>
      <c r="S149" s="6">
        <f>+Medio!G148</f>
        <v>0</v>
      </c>
      <c r="T149" s="6">
        <f>+Medio!H148</f>
        <v>0</v>
      </c>
      <c r="U149" s="6">
        <f>+Medio!I148</f>
        <v>0</v>
      </c>
      <c r="V149" s="6">
        <f>+Medio!J148</f>
        <v>0</v>
      </c>
      <c r="W149" s="6">
        <f>+Medio!K148</f>
        <v>76559.920000000129</v>
      </c>
      <c r="X149" s="6">
        <f>+Medio!L148</f>
        <v>103536.70999999974</v>
      </c>
      <c r="Y149" s="6">
        <f>+Medio!M148</f>
        <v>100728.16999999963</v>
      </c>
      <c r="Z149" s="6">
        <f>+Húmedo!B148</f>
        <v>0</v>
      </c>
      <c r="AA149" s="6">
        <f>+Húmedo!C148</f>
        <v>0</v>
      </c>
      <c r="AB149" s="6">
        <f>+Húmedo!D148</f>
        <v>0</v>
      </c>
      <c r="AC149" s="6">
        <f>+Húmedo!E148</f>
        <v>0</v>
      </c>
      <c r="AD149" s="6">
        <f>+Húmedo!F148</f>
        <v>0</v>
      </c>
      <c r="AE149" s="6">
        <f>+Húmedo!G148</f>
        <v>0</v>
      </c>
      <c r="AF149" s="6">
        <f>+Húmedo!H148</f>
        <v>0</v>
      </c>
      <c r="AG149" s="6">
        <f>+Húmedo!I148</f>
        <v>0</v>
      </c>
      <c r="AH149" s="6">
        <f>+Húmedo!J148</f>
        <v>0</v>
      </c>
      <c r="AI149" s="6">
        <f>+Húmedo!K148</f>
        <v>74021.140000000029</v>
      </c>
      <c r="AJ149" s="6">
        <f>+Húmedo!L148</f>
        <v>98775.870000000024</v>
      </c>
      <c r="AK149" s="6">
        <f>+Húmedo!M148</f>
        <v>96617.610000000277</v>
      </c>
      <c r="AL149" s="6"/>
      <c r="AM149" s="34">
        <f t="shared" si="42"/>
        <v>279210.08999999968</v>
      </c>
      <c r="AN149" s="34">
        <f t="shared" si="43"/>
        <v>280824.79999999952</v>
      </c>
      <c r="AO149" s="34">
        <f t="shared" si="44"/>
        <v>269414.62000000034</v>
      </c>
      <c r="AP149" s="34">
        <f t="shared" si="45"/>
        <v>269414.62000000034</v>
      </c>
      <c r="AQ149" s="34">
        <f t="shared" si="46"/>
        <v>3</v>
      </c>
      <c r="AR149" s="6">
        <f t="shared" si="52"/>
        <v>147</v>
      </c>
      <c r="AS149" s="35">
        <f t="shared" si="47"/>
        <v>74021.140000000029</v>
      </c>
      <c r="AT149" s="35">
        <f t="shared" si="47"/>
        <v>98775.870000000024</v>
      </c>
      <c r="AU149" s="35">
        <f t="shared" si="47"/>
        <v>96617.610000000277</v>
      </c>
      <c r="AV149" s="35">
        <f t="shared" si="48"/>
        <v>269414.62000000034</v>
      </c>
      <c r="AW149" s="19">
        <f t="shared" si="49"/>
        <v>0</v>
      </c>
      <c r="AX149" s="30">
        <f t="shared" si="36"/>
        <v>34</v>
      </c>
      <c r="AY149" s="30">
        <f t="shared" si="37"/>
        <v>35</v>
      </c>
      <c r="AZ149" s="30">
        <f t="shared" si="38"/>
        <v>36</v>
      </c>
      <c r="BB149" s="34">
        <f>+CompraVenta!AQ151</f>
        <v>0</v>
      </c>
      <c r="BC149" s="34">
        <f>+CompraVenta!AR151</f>
        <v>0</v>
      </c>
      <c r="BD149" s="34">
        <f>+CompraVenta!AS151</f>
        <v>0</v>
      </c>
      <c r="BF149" s="34">
        <f t="shared" si="39"/>
        <v>74021.140000000029</v>
      </c>
      <c r="BG149" s="34">
        <f t="shared" si="40"/>
        <v>98775.870000000024</v>
      </c>
      <c r="BH149" s="34">
        <f t="shared" si="41"/>
        <v>96617.610000000277</v>
      </c>
      <c r="BJ149" s="36">
        <f t="shared" si="50"/>
        <v>269414.62000000034</v>
      </c>
      <c r="BK149" s="19">
        <f t="shared" si="51"/>
        <v>0</v>
      </c>
    </row>
    <row r="150" spans="1:63" x14ac:dyDescent="0.35">
      <c r="A150" s="3" t="str">
        <f>+Seco!A149</f>
        <v>FARO_CORONA</v>
      </c>
      <c r="B150" s="6">
        <f>+Seco!B149</f>
        <v>0</v>
      </c>
      <c r="C150" s="6">
        <f>+Seco!C149</f>
        <v>0</v>
      </c>
      <c r="D150" s="6">
        <f>+Seco!D149</f>
        <v>0</v>
      </c>
      <c r="E150" s="6">
        <f>+Seco!E149</f>
        <v>0</v>
      </c>
      <c r="F150" s="6">
        <f>+Seco!F149</f>
        <v>0</v>
      </c>
      <c r="G150" s="6">
        <f>+Seco!G149</f>
        <v>0</v>
      </c>
      <c r="H150" s="6">
        <f>+Seco!H149</f>
        <v>0</v>
      </c>
      <c r="I150" s="6">
        <f>+Seco!I149</f>
        <v>0</v>
      </c>
      <c r="J150" s="6">
        <f>+Seco!J149</f>
        <v>0</v>
      </c>
      <c r="K150" s="6">
        <f>+Seco!K149</f>
        <v>4069.7000000000007</v>
      </c>
      <c r="L150" s="6">
        <f>+Seco!L149</f>
        <v>5068.5599999999949</v>
      </c>
      <c r="M150" s="6">
        <f>+Seco!M149</f>
        <v>4554.529999999997</v>
      </c>
      <c r="N150" s="6">
        <f>+Medio!B149</f>
        <v>0</v>
      </c>
      <c r="O150" s="6">
        <f>+Medio!C149</f>
        <v>0</v>
      </c>
      <c r="P150" s="6">
        <f>+Medio!D149</f>
        <v>0</v>
      </c>
      <c r="Q150" s="6">
        <f>+Medio!E149</f>
        <v>0</v>
      </c>
      <c r="R150" s="6">
        <f>+Medio!F149</f>
        <v>0</v>
      </c>
      <c r="S150" s="6">
        <f>+Medio!G149</f>
        <v>0</v>
      </c>
      <c r="T150" s="6">
        <f>+Medio!H149</f>
        <v>0</v>
      </c>
      <c r="U150" s="6">
        <f>+Medio!I149</f>
        <v>0</v>
      </c>
      <c r="V150" s="6">
        <f>+Medio!J149</f>
        <v>0</v>
      </c>
      <c r="W150" s="6">
        <f>+Medio!K149</f>
        <v>4053.5500000000116</v>
      </c>
      <c r="X150" s="6">
        <f>+Medio!L149</f>
        <v>5155.7299999999959</v>
      </c>
      <c r="Y150" s="6">
        <f>+Medio!M149</f>
        <v>4574.180000000003</v>
      </c>
      <c r="Z150" s="6">
        <f>+Húmedo!B149</f>
        <v>0</v>
      </c>
      <c r="AA150" s="6">
        <f>+Húmedo!C149</f>
        <v>0</v>
      </c>
      <c r="AB150" s="6">
        <f>+Húmedo!D149</f>
        <v>0</v>
      </c>
      <c r="AC150" s="6">
        <f>+Húmedo!E149</f>
        <v>0</v>
      </c>
      <c r="AD150" s="6">
        <f>+Húmedo!F149</f>
        <v>0</v>
      </c>
      <c r="AE150" s="6">
        <f>+Húmedo!G149</f>
        <v>0</v>
      </c>
      <c r="AF150" s="6">
        <f>+Húmedo!H149</f>
        <v>0</v>
      </c>
      <c r="AG150" s="6">
        <f>+Húmedo!I149</f>
        <v>0</v>
      </c>
      <c r="AH150" s="6">
        <f>+Húmedo!J149</f>
        <v>0</v>
      </c>
      <c r="AI150" s="6">
        <f>+Húmedo!K149</f>
        <v>3973.120000000009</v>
      </c>
      <c r="AJ150" s="6">
        <f>+Húmedo!L149</f>
        <v>5042.6000000000022</v>
      </c>
      <c r="AK150" s="6">
        <f>+Húmedo!M149</f>
        <v>4449.8200000000015</v>
      </c>
      <c r="AL150" s="6"/>
      <c r="AM150" s="34">
        <f t="shared" si="42"/>
        <v>13692.789999999992</v>
      </c>
      <c r="AN150" s="34">
        <f t="shared" si="43"/>
        <v>13783.46000000001</v>
      </c>
      <c r="AO150" s="34">
        <f t="shared" si="44"/>
        <v>13465.540000000014</v>
      </c>
      <c r="AP150" s="34">
        <f t="shared" si="45"/>
        <v>13465.540000000014</v>
      </c>
      <c r="AQ150" s="34">
        <f t="shared" si="46"/>
        <v>3</v>
      </c>
      <c r="AR150" s="6">
        <f t="shared" si="52"/>
        <v>148</v>
      </c>
      <c r="AS150" s="35">
        <f t="shared" si="47"/>
        <v>3973.120000000009</v>
      </c>
      <c r="AT150" s="35">
        <f t="shared" si="47"/>
        <v>5042.6000000000022</v>
      </c>
      <c r="AU150" s="35">
        <f t="shared" si="47"/>
        <v>4449.8200000000015</v>
      </c>
      <c r="AV150" s="35">
        <f t="shared" si="48"/>
        <v>13465.540000000014</v>
      </c>
      <c r="AW150" s="19">
        <f t="shared" si="49"/>
        <v>0</v>
      </c>
      <c r="AX150" s="30">
        <f t="shared" si="36"/>
        <v>34</v>
      </c>
      <c r="AY150" s="30">
        <f t="shared" si="37"/>
        <v>35</v>
      </c>
      <c r="AZ150" s="30">
        <f t="shared" si="38"/>
        <v>36</v>
      </c>
      <c r="BB150" s="34">
        <f>+CompraVenta!AQ152</f>
        <v>0</v>
      </c>
      <c r="BC150" s="34">
        <f>+CompraVenta!AR152</f>
        <v>0</v>
      </c>
      <c r="BD150" s="34">
        <f>+CompraVenta!AS152</f>
        <v>0</v>
      </c>
      <c r="BF150" s="34">
        <f t="shared" si="39"/>
        <v>3973.120000000009</v>
      </c>
      <c r="BG150" s="34">
        <f t="shared" si="40"/>
        <v>5042.6000000000022</v>
      </c>
      <c r="BH150" s="34">
        <f t="shared" si="41"/>
        <v>4449.8200000000015</v>
      </c>
      <c r="BJ150" s="36">
        <f t="shared" si="50"/>
        <v>13465.540000000014</v>
      </c>
      <c r="BK150" s="19">
        <f t="shared" si="51"/>
        <v>0</v>
      </c>
    </row>
    <row r="151" spans="1:63" x14ac:dyDescent="0.35">
      <c r="A151" s="3" t="str">
        <f>+Seco!A150</f>
        <v>FONTUS_SCL_III</v>
      </c>
      <c r="B151" s="6">
        <f>+Seco!B150</f>
        <v>0</v>
      </c>
      <c r="C151" s="6">
        <f>+Seco!C150</f>
        <v>0</v>
      </c>
      <c r="D151" s="6">
        <f>+Seco!D150</f>
        <v>0</v>
      </c>
      <c r="E151" s="6">
        <f>+Seco!E150</f>
        <v>0</v>
      </c>
      <c r="F151" s="6">
        <f>+Seco!F150</f>
        <v>0</v>
      </c>
      <c r="G151" s="6">
        <f>+Seco!G150</f>
        <v>0</v>
      </c>
      <c r="H151" s="6">
        <f>+Seco!H150</f>
        <v>0</v>
      </c>
      <c r="I151" s="6">
        <f>+Seco!I150</f>
        <v>0</v>
      </c>
      <c r="J151" s="6">
        <f>+Seco!J150</f>
        <v>0</v>
      </c>
      <c r="K151" s="6">
        <f>+Seco!K150</f>
        <v>0</v>
      </c>
      <c r="L151" s="6">
        <f>+Seco!L150</f>
        <v>0</v>
      </c>
      <c r="M151" s="6">
        <f>+Seco!M150</f>
        <v>0</v>
      </c>
      <c r="N151" s="6">
        <f>+Medio!B150</f>
        <v>0</v>
      </c>
      <c r="O151" s="6">
        <f>+Medio!C150</f>
        <v>0</v>
      </c>
      <c r="P151" s="6">
        <f>+Medio!D150</f>
        <v>0</v>
      </c>
      <c r="Q151" s="6">
        <f>+Medio!E150</f>
        <v>0</v>
      </c>
      <c r="R151" s="6">
        <f>+Medio!F150</f>
        <v>0</v>
      </c>
      <c r="S151" s="6">
        <f>+Medio!G150</f>
        <v>0</v>
      </c>
      <c r="T151" s="6">
        <f>+Medio!H150</f>
        <v>0</v>
      </c>
      <c r="U151" s="6">
        <f>+Medio!I150</f>
        <v>0</v>
      </c>
      <c r="V151" s="6">
        <f>+Medio!J150</f>
        <v>0</v>
      </c>
      <c r="W151" s="6">
        <f>+Medio!K150</f>
        <v>0</v>
      </c>
      <c r="X151" s="6">
        <f>+Medio!L150</f>
        <v>0</v>
      </c>
      <c r="Y151" s="6">
        <f>+Medio!M150</f>
        <v>0</v>
      </c>
      <c r="Z151" s="6">
        <f>+Húmedo!B150</f>
        <v>0</v>
      </c>
      <c r="AA151" s="6">
        <f>+Húmedo!C150</f>
        <v>0</v>
      </c>
      <c r="AB151" s="6">
        <f>+Húmedo!D150</f>
        <v>0</v>
      </c>
      <c r="AC151" s="6">
        <f>+Húmedo!E150</f>
        <v>0</v>
      </c>
      <c r="AD151" s="6">
        <f>+Húmedo!F150</f>
        <v>0</v>
      </c>
      <c r="AE151" s="6">
        <f>+Húmedo!G150</f>
        <v>0</v>
      </c>
      <c r="AF151" s="6">
        <f>+Húmedo!H150</f>
        <v>0</v>
      </c>
      <c r="AG151" s="6">
        <f>+Húmedo!I150</f>
        <v>0</v>
      </c>
      <c r="AH151" s="6">
        <f>+Húmedo!J150</f>
        <v>0</v>
      </c>
      <c r="AI151" s="6">
        <f>+Húmedo!K150</f>
        <v>0</v>
      </c>
      <c r="AJ151" s="6">
        <f>+Húmedo!L150</f>
        <v>0</v>
      </c>
      <c r="AK151" s="6">
        <f>+Húmedo!M150</f>
        <v>0</v>
      </c>
      <c r="AL151" s="6"/>
      <c r="AM151" s="34">
        <f t="shared" si="42"/>
        <v>0</v>
      </c>
      <c r="AN151" s="34">
        <f t="shared" si="43"/>
        <v>0</v>
      </c>
      <c r="AO151" s="34">
        <f t="shared" si="44"/>
        <v>0</v>
      </c>
      <c r="AP151" s="34">
        <f t="shared" si="45"/>
        <v>0</v>
      </c>
      <c r="AQ151" s="34">
        <f t="shared" si="46"/>
        <v>1</v>
      </c>
      <c r="AR151" s="6">
        <f t="shared" si="52"/>
        <v>149</v>
      </c>
      <c r="AS151" s="35">
        <f t="shared" si="47"/>
        <v>0</v>
      </c>
      <c r="AT151" s="35">
        <f t="shared" si="47"/>
        <v>0</v>
      </c>
      <c r="AU151" s="35">
        <f t="shared" si="47"/>
        <v>0</v>
      </c>
      <c r="AV151" s="35">
        <f t="shared" si="48"/>
        <v>0</v>
      </c>
      <c r="AW151" s="19">
        <f t="shared" si="49"/>
        <v>0</v>
      </c>
      <c r="AX151" s="30">
        <f t="shared" si="36"/>
        <v>1</v>
      </c>
      <c r="AY151" s="30">
        <f t="shared" si="37"/>
        <v>1</v>
      </c>
      <c r="AZ151" s="30">
        <f t="shared" si="38"/>
        <v>1</v>
      </c>
      <c r="BB151" s="34">
        <f>+CompraVenta!AQ153</f>
        <v>0</v>
      </c>
      <c r="BC151" s="34">
        <f>+CompraVenta!AR153</f>
        <v>0</v>
      </c>
      <c r="BD151" s="34">
        <f>+CompraVenta!AS153</f>
        <v>0</v>
      </c>
      <c r="BF151" s="34">
        <f t="shared" si="39"/>
        <v>0</v>
      </c>
      <c r="BG151" s="34">
        <f t="shared" si="40"/>
        <v>0</v>
      </c>
      <c r="BH151" s="34">
        <f t="shared" si="41"/>
        <v>0</v>
      </c>
      <c r="BJ151" s="36">
        <f t="shared" si="50"/>
        <v>0</v>
      </c>
      <c r="BK151" s="19">
        <f t="shared" si="51"/>
        <v>0</v>
      </c>
    </row>
    <row r="152" spans="1:63" x14ac:dyDescent="0.35">
      <c r="A152" s="3" t="str">
        <f>+Seco!A151</f>
        <v>FOTOVOLTAICA DELTA</v>
      </c>
      <c r="B152" s="6">
        <f>+Seco!B151</f>
        <v>0</v>
      </c>
      <c r="C152" s="6">
        <f>+Seco!C151</f>
        <v>0</v>
      </c>
      <c r="D152" s="6">
        <f>+Seco!D151</f>
        <v>0</v>
      </c>
      <c r="E152" s="6">
        <f>+Seco!E151</f>
        <v>0</v>
      </c>
      <c r="F152" s="6">
        <f>+Seco!F151</f>
        <v>0</v>
      </c>
      <c r="G152" s="6">
        <f>+Seco!G151</f>
        <v>0</v>
      </c>
      <c r="H152" s="6">
        <f>+Seco!H151</f>
        <v>0</v>
      </c>
      <c r="I152" s="6">
        <f>+Seco!I151</f>
        <v>0</v>
      </c>
      <c r="J152" s="6">
        <f>+Seco!J151</f>
        <v>0</v>
      </c>
      <c r="K152" s="6">
        <f>+Seco!K151</f>
        <v>82004.039999999964</v>
      </c>
      <c r="L152" s="6">
        <f>+Seco!L151</f>
        <v>45048.040000000015</v>
      </c>
      <c r="M152" s="6">
        <f>+Seco!M151</f>
        <v>107584.51999999974</v>
      </c>
      <c r="N152" s="6">
        <f>+Medio!B151</f>
        <v>0</v>
      </c>
      <c r="O152" s="6">
        <f>+Medio!C151</f>
        <v>0</v>
      </c>
      <c r="P152" s="6">
        <f>+Medio!D151</f>
        <v>0</v>
      </c>
      <c r="Q152" s="6">
        <f>+Medio!E151</f>
        <v>0</v>
      </c>
      <c r="R152" s="6">
        <f>+Medio!F151</f>
        <v>0</v>
      </c>
      <c r="S152" s="6">
        <f>+Medio!G151</f>
        <v>0</v>
      </c>
      <c r="T152" s="6">
        <f>+Medio!H151</f>
        <v>0</v>
      </c>
      <c r="U152" s="6">
        <f>+Medio!I151</f>
        <v>0</v>
      </c>
      <c r="V152" s="6">
        <f>+Medio!J151</f>
        <v>0</v>
      </c>
      <c r="W152" s="6">
        <f>+Medio!K151</f>
        <v>81618.679999999833</v>
      </c>
      <c r="X152" s="6">
        <f>+Medio!L151</f>
        <v>46127.500000000109</v>
      </c>
      <c r="Y152" s="6">
        <f>+Medio!M151</f>
        <v>105958.30999999992</v>
      </c>
      <c r="Z152" s="6">
        <f>+Húmedo!B151</f>
        <v>0</v>
      </c>
      <c r="AA152" s="6">
        <f>+Húmedo!C151</f>
        <v>0</v>
      </c>
      <c r="AB152" s="6">
        <f>+Húmedo!D151</f>
        <v>0</v>
      </c>
      <c r="AC152" s="6">
        <f>+Húmedo!E151</f>
        <v>0</v>
      </c>
      <c r="AD152" s="6">
        <f>+Húmedo!F151</f>
        <v>0</v>
      </c>
      <c r="AE152" s="6">
        <f>+Húmedo!G151</f>
        <v>0</v>
      </c>
      <c r="AF152" s="6">
        <f>+Húmedo!H151</f>
        <v>0</v>
      </c>
      <c r="AG152" s="6">
        <f>+Húmedo!I151</f>
        <v>0</v>
      </c>
      <c r="AH152" s="6">
        <f>+Húmedo!J151</f>
        <v>0</v>
      </c>
      <c r="AI152" s="6">
        <f>+Húmedo!K151</f>
        <v>79361.740000000005</v>
      </c>
      <c r="AJ152" s="6">
        <f>+Húmedo!L151</f>
        <v>44494.990000000027</v>
      </c>
      <c r="AK152" s="6">
        <f>+Húmedo!M151</f>
        <v>102517.77999999966</v>
      </c>
      <c r="AL152" s="6"/>
      <c r="AM152" s="34">
        <f t="shared" si="42"/>
        <v>234636.59999999974</v>
      </c>
      <c r="AN152" s="34">
        <f t="shared" si="43"/>
        <v>233704.48999999987</v>
      </c>
      <c r="AO152" s="34">
        <f t="shared" si="44"/>
        <v>226374.50999999972</v>
      </c>
      <c r="AP152" s="34">
        <f t="shared" si="45"/>
        <v>226374.50999999972</v>
      </c>
      <c r="AQ152" s="34">
        <f t="shared" si="46"/>
        <v>3</v>
      </c>
      <c r="AR152" s="6">
        <f t="shared" si="52"/>
        <v>150</v>
      </c>
      <c r="AS152" s="35">
        <f t="shared" si="47"/>
        <v>79361.740000000005</v>
      </c>
      <c r="AT152" s="35">
        <f t="shared" si="47"/>
        <v>44494.990000000027</v>
      </c>
      <c r="AU152" s="35">
        <f t="shared" si="47"/>
        <v>102517.77999999966</v>
      </c>
      <c r="AV152" s="35">
        <f t="shared" si="48"/>
        <v>226374.50999999972</v>
      </c>
      <c r="AW152" s="19">
        <f t="shared" si="49"/>
        <v>0</v>
      </c>
      <c r="AX152" s="30">
        <f t="shared" si="36"/>
        <v>34</v>
      </c>
      <c r="AY152" s="30">
        <f t="shared" si="37"/>
        <v>35</v>
      </c>
      <c r="AZ152" s="30">
        <f t="shared" si="38"/>
        <v>36</v>
      </c>
      <c r="BB152" s="34">
        <f>+CompraVenta!AQ154</f>
        <v>0</v>
      </c>
      <c r="BC152" s="34">
        <f>+CompraVenta!AR154</f>
        <v>0</v>
      </c>
      <c r="BD152" s="34">
        <f>+CompraVenta!AS154</f>
        <v>0</v>
      </c>
      <c r="BF152" s="34">
        <f t="shared" si="39"/>
        <v>79361.740000000005</v>
      </c>
      <c r="BG152" s="34">
        <f t="shared" si="40"/>
        <v>44494.990000000027</v>
      </c>
      <c r="BH152" s="34">
        <f t="shared" si="41"/>
        <v>102517.77999999966</v>
      </c>
      <c r="BJ152" s="36">
        <f t="shared" si="50"/>
        <v>226374.50999999972</v>
      </c>
      <c r="BK152" s="19">
        <f t="shared" si="51"/>
        <v>0</v>
      </c>
    </row>
    <row r="153" spans="1:63" x14ac:dyDescent="0.35">
      <c r="A153" s="3" t="str">
        <f>+Seco!A152</f>
        <v>FOTOVOLTAICA EL ALERCE</v>
      </c>
      <c r="B153" s="6">
        <f>+Seco!B152</f>
        <v>0</v>
      </c>
      <c r="C153" s="6">
        <f>+Seco!C152</f>
        <v>0</v>
      </c>
      <c r="D153" s="6">
        <f>+Seco!D152</f>
        <v>0</v>
      </c>
      <c r="E153" s="6">
        <f>+Seco!E152</f>
        <v>0</v>
      </c>
      <c r="F153" s="6">
        <f>+Seco!F152</f>
        <v>0</v>
      </c>
      <c r="G153" s="6">
        <f>+Seco!G152</f>
        <v>0</v>
      </c>
      <c r="H153" s="6">
        <f>+Seco!H152</f>
        <v>0</v>
      </c>
      <c r="I153" s="6">
        <f>+Seco!I152</f>
        <v>0</v>
      </c>
      <c r="J153" s="6">
        <f>+Seco!J152</f>
        <v>0</v>
      </c>
      <c r="K153" s="6">
        <f>+Seco!K152</f>
        <v>62607.799999999923</v>
      </c>
      <c r="L153" s="6">
        <f>+Seco!L152</f>
        <v>73217.010000000009</v>
      </c>
      <c r="M153" s="6">
        <f>+Seco!M152</f>
        <v>105791.72999999957</v>
      </c>
      <c r="N153" s="6">
        <f>+Medio!B152</f>
        <v>0</v>
      </c>
      <c r="O153" s="6">
        <f>+Medio!C152</f>
        <v>0</v>
      </c>
      <c r="P153" s="6">
        <f>+Medio!D152</f>
        <v>0</v>
      </c>
      <c r="Q153" s="6">
        <f>+Medio!E152</f>
        <v>0</v>
      </c>
      <c r="R153" s="6">
        <f>+Medio!F152</f>
        <v>0</v>
      </c>
      <c r="S153" s="6">
        <f>+Medio!G152</f>
        <v>0</v>
      </c>
      <c r="T153" s="6">
        <f>+Medio!H152</f>
        <v>0</v>
      </c>
      <c r="U153" s="6">
        <f>+Medio!I152</f>
        <v>0</v>
      </c>
      <c r="V153" s="6">
        <f>+Medio!J152</f>
        <v>0</v>
      </c>
      <c r="W153" s="6">
        <f>+Medio!K152</f>
        <v>62313.570000000094</v>
      </c>
      <c r="X153" s="6">
        <f>+Medio!L152</f>
        <v>74973.190000000017</v>
      </c>
      <c r="Y153" s="6">
        <f>+Medio!M152</f>
        <v>104192.15000000008</v>
      </c>
      <c r="Z153" s="6">
        <f>+Húmedo!B152</f>
        <v>0</v>
      </c>
      <c r="AA153" s="6">
        <f>+Húmedo!C152</f>
        <v>0</v>
      </c>
      <c r="AB153" s="6">
        <f>+Húmedo!D152</f>
        <v>0</v>
      </c>
      <c r="AC153" s="6">
        <f>+Húmedo!E152</f>
        <v>0</v>
      </c>
      <c r="AD153" s="6">
        <f>+Húmedo!F152</f>
        <v>0</v>
      </c>
      <c r="AE153" s="6">
        <f>+Húmedo!G152</f>
        <v>0</v>
      </c>
      <c r="AF153" s="6">
        <f>+Húmedo!H152</f>
        <v>0</v>
      </c>
      <c r="AG153" s="6">
        <f>+Húmedo!I152</f>
        <v>0</v>
      </c>
      <c r="AH153" s="6">
        <f>+Húmedo!J152</f>
        <v>0</v>
      </c>
      <c r="AI153" s="6">
        <f>+Húmedo!K152</f>
        <v>60590.800000000017</v>
      </c>
      <c r="AJ153" s="6">
        <f>+Húmedo!L152</f>
        <v>72318.30000000009</v>
      </c>
      <c r="AK153" s="6">
        <f>+Húmedo!M152</f>
        <v>100808.99</v>
      </c>
      <c r="AL153" s="6"/>
      <c r="AM153" s="34">
        <f t="shared" si="42"/>
        <v>241616.53999999951</v>
      </c>
      <c r="AN153" s="34">
        <f t="shared" si="43"/>
        <v>241478.91000000021</v>
      </c>
      <c r="AO153" s="34">
        <f t="shared" si="44"/>
        <v>233718.09000000008</v>
      </c>
      <c r="AP153" s="34">
        <f t="shared" si="45"/>
        <v>233718.09000000008</v>
      </c>
      <c r="AQ153" s="34">
        <f t="shared" si="46"/>
        <v>3</v>
      </c>
      <c r="AR153" s="6">
        <f t="shared" si="52"/>
        <v>151</v>
      </c>
      <c r="AS153" s="35">
        <f t="shared" si="47"/>
        <v>60590.800000000017</v>
      </c>
      <c r="AT153" s="35">
        <f t="shared" si="47"/>
        <v>72318.30000000009</v>
      </c>
      <c r="AU153" s="35">
        <f t="shared" si="47"/>
        <v>100808.99</v>
      </c>
      <c r="AV153" s="35">
        <f t="shared" si="48"/>
        <v>233718.09000000008</v>
      </c>
      <c r="AW153" s="19">
        <f t="shared" si="49"/>
        <v>0</v>
      </c>
      <c r="AX153" s="30">
        <f t="shared" si="36"/>
        <v>34</v>
      </c>
      <c r="AY153" s="30">
        <f t="shared" si="37"/>
        <v>35</v>
      </c>
      <c r="AZ153" s="30">
        <f t="shared" si="38"/>
        <v>36</v>
      </c>
      <c r="BB153" s="34">
        <f>+CompraVenta!AQ155</f>
        <v>0</v>
      </c>
      <c r="BC153" s="34">
        <f>+CompraVenta!AR155</f>
        <v>0</v>
      </c>
      <c r="BD153" s="34">
        <f>+CompraVenta!AS155</f>
        <v>0</v>
      </c>
      <c r="BF153" s="34">
        <f t="shared" si="39"/>
        <v>60590.800000000017</v>
      </c>
      <c r="BG153" s="34">
        <f t="shared" si="40"/>
        <v>72318.30000000009</v>
      </c>
      <c r="BH153" s="34">
        <f t="shared" si="41"/>
        <v>100808.99</v>
      </c>
      <c r="BJ153" s="36">
        <f t="shared" si="50"/>
        <v>233718.09000000008</v>
      </c>
      <c r="BK153" s="19">
        <f t="shared" si="51"/>
        <v>0</v>
      </c>
    </row>
    <row r="154" spans="1:63" x14ac:dyDescent="0.35">
      <c r="A154" s="3" t="str">
        <f>+Seco!A153</f>
        <v>FOTOVOLTAICA EL MANZANAR</v>
      </c>
      <c r="B154" s="6">
        <f>+Seco!B153</f>
        <v>0</v>
      </c>
      <c r="C154" s="6">
        <f>+Seco!C153</f>
        <v>0</v>
      </c>
      <c r="D154" s="6">
        <f>+Seco!D153</f>
        <v>0</v>
      </c>
      <c r="E154" s="6">
        <f>+Seco!E153</f>
        <v>0</v>
      </c>
      <c r="F154" s="6">
        <f>+Seco!F153</f>
        <v>0</v>
      </c>
      <c r="G154" s="6">
        <f>+Seco!G153</f>
        <v>0</v>
      </c>
      <c r="H154" s="6">
        <f>+Seco!H153</f>
        <v>0</v>
      </c>
      <c r="I154" s="6">
        <f>+Seco!I153</f>
        <v>0</v>
      </c>
      <c r="J154" s="6">
        <f>+Seco!J153</f>
        <v>0</v>
      </c>
      <c r="K154" s="6">
        <f>+Seco!K153</f>
        <v>61902.219999999979</v>
      </c>
      <c r="L154" s="6">
        <f>+Seco!L153</f>
        <v>103651.96000000018</v>
      </c>
      <c r="M154" s="6">
        <f>+Seco!M153</f>
        <v>109187.84999999987</v>
      </c>
      <c r="N154" s="6">
        <f>+Medio!B153</f>
        <v>0</v>
      </c>
      <c r="O154" s="6">
        <f>+Medio!C153</f>
        <v>0</v>
      </c>
      <c r="P154" s="6">
        <f>+Medio!D153</f>
        <v>0</v>
      </c>
      <c r="Q154" s="6">
        <f>+Medio!E153</f>
        <v>0</v>
      </c>
      <c r="R154" s="6">
        <f>+Medio!F153</f>
        <v>0</v>
      </c>
      <c r="S154" s="6">
        <f>+Medio!G153</f>
        <v>0</v>
      </c>
      <c r="T154" s="6">
        <f>+Medio!H153</f>
        <v>0</v>
      </c>
      <c r="U154" s="6">
        <f>+Medio!I153</f>
        <v>0</v>
      </c>
      <c r="V154" s="6">
        <f>+Medio!J153</f>
        <v>0</v>
      </c>
      <c r="W154" s="6">
        <f>+Medio!K153</f>
        <v>61611.829999999965</v>
      </c>
      <c r="X154" s="6">
        <f>+Medio!L153</f>
        <v>106134.90000000008</v>
      </c>
      <c r="Y154" s="6">
        <f>+Medio!M153</f>
        <v>107536.58000000002</v>
      </c>
      <c r="Z154" s="6">
        <f>+Húmedo!B153</f>
        <v>0</v>
      </c>
      <c r="AA154" s="6">
        <f>+Húmedo!C153</f>
        <v>0</v>
      </c>
      <c r="AB154" s="6">
        <f>+Húmedo!D153</f>
        <v>0</v>
      </c>
      <c r="AC154" s="6">
        <f>+Húmedo!E153</f>
        <v>0</v>
      </c>
      <c r="AD154" s="6">
        <f>+Húmedo!F153</f>
        <v>0</v>
      </c>
      <c r="AE154" s="6">
        <f>+Húmedo!G153</f>
        <v>0</v>
      </c>
      <c r="AF154" s="6">
        <f>+Húmedo!H153</f>
        <v>0</v>
      </c>
      <c r="AG154" s="6">
        <f>+Húmedo!I153</f>
        <v>0</v>
      </c>
      <c r="AH154" s="6">
        <f>+Húmedo!J153</f>
        <v>0</v>
      </c>
      <c r="AI154" s="6">
        <f>+Húmedo!K153</f>
        <v>59908.089999999909</v>
      </c>
      <c r="AJ154" s="6">
        <f>+Húmedo!L153</f>
        <v>102377.27999999998</v>
      </c>
      <c r="AK154" s="6">
        <f>+Húmedo!M153</f>
        <v>104044.35999999983</v>
      </c>
      <c r="AL154" s="6"/>
      <c r="AM154" s="34">
        <f t="shared" si="42"/>
        <v>274742.03000000003</v>
      </c>
      <c r="AN154" s="34">
        <f t="shared" si="43"/>
        <v>275283.31000000006</v>
      </c>
      <c r="AO154" s="34">
        <f t="shared" si="44"/>
        <v>266329.72999999969</v>
      </c>
      <c r="AP154" s="34">
        <f t="shared" si="45"/>
        <v>266329.72999999969</v>
      </c>
      <c r="AQ154" s="34">
        <f t="shared" si="46"/>
        <v>3</v>
      </c>
      <c r="AR154" s="6">
        <f t="shared" si="52"/>
        <v>152</v>
      </c>
      <c r="AS154" s="35">
        <f t="shared" si="47"/>
        <v>59908.089999999909</v>
      </c>
      <c r="AT154" s="35">
        <f t="shared" si="47"/>
        <v>102377.27999999998</v>
      </c>
      <c r="AU154" s="35">
        <f t="shared" si="47"/>
        <v>104044.35999999983</v>
      </c>
      <c r="AV154" s="35">
        <f t="shared" si="48"/>
        <v>266329.72999999969</v>
      </c>
      <c r="AW154" s="19">
        <f t="shared" si="49"/>
        <v>0</v>
      </c>
      <c r="AX154" s="30">
        <f t="shared" si="36"/>
        <v>34</v>
      </c>
      <c r="AY154" s="30">
        <f t="shared" si="37"/>
        <v>35</v>
      </c>
      <c r="AZ154" s="30">
        <f t="shared" si="38"/>
        <v>36</v>
      </c>
      <c r="BB154" s="34">
        <f>+CompraVenta!AQ156</f>
        <v>0</v>
      </c>
      <c r="BC154" s="34">
        <f>+CompraVenta!AR156</f>
        <v>0</v>
      </c>
      <c r="BD154" s="34">
        <f>+CompraVenta!AS156</f>
        <v>0</v>
      </c>
      <c r="BF154" s="34">
        <f t="shared" si="39"/>
        <v>59908.089999999909</v>
      </c>
      <c r="BG154" s="34">
        <f t="shared" si="40"/>
        <v>102377.27999999998</v>
      </c>
      <c r="BH154" s="34">
        <f t="shared" si="41"/>
        <v>104044.35999999983</v>
      </c>
      <c r="BJ154" s="36">
        <f t="shared" si="50"/>
        <v>266329.72999999969</v>
      </c>
      <c r="BK154" s="19">
        <f t="shared" si="51"/>
        <v>0</v>
      </c>
    </row>
    <row r="155" spans="1:63" x14ac:dyDescent="0.35">
      <c r="A155" s="3" t="str">
        <f>+Seco!A154</f>
        <v>FOTOVOLTAICA_ACACIA</v>
      </c>
      <c r="B155" s="6">
        <f>+Seco!B154</f>
        <v>0</v>
      </c>
      <c r="C155" s="6">
        <f>+Seco!C154</f>
        <v>0</v>
      </c>
      <c r="D155" s="6">
        <f>+Seco!D154</f>
        <v>0</v>
      </c>
      <c r="E155" s="6">
        <f>+Seco!E154</f>
        <v>0</v>
      </c>
      <c r="F155" s="6">
        <f>+Seco!F154</f>
        <v>0</v>
      </c>
      <c r="G155" s="6">
        <f>+Seco!G154</f>
        <v>0</v>
      </c>
      <c r="H155" s="6">
        <f>+Seco!H154</f>
        <v>0</v>
      </c>
      <c r="I155" s="6">
        <f>+Seco!I154</f>
        <v>0</v>
      </c>
      <c r="J155" s="6">
        <f>+Seco!J154</f>
        <v>0</v>
      </c>
      <c r="K155" s="6">
        <f>+Seco!K154</f>
        <v>40262.229999999974</v>
      </c>
      <c r="L155" s="6">
        <f>+Seco!L154</f>
        <v>94508.16999999978</v>
      </c>
      <c r="M155" s="6">
        <f>+Seco!M154</f>
        <v>90353.339999999851</v>
      </c>
      <c r="N155" s="6">
        <f>+Medio!B154</f>
        <v>0</v>
      </c>
      <c r="O155" s="6">
        <f>+Medio!C154</f>
        <v>0</v>
      </c>
      <c r="P155" s="6">
        <f>+Medio!D154</f>
        <v>0</v>
      </c>
      <c r="Q155" s="6">
        <f>+Medio!E154</f>
        <v>0</v>
      </c>
      <c r="R155" s="6">
        <f>+Medio!F154</f>
        <v>0</v>
      </c>
      <c r="S155" s="6">
        <f>+Medio!G154</f>
        <v>0</v>
      </c>
      <c r="T155" s="6">
        <f>+Medio!H154</f>
        <v>0</v>
      </c>
      <c r="U155" s="6">
        <f>+Medio!I154</f>
        <v>0</v>
      </c>
      <c r="V155" s="6">
        <f>+Medio!J154</f>
        <v>0</v>
      </c>
      <c r="W155" s="6">
        <f>+Medio!K154</f>
        <v>40073.309999999969</v>
      </c>
      <c r="X155" s="6">
        <f>+Medio!L154</f>
        <v>96773.209999999919</v>
      </c>
      <c r="Y155" s="6">
        <f>+Medio!M154</f>
        <v>88987.549999999916</v>
      </c>
      <c r="Z155" s="6">
        <f>+Húmedo!B154</f>
        <v>0</v>
      </c>
      <c r="AA155" s="6">
        <f>+Húmedo!C154</f>
        <v>0</v>
      </c>
      <c r="AB155" s="6">
        <f>+Húmedo!D154</f>
        <v>0</v>
      </c>
      <c r="AC155" s="6">
        <f>+Húmedo!E154</f>
        <v>0</v>
      </c>
      <c r="AD155" s="6">
        <f>+Húmedo!F154</f>
        <v>0</v>
      </c>
      <c r="AE155" s="6">
        <f>+Húmedo!G154</f>
        <v>0</v>
      </c>
      <c r="AF155" s="6">
        <f>+Húmedo!H154</f>
        <v>0</v>
      </c>
      <c r="AG155" s="6">
        <f>+Húmedo!I154</f>
        <v>0</v>
      </c>
      <c r="AH155" s="6">
        <f>+Húmedo!J154</f>
        <v>0</v>
      </c>
      <c r="AI155" s="6">
        <f>+Húmedo!K154</f>
        <v>38965.710000000006</v>
      </c>
      <c r="AJ155" s="6">
        <f>+Húmedo!L154</f>
        <v>93345.900000000169</v>
      </c>
      <c r="AK155" s="6">
        <f>+Húmedo!M154</f>
        <v>86095.960000000225</v>
      </c>
      <c r="AL155" s="6"/>
      <c r="AM155" s="34">
        <f t="shared" si="42"/>
        <v>225123.73999999961</v>
      </c>
      <c r="AN155" s="34">
        <f t="shared" si="43"/>
        <v>225834.06999999983</v>
      </c>
      <c r="AO155" s="34">
        <f t="shared" si="44"/>
        <v>218407.57000000039</v>
      </c>
      <c r="AP155" s="34">
        <f t="shared" si="45"/>
        <v>218407.57000000039</v>
      </c>
      <c r="AQ155" s="34">
        <f t="shared" si="46"/>
        <v>3</v>
      </c>
      <c r="AR155" s="6">
        <f t="shared" si="52"/>
        <v>153</v>
      </c>
      <c r="AS155" s="35">
        <f t="shared" si="47"/>
        <v>38965.710000000006</v>
      </c>
      <c r="AT155" s="35">
        <f t="shared" si="47"/>
        <v>93345.900000000169</v>
      </c>
      <c r="AU155" s="35">
        <f t="shared" si="47"/>
        <v>86095.960000000225</v>
      </c>
      <c r="AV155" s="35">
        <f t="shared" si="48"/>
        <v>218407.57000000039</v>
      </c>
      <c r="AW155" s="19">
        <f t="shared" si="49"/>
        <v>0</v>
      </c>
      <c r="AX155" s="30">
        <f t="shared" si="36"/>
        <v>34</v>
      </c>
      <c r="AY155" s="30">
        <f t="shared" si="37"/>
        <v>35</v>
      </c>
      <c r="AZ155" s="30">
        <f t="shared" si="38"/>
        <v>36</v>
      </c>
      <c r="BB155" s="34">
        <f>+CompraVenta!AQ157</f>
        <v>0</v>
      </c>
      <c r="BC155" s="34">
        <f>+CompraVenta!AR157</f>
        <v>0</v>
      </c>
      <c r="BD155" s="34">
        <f>+CompraVenta!AS157</f>
        <v>0</v>
      </c>
      <c r="BF155" s="34">
        <f t="shared" si="39"/>
        <v>38965.710000000006</v>
      </c>
      <c r="BG155" s="34">
        <f t="shared" si="40"/>
        <v>93345.900000000169</v>
      </c>
      <c r="BH155" s="34">
        <f t="shared" si="41"/>
        <v>86095.960000000225</v>
      </c>
      <c r="BJ155" s="36">
        <f t="shared" si="50"/>
        <v>218407.57000000039</v>
      </c>
      <c r="BK155" s="19">
        <f t="shared" si="51"/>
        <v>0</v>
      </c>
    </row>
    <row r="156" spans="1:63" x14ac:dyDescent="0.35">
      <c r="A156" s="3" t="str">
        <f>+Seco!A155</f>
        <v>FOTOVOLTAICA_ALGARROBO_SPA</v>
      </c>
      <c r="B156" s="6">
        <f>+Seco!B155</f>
        <v>0</v>
      </c>
      <c r="C156" s="6">
        <f>+Seco!C155</f>
        <v>0</v>
      </c>
      <c r="D156" s="6">
        <f>+Seco!D155</f>
        <v>0</v>
      </c>
      <c r="E156" s="6">
        <f>+Seco!E155</f>
        <v>0</v>
      </c>
      <c r="F156" s="6">
        <f>+Seco!F155</f>
        <v>0</v>
      </c>
      <c r="G156" s="6">
        <f>+Seco!G155</f>
        <v>0</v>
      </c>
      <c r="H156" s="6">
        <f>+Seco!H155</f>
        <v>0</v>
      </c>
      <c r="I156" s="6">
        <f>+Seco!I155</f>
        <v>0</v>
      </c>
      <c r="J156" s="6">
        <f>+Seco!J155</f>
        <v>0</v>
      </c>
      <c r="K156" s="6">
        <f>+Seco!K155</f>
        <v>50404.720000000074</v>
      </c>
      <c r="L156" s="6">
        <f>+Seco!L155</f>
        <v>63653.080000000024</v>
      </c>
      <c r="M156" s="6">
        <f>+Seco!M155</f>
        <v>79372.379999999917</v>
      </c>
      <c r="N156" s="6">
        <f>+Medio!B155</f>
        <v>0</v>
      </c>
      <c r="O156" s="6">
        <f>+Medio!C155</f>
        <v>0</v>
      </c>
      <c r="P156" s="6">
        <f>+Medio!D155</f>
        <v>0</v>
      </c>
      <c r="Q156" s="6">
        <f>+Medio!E155</f>
        <v>0</v>
      </c>
      <c r="R156" s="6">
        <f>+Medio!F155</f>
        <v>0</v>
      </c>
      <c r="S156" s="6">
        <f>+Medio!G155</f>
        <v>0</v>
      </c>
      <c r="T156" s="6">
        <f>+Medio!H155</f>
        <v>0</v>
      </c>
      <c r="U156" s="6">
        <f>+Medio!I155</f>
        <v>0</v>
      </c>
      <c r="V156" s="6">
        <f>+Medio!J155</f>
        <v>0</v>
      </c>
      <c r="W156" s="6">
        <f>+Medio!K155</f>
        <v>50204.409999999923</v>
      </c>
      <c r="X156" s="6">
        <f>+Medio!L155</f>
        <v>65173.309999999939</v>
      </c>
      <c r="Y156" s="6">
        <f>+Medio!M155</f>
        <v>78940.82999999974</v>
      </c>
      <c r="Z156" s="6">
        <f>+Húmedo!B155</f>
        <v>0</v>
      </c>
      <c r="AA156" s="6">
        <f>+Húmedo!C155</f>
        <v>0</v>
      </c>
      <c r="AB156" s="6">
        <f>+Húmedo!D155</f>
        <v>0</v>
      </c>
      <c r="AC156" s="6">
        <f>+Húmedo!E155</f>
        <v>0</v>
      </c>
      <c r="AD156" s="6">
        <f>+Húmedo!F155</f>
        <v>0</v>
      </c>
      <c r="AE156" s="6">
        <f>+Húmedo!G155</f>
        <v>0</v>
      </c>
      <c r="AF156" s="6">
        <f>+Húmedo!H155</f>
        <v>0</v>
      </c>
      <c r="AG156" s="6">
        <f>+Húmedo!I155</f>
        <v>0</v>
      </c>
      <c r="AH156" s="6">
        <f>+Húmedo!J155</f>
        <v>0</v>
      </c>
      <c r="AI156" s="6">
        <f>+Húmedo!K155</f>
        <v>48817.82</v>
      </c>
      <c r="AJ156" s="6">
        <f>+Húmedo!L155</f>
        <v>63014.280000000042</v>
      </c>
      <c r="AK156" s="6">
        <f>+Húmedo!M155</f>
        <v>76189.809999999925</v>
      </c>
      <c r="AL156" s="6"/>
      <c r="AM156" s="34">
        <f t="shared" si="42"/>
        <v>193430.18000000002</v>
      </c>
      <c r="AN156" s="34">
        <f t="shared" si="43"/>
        <v>194318.54999999958</v>
      </c>
      <c r="AO156" s="34">
        <f t="shared" si="44"/>
        <v>188021.90999999997</v>
      </c>
      <c r="AP156" s="34">
        <f t="shared" si="45"/>
        <v>188021.90999999997</v>
      </c>
      <c r="AQ156" s="34">
        <f t="shared" si="46"/>
        <v>3</v>
      </c>
      <c r="AR156" s="6">
        <f t="shared" si="52"/>
        <v>154</v>
      </c>
      <c r="AS156" s="35">
        <f t="shared" si="47"/>
        <v>48817.82</v>
      </c>
      <c r="AT156" s="35">
        <f t="shared" si="47"/>
        <v>63014.280000000042</v>
      </c>
      <c r="AU156" s="35">
        <f t="shared" si="47"/>
        <v>76189.809999999925</v>
      </c>
      <c r="AV156" s="35">
        <f t="shared" si="48"/>
        <v>188021.90999999997</v>
      </c>
      <c r="AW156" s="19">
        <f t="shared" si="49"/>
        <v>0</v>
      </c>
      <c r="AX156" s="30">
        <f t="shared" si="36"/>
        <v>34</v>
      </c>
      <c r="AY156" s="30">
        <f t="shared" si="37"/>
        <v>35</v>
      </c>
      <c r="AZ156" s="30">
        <f t="shared" si="38"/>
        <v>36</v>
      </c>
      <c r="BB156" s="34">
        <f>+CompraVenta!AQ158</f>
        <v>0</v>
      </c>
      <c r="BC156" s="34">
        <f>+CompraVenta!AR158</f>
        <v>0</v>
      </c>
      <c r="BD156" s="34">
        <f>+CompraVenta!AS158</f>
        <v>0</v>
      </c>
      <c r="BF156" s="34">
        <f t="shared" si="39"/>
        <v>48817.82</v>
      </c>
      <c r="BG156" s="34">
        <f t="shared" si="40"/>
        <v>63014.280000000042</v>
      </c>
      <c r="BH156" s="34">
        <f t="shared" si="41"/>
        <v>76189.809999999925</v>
      </c>
      <c r="BJ156" s="36">
        <f t="shared" si="50"/>
        <v>188021.90999999997</v>
      </c>
      <c r="BK156" s="19">
        <f t="shared" si="51"/>
        <v>0</v>
      </c>
    </row>
    <row r="157" spans="1:63" x14ac:dyDescent="0.35">
      <c r="A157" s="3" t="str">
        <f>+Seco!A156</f>
        <v>FOTOVOLTAICA_EL_MANZANO_SPA</v>
      </c>
      <c r="B157" s="6">
        <f>+Seco!B156</f>
        <v>0</v>
      </c>
      <c r="C157" s="6">
        <f>+Seco!C156</f>
        <v>0</v>
      </c>
      <c r="D157" s="6">
        <f>+Seco!D156</f>
        <v>0</v>
      </c>
      <c r="E157" s="6">
        <f>+Seco!E156</f>
        <v>0</v>
      </c>
      <c r="F157" s="6">
        <f>+Seco!F156</f>
        <v>0</v>
      </c>
      <c r="G157" s="6">
        <f>+Seco!G156</f>
        <v>0</v>
      </c>
      <c r="H157" s="6">
        <f>+Seco!H156</f>
        <v>0</v>
      </c>
      <c r="I157" s="6">
        <f>+Seco!I156</f>
        <v>0</v>
      </c>
      <c r="J157" s="6">
        <f>+Seco!J156</f>
        <v>0</v>
      </c>
      <c r="K157" s="6">
        <f>+Seco!K156</f>
        <v>45341.089999999909</v>
      </c>
      <c r="L157" s="6">
        <f>+Seco!L156</f>
        <v>57228.649999999987</v>
      </c>
      <c r="M157" s="6">
        <f>+Seco!M156</f>
        <v>71403.410000000076</v>
      </c>
      <c r="N157" s="6">
        <f>+Medio!B156</f>
        <v>0</v>
      </c>
      <c r="O157" s="6">
        <f>+Medio!C156</f>
        <v>0</v>
      </c>
      <c r="P157" s="6">
        <f>+Medio!D156</f>
        <v>0</v>
      </c>
      <c r="Q157" s="6">
        <f>+Medio!E156</f>
        <v>0</v>
      </c>
      <c r="R157" s="6">
        <f>+Medio!F156</f>
        <v>0</v>
      </c>
      <c r="S157" s="6">
        <f>+Medio!G156</f>
        <v>0</v>
      </c>
      <c r="T157" s="6">
        <f>+Medio!H156</f>
        <v>0</v>
      </c>
      <c r="U157" s="6">
        <f>+Medio!I156</f>
        <v>0</v>
      </c>
      <c r="V157" s="6">
        <f>+Medio!J156</f>
        <v>0</v>
      </c>
      <c r="W157" s="6">
        <f>+Medio!K156</f>
        <v>45160.480000000098</v>
      </c>
      <c r="X157" s="6">
        <f>+Medio!L156</f>
        <v>58594.549999999916</v>
      </c>
      <c r="Y157" s="6">
        <f>+Medio!M156</f>
        <v>71015.359999999942</v>
      </c>
      <c r="Z157" s="6">
        <f>+Húmedo!B156</f>
        <v>0</v>
      </c>
      <c r="AA157" s="6">
        <f>+Húmedo!C156</f>
        <v>0</v>
      </c>
      <c r="AB157" s="6">
        <f>+Húmedo!D156</f>
        <v>0</v>
      </c>
      <c r="AC157" s="6">
        <f>+Húmedo!E156</f>
        <v>0</v>
      </c>
      <c r="AD157" s="6">
        <f>+Húmedo!F156</f>
        <v>0</v>
      </c>
      <c r="AE157" s="6">
        <f>+Húmedo!G156</f>
        <v>0</v>
      </c>
      <c r="AF157" s="6">
        <f>+Húmedo!H156</f>
        <v>0</v>
      </c>
      <c r="AG157" s="6">
        <f>+Húmedo!I156</f>
        <v>0</v>
      </c>
      <c r="AH157" s="6">
        <f>+Húmedo!J156</f>
        <v>0</v>
      </c>
      <c r="AI157" s="6">
        <f>+Húmedo!K156</f>
        <v>43914.129999999976</v>
      </c>
      <c r="AJ157" s="6">
        <f>+Húmedo!L156</f>
        <v>56653.960000000123</v>
      </c>
      <c r="AK157" s="6">
        <f>+Húmedo!M156</f>
        <v>68540.909999999974</v>
      </c>
      <c r="AL157" s="6"/>
      <c r="AM157" s="34">
        <f t="shared" si="42"/>
        <v>173973.14999999997</v>
      </c>
      <c r="AN157" s="34">
        <f t="shared" si="43"/>
        <v>174770.38999999996</v>
      </c>
      <c r="AO157" s="34">
        <f t="shared" si="44"/>
        <v>169109.00000000006</v>
      </c>
      <c r="AP157" s="34">
        <f t="shared" si="45"/>
        <v>169109.00000000006</v>
      </c>
      <c r="AQ157" s="34">
        <f t="shared" si="46"/>
        <v>3</v>
      </c>
      <c r="AR157" s="6">
        <f t="shared" si="52"/>
        <v>155</v>
      </c>
      <c r="AS157" s="35">
        <f t="shared" si="47"/>
        <v>43914.129999999976</v>
      </c>
      <c r="AT157" s="35">
        <f t="shared" si="47"/>
        <v>56653.960000000123</v>
      </c>
      <c r="AU157" s="35">
        <f t="shared" si="47"/>
        <v>68540.909999999974</v>
      </c>
      <c r="AV157" s="35">
        <f t="shared" si="48"/>
        <v>169109.00000000006</v>
      </c>
      <c r="AW157" s="19">
        <f t="shared" si="49"/>
        <v>0</v>
      </c>
      <c r="AX157" s="30">
        <f t="shared" si="36"/>
        <v>34</v>
      </c>
      <c r="AY157" s="30">
        <f t="shared" si="37"/>
        <v>35</v>
      </c>
      <c r="AZ157" s="30">
        <f t="shared" si="38"/>
        <v>36</v>
      </c>
      <c r="BB157" s="34">
        <f>+CompraVenta!AQ159</f>
        <v>0</v>
      </c>
      <c r="BC157" s="34">
        <f>+CompraVenta!AR159</f>
        <v>0</v>
      </c>
      <c r="BD157" s="34">
        <f>+CompraVenta!AS159</f>
        <v>0</v>
      </c>
      <c r="BF157" s="34">
        <f t="shared" si="39"/>
        <v>43914.129999999976</v>
      </c>
      <c r="BG157" s="34">
        <f t="shared" si="40"/>
        <v>56653.960000000123</v>
      </c>
      <c r="BH157" s="34">
        <f t="shared" si="41"/>
        <v>68540.909999999974</v>
      </c>
      <c r="BJ157" s="36">
        <f t="shared" si="50"/>
        <v>169109.00000000006</v>
      </c>
      <c r="BK157" s="19">
        <f t="shared" si="51"/>
        <v>0</v>
      </c>
    </row>
    <row r="158" spans="1:63" x14ac:dyDescent="0.35">
      <c r="A158" s="3" t="str">
        <f>+Seco!A157</f>
        <v>FOTOVOLTAICA_MANIO_SPA</v>
      </c>
      <c r="B158" s="6">
        <f>+Seco!B157</f>
        <v>0</v>
      </c>
      <c r="C158" s="6">
        <f>+Seco!C157</f>
        <v>0</v>
      </c>
      <c r="D158" s="6">
        <f>+Seco!D157</f>
        <v>0</v>
      </c>
      <c r="E158" s="6">
        <f>+Seco!E157</f>
        <v>0</v>
      </c>
      <c r="F158" s="6">
        <f>+Seco!F157</f>
        <v>0</v>
      </c>
      <c r="G158" s="6">
        <f>+Seco!G157</f>
        <v>0</v>
      </c>
      <c r="H158" s="6">
        <f>+Seco!H157</f>
        <v>0</v>
      </c>
      <c r="I158" s="6">
        <f>+Seco!I157</f>
        <v>0</v>
      </c>
      <c r="J158" s="6">
        <f>+Seco!J157</f>
        <v>0</v>
      </c>
      <c r="K158" s="6">
        <f>+Seco!K157</f>
        <v>83061.079999999842</v>
      </c>
      <c r="L158" s="6">
        <f>+Seco!L157</f>
        <v>98435.789999999877</v>
      </c>
      <c r="M158" s="6">
        <f>+Seco!M157</f>
        <v>102796.7799999998</v>
      </c>
      <c r="N158" s="6">
        <f>+Medio!B157</f>
        <v>0</v>
      </c>
      <c r="O158" s="6">
        <f>+Medio!C157</f>
        <v>0</v>
      </c>
      <c r="P158" s="6">
        <f>+Medio!D157</f>
        <v>0</v>
      </c>
      <c r="Q158" s="6">
        <f>+Medio!E157</f>
        <v>0</v>
      </c>
      <c r="R158" s="6">
        <f>+Medio!F157</f>
        <v>0</v>
      </c>
      <c r="S158" s="6">
        <f>+Medio!G157</f>
        <v>0</v>
      </c>
      <c r="T158" s="6">
        <f>+Medio!H157</f>
        <v>0</v>
      </c>
      <c r="U158" s="6">
        <f>+Medio!I157</f>
        <v>0</v>
      </c>
      <c r="V158" s="6">
        <f>+Medio!J157</f>
        <v>0</v>
      </c>
      <c r="W158" s="6">
        <f>+Medio!K157</f>
        <v>82706.00999999982</v>
      </c>
      <c r="X158" s="6">
        <f>+Medio!L157</f>
        <v>100703.09999999976</v>
      </c>
      <c r="Y158" s="6">
        <f>+Medio!M157</f>
        <v>102918.53000000001</v>
      </c>
      <c r="Z158" s="6">
        <f>+Húmedo!B157</f>
        <v>0</v>
      </c>
      <c r="AA158" s="6">
        <f>+Húmedo!C157</f>
        <v>0</v>
      </c>
      <c r="AB158" s="6">
        <f>+Húmedo!D157</f>
        <v>0</v>
      </c>
      <c r="AC158" s="6">
        <f>+Húmedo!E157</f>
        <v>0</v>
      </c>
      <c r="AD158" s="6">
        <f>+Húmedo!F157</f>
        <v>0</v>
      </c>
      <c r="AE158" s="6">
        <f>+Húmedo!G157</f>
        <v>0</v>
      </c>
      <c r="AF158" s="6">
        <f>+Húmedo!H157</f>
        <v>0</v>
      </c>
      <c r="AG158" s="6">
        <f>+Húmedo!I157</f>
        <v>0</v>
      </c>
      <c r="AH158" s="6">
        <f>+Húmedo!J157</f>
        <v>0</v>
      </c>
      <c r="AI158" s="6">
        <f>+Húmedo!K157</f>
        <v>80585.270000000062</v>
      </c>
      <c r="AJ158" s="6">
        <f>+Húmedo!L157</f>
        <v>97539.449999999793</v>
      </c>
      <c r="AK158" s="6">
        <f>+Húmedo!M157</f>
        <v>99580.689999999973</v>
      </c>
      <c r="AL158" s="6"/>
      <c r="AM158" s="34">
        <f t="shared" si="42"/>
        <v>284293.6499999995</v>
      </c>
      <c r="AN158" s="34">
        <f t="shared" si="43"/>
        <v>286327.63999999961</v>
      </c>
      <c r="AO158" s="34">
        <f t="shared" si="44"/>
        <v>277705.4099999998</v>
      </c>
      <c r="AP158" s="34">
        <f t="shared" si="45"/>
        <v>277705.4099999998</v>
      </c>
      <c r="AQ158" s="34">
        <f t="shared" si="46"/>
        <v>3</v>
      </c>
      <c r="AR158" s="6">
        <f t="shared" si="52"/>
        <v>156</v>
      </c>
      <c r="AS158" s="35">
        <f t="shared" si="47"/>
        <v>80585.270000000062</v>
      </c>
      <c r="AT158" s="35">
        <f t="shared" si="47"/>
        <v>97539.449999999793</v>
      </c>
      <c r="AU158" s="35">
        <f t="shared" si="47"/>
        <v>99580.689999999973</v>
      </c>
      <c r="AV158" s="35">
        <f t="shared" si="48"/>
        <v>277705.4099999998</v>
      </c>
      <c r="AW158" s="19">
        <f t="shared" si="49"/>
        <v>0</v>
      </c>
      <c r="AX158" s="30">
        <f t="shared" si="36"/>
        <v>34</v>
      </c>
      <c r="AY158" s="30">
        <f t="shared" si="37"/>
        <v>35</v>
      </c>
      <c r="AZ158" s="30">
        <f t="shared" si="38"/>
        <v>36</v>
      </c>
      <c r="BB158" s="34">
        <f>+CompraVenta!AQ160</f>
        <v>0</v>
      </c>
      <c r="BC158" s="34">
        <f>+CompraVenta!AR160</f>
        <v>0</v>
      </c>
      <c r="BD158" s="34">
        <f>+CompraVenta!AS160</f>
        <v>0</v>
      </c>
      <c r="BF158" s="34">
        <f t="shared" si="39"/>
        <v>80585.270000000062</v>
      </c>
      <c r="BG158" s="34">
        <f t="shared" si="40"/>
        <v>97539.449999999793</v>
      </c>
      <c r="BH158" s="34">
        <f t="shared" si="41"/>
        <v>99580.689999999973</v>
      </c>
      <c r="BJ158" s="36">
        <f t="shared" si="50"/>
        <v>277705.4099999998</v>
      </c>
      <c r="BK158" s="19">
        <f t="shared" si="51"/>
        <v>0</v>
      </c>
    </row>
    <row r="159" spans="1:63" x14ac:dyDescent="0.35">
      <c r="A159" s="3" t="str">
        <f>+Seco!A158</f>
        <v>FOTOVOLTAICA_SAN ISIDRO</v>
      </c>
      <c r="B159" s="6">
        <f>+Seco!B158</f>
        <v>0</v>
      </c>
      <c r="C159" s="6">
        <f>+Seco!C158</f>
        <v>0</v>
      </c>
      <c r="D159" s="6">
        <f>+Seco!D158</f>
        <v>0</v>
      </c>
      <c r="E159" s="6">
        <f>+Seco!E158</f>
        <v>0</v>
      </c>
      <c r="F159" s="6">
        <f>+Seco!F158</f>
        <v>0</v>
      </c>
      <c r="G159" s="6">
        <f>+Seco!G158</f>
        <v>0</v>
      </c>
      <c r="H159" s="6">
        <f>+Seco!H158</f>
        <v>0</v>
      </c>
      <c r="I159" s="6">
        <f>+Seco!I158</f>
        <v>0</v>
      </c>
      <c r="J159" s="6">
        <f>+Seco!J158</f>
        <v>0</v>
      </c>
      <c r="K159" s="6">
        <f>+Seco!K158</f>
        <v>82269.640000000159</v>
      </c>
      <c r="L159" s="6">
        <f>+Seco!L158</f>
        <v>62039.120000000032</v>
      </c>
      <c r="M159" s="6">
        <f>+Seco!M158</f>
        <v>63275.159999999989</v>
      </c>
      <c r="N159" s="6">
        <f>+Medio!B158</f>
        <v>0</v>
      </c>
      <c r="O159" s="6">
        <f>+Medio!C158</f>
        <v>0</v>
      </c>
      <c r="P159" s="6">
        <f>+Medio!D158</f>
        <v>0</v>
      </c>
      <c r="Q159" s="6">
        <f>+Medio!E158</f>
        <v>0</v>
      </c>
      <c r="R159" s="6">
        <f>+Medio!F158</f>
        <v>0</v>
      </c>
      <c r="S159" s="6">
        <f>+Medio!G158</f>
        <v>0</v>
      </c>
      <c r="T159" s="6">
        <f>+Medio!H158</f>
        <v>0</v>
      </c>
      <c r="U159" s="6">
        <f>+Medio!I158</f>
        <v>0</v>
      </c>
      <c r="V159" s="6">
        <f>+Medio!J158</f>
        <v>0</v>
      </c>
      <c r="W159" s="6">
        <f>+Medio!K158</f>
        <v>81901.629999999786</v>
      </c>
      <c r="X159" s="6">
        <f>+Medio!L158</f>
        <v>63587.230000000091</v>
      </c>
      <c r="Y159" s="6">
        <f>+Medio!M158</f>
        <v>62710.629999999917</v>
      </c>
      <c r="Z159" s="6">
        <f>+Húmedo!B158</f>
        <v>0</v>
      </c>
      <c r="AA159" s="6">
        <f>+Húmedo!C158</f>
        <v>0</v>
      </c>
      <c r="AB159" s="6">
        <f>+Húmedo!D158</f>
        <v>0</v>
      </c>
      <c r="AC159" s="6">
        <f>+Húmedo!E158</f>
        <v>0</v>
      </c>
      <c r="AD159" s="6">
        <f>+Húmedo!F158</f>
        <v>0</v>
      </c>
      <c r="AE159" s="6">
        <f>+Húmedo!G158</f>
        <v>0</v>
      </c>
      <c r="AF159" s="6">
        <f>+Húmedo!H158</f>
        <v>0</v>
      </c>
      <c r="AG159" s="6">
        <f>+Húmedo!I158</f>
        <v>0</v>
      </c>
      <c r="AH159" s="6">
        <f>+Húmedo!J158</f>
        <v>0</v>
      </c>
      <c r="AI159" s="6">
        <f>+Húmedo!K158</f>
        <v>79672.220000000103</v>
      </c>
      <c r="AJ159" s="6">
        <f>+Húmedo!L158</f>
        <v>61412.749999999891</v>
      </c>
      <c r="AK159" s="6">
        <f>+Húmedo!M158</f>
        <v>60699.690000000104</v>
      </c>
      <c r="AL159" s="6"/>
      <c r="AM159" s="34">
        <f t="shared" si="42"/>
        <v>207583.92000000016</v>
      </c>
      <c r="AN159" s="34">
        <f t="shared" si="43"/>
        <v>208199.48999999979</v>
      </c>
      <c r="AO159" s="34">
        <f t="shared" si="44"/>
        <v>201784.66000000009</v>
      </c>
      <c r="AP159" s="34">
        <f t="shared" si="45"/>
        <v>201784.66000000009</v>
      </c>
      <c r="AQ159" s="34">
        <f t="shared" si="46"/>
        <v>3</v>
      </c>
      <c r="AR159" s="6">
        <f t="shared" si="52"/>
        <v>157</v>
      </c>
      <c r="AS159" s="35">
        <f t="shared" si="47"/>
        <v>79672.220000000103</v>
      </c>
      <c r="AT159" s="35">
        <f t="shared" si="47"/>
        <v>61412.749999999891</v>
      </c>
      <c r="AU159" s="35">
        <f t="shared" si="47"/>
        <v>60699.690000000104</v>
      </c>
      <c r="AV159" s="35">
        <f t="shared" si="48"/>
        <v>201784.66000000009</v>
      </c>
      <c r="AW159" s="19">
        <f t="shared" si="49"/>
        <v>0</v>
      </c>
      <c r="AX159" s="30">
        <f t="shared" si="36"/>
        <v>34</v>
      </c>
      <c r="AY159" s="30">
        <f t="shared" si="37"/>
        <v>35</v>
      </c>
      <c r="AZ159" s="30">
        <f t="shared" si="38"/>
        <v>36</v>
      </c>
      <c r="BB159" s="34">
        <f>+CompraVenta!AQ161</f>
        <v>0</v>
      </c>
      <c r="BC159" s="34">
        <f>+CompraVenta!AR161</f>
        <v>0</v>
      </c>
      <c r="BD159" s="34">
        <f>+CompraVenta!AS161</f>
        <v>0</v>
      </c>
      <c r="BF159" s="34">
        <f t="shared" si="39"/>
        <v>79672.220000000103</v>
      </c>
      <c r="BG159" s="34">
        <f t="shared" si="40"/>
        <v>61412.749999999891</v>
      </c>
      <c r="BH159" s="34">
        <f t="shared" si="41"/>
        <v>60699.690000000104</v>
      </c>
      <c r="BJ159" s="36">
        <f t="shared" si="50"/>
        <v>201784.66000000009</v>
      </c>
      <c r="BK159" s="19">
        <f t="shared" si="51"/>
        <v>0</v>
      </c>
    </row>
    <row r="160" spans="1:63" x14ac:dyDescent="0.35">
      <c r="A160" s="3" t="str">
        <f>+Seco!A159</f>
        <v>FV_ARIZTIA</v>
      </c>
      <c r="B160" s="6">
        <f>+Seco!B159</f>
        <v>0</v>
      </c>
      <c r="C160" s="6">
        <f>+Seco!C159</f>
        <v>0</v>
      </c>
      <c r="D160" s="6">
        <f>+Seco!D159</f>
        <v>0</v>
      </c>
      <c r="E160" s="6">
        <f>+Seco!E159</f>
        <v>0</v>
      </c>
      <c r="F160" s="6">
        <f>+Seco!F159</f>
        <v>0</v>
      </c>
      <c r="G160" s="6">
        <f>+Seco!G159</f>
        <v>0</v>
      </c>
      <c r="H160" s="6">
        <f>+Seco!H159</f>
        <v>0</v>
      </c>
      <c r="I160" s="6">
        <f>+Seco!I159</f>
        <v>0</v>
      </c>
      <c r="J160" s="6">
        <f>+Seco!J159</f>
        <v>0</v>
      </c>
      <c r="K160" s="6">
        <f>+Seco!K159</f>
        <v>37700.269999999953</v>
      </c>
      <c r="L160" s="6">
        <f>+Seco!L159</f>
        <v>64110.599999999838</v>
      </c>
      <c r="M160" s="6">
        <f>+Seco!M159</f>
        <v>73391.530000000101</v>
      </c>
      <c r="N160" s="6">
        <f>+Medio!B159</f>
        <v>0</v>
      </c>
      <c r="O160" s="6">
        <f>+Medio!C159</f>
        <v>0</v>
      </c>
      <c r="P160" s="6">
        <f>+Medio!D159</f>
        <v>0</v>
      </c>
      <c r="Q160" s="6">
        <f>+Medio!E159</f>
        <v>0</v>
      </c>
      <c r="R160" s="6">
        <f>+Medio!F159</f>
        <v>0</v>
      </c>
      <c r="S160" s="6">
        <f>+Medio!G159</f>
        <v>0</v>
      </c>
      <c r="T160" s="6">
        <f>+Medio!H159</f>
        <v>0</v>
      </c>
      <c r="U160" s="6">
        <f>+Medio!I159</f>
        <v>0</v>
      </c>
      <c r="V160" s="6">
        <f>+Medio!J159</f>
        <v>0</v>
      </c>
      <c r="W160" s="6">
        <f>+Medio!K159</f>
        <v>37550.430000000051</v>
      </c>
      <c r="X160" s="6">
        <f>+Medio!L159</f>
        <v>65424.159999999945</v>
      </c>
      <c r="Y160" s="6">
        <f>+Medio!M159</f>
        <v>73477.840000000171</v>
      </c>
      <c r="Z160" s="6">
        <f>+Húmedo!B159</f>
        <v>0</v>
      </c>
      <c r="AA160" s="6">
        <f>+Húmedo!C159</f>
        <v>0</v>
      </c>
      <c r="AB160" s="6">
        <f>+Húmedo!D159</f>
        <v>0</v>
      </c>
      <c r="AC160" s="6">
        <f>+Húmedo!E159</f>
        <v>0</v>
      </c>
      <c r="AD160" s="6">
        <f>+Húmedo!F159</f>
        <v>0</v>
      </c>
      <c r="AE160" s="6">
        <f>+Húmedo!G159</f>
        <v>0</v>
      </c>
      <c r="AF160" s="6">
        <f>+Húmedo!H159</f>
        <v>0</v>
      </c>
      <c r="AG160" s="6">
        <f>+Húmedo!I159</f>
        <v>0</v>
      </c>
      <c r="AH160" s="6">
        <f>+Húmedo!J159</f>
        <v>0</v>
      </c>
      <c r="AI160" s="6">
        <f>+Húmedo!K159</f>
        <v>36705.399999999951</v>
      </c>
      <c r="AJ160" s="6">
        <f>+Húmedo!L159</f>
        <v>63687.189999999973</v>
      </c>
      <c r="AK160" s="6">
        <f>+Húmedo!M159</f>
        <v>71408.5</v>
      </c>
      <c r="AL160" s="6"/>
      <c r="AM160" s="34">
        <f t="shared" si="42"/>
        <v>175202.39999999991</v>
      </c>
      <c r="AN160" s="34">
        <f t="shared" si="43"/>
        <v>176452.43000000017</v>
      </c>
      <c r="AO160" s="34">
        <f t="shared" si="44"/>
        <v>171801.08999999991</v>
      </c>
      <c r="AP160" s="34">
        <f t="shared" si="45"/>
        <v>171801.08999999991</v>
      </c>
      <c r="AQ160" s="34">
        <f t="shared" si="46"/>
        <v>3</v>
      </c>
      <c r="AR160" s="6">
        <f t="shared" si="52"/>
        <v>158</v>
      </c>
      <c r="AS160" s="35">
        <f t="shared" si="47"/>
        <v>36705.399999999951</v>
      </c>
      <c r="AT160" s="35">
        <f t="shared" si="47"/>
        <v>63687.189999999973</v>
      </c>
      <c r="AU160" s="35">
        <f t="shared" si="47"/>
        <v>71408.5</v>
      </c>
      <c r="AV160" s="35">
        <f t="shared" si="48"/>
        <v>171801.08999999991</v>
      </c>
      <c r="AW160" s="19">
        <f t="shared" si="49"/>
        <v>0</v>
      </c>
      <c r="AX160" s="30">
        <f t="shared" si="36"/>
        <v>34</v>
      </c>
      <c r="AY160" s="30">
        <f t="shared" si="37"/>
        <v>35</v>
      </c>
      <c r="AZ160" s="30">
        <f t="shared" si="38"/>
        <v>36</v>
      </c>
      <c r="BB160" s="34">
        <f>+CompraVenta!AQ162</f>
        <v>0</v>
      </c>
      <c r="BC160" s="34">
        <f>+CompraVenta!AR162</f>
        <v>0</v>
      </c>
      <c r="BD160" s="34">
        <f>+CompraVenta!AS162</f>
        <v>0</v>
      </c>
      <c r="BF160" s="34">
        <f t="shared" si="39"/>
        <v>36705.399999999951</v>
      </c>
      <c r="BG160" s="34">
        <f t="shared" si="40"/>
        <v>63687.189999999973</v>
      </c>
      <c r="BH160" s="34">
        <f t="shared" si="41"/>
        <v>71408.5</v>
      </c>
      <c r="BJ160" s="36">
        <f t="shared" si="50"/>
        <v>171801.08999999991</v>
      </c>
      <c r="BK160" s="19">
        <f t="shared" si="51"/>
        <v>0</v>
      </c>
    </row>
    <row r="161" spans="1:63" x14ac:dyDescent="0.35">
      <c r="A161" s="3" t="str">
        <f>+Seco!A160</f>
        <v>FV_NORTE_GRANDE_5</v>
      </c>
      <c r="B161" s="6">
        <f>+Seco!B160</f>
        <v>0</v>
      </c>
      <c r="C161" s="6">
        <f>+Seco!C160</f>
        <v>0</v>
      </c>
      <c r="D161" s="6">
        <f>+Seco!D160</f>
        <v>0</v>
      </c>
      <c r="E161" s="6">
        <f>+Seco!E160</f>
        <v>0</v>
      </c>
      <c r="F161" s="6">
        <f>+Seco!F160</f>
        <v>0</v>
      </c>
      <c r="G161" s="6">
        <f>+Seco!G160</f>
        <v>0</v>
      </c>
      <c r="H161" s="6">
        <f>+Seco!H160</f>
        <v>0</v>
      </c>
      <c r="I161" s="6">
        <f>+Seco!I160</f>
        <v>0</v>
      </c>
      <c r="J161" s="6">
        <f>+Seco!J160</f>
        <v>0</v>
      </c>
      <c r="K161" s="6">
        <f>+Seco!K160</f>
        <v>779459.51000000013</v>
      </c>
      <c r="L161" s="6">
        <f>+Seco!L160</f>
        <v>794775.10000000056</v>
      </c>
      <c r="M161" s="6">
        <f>+Seco!M160</f>
        <v>828713.5400000012</v>
      </c>
      <c r="N161" s="6">
        <f>+Medio!B160</f>
        <v>0</v>
      </c>
      <c r="O161" s="6">
        <f>+Medio!C160</f>
        <v>0</v>
      </c>
      <c r="P161" s="6">
        <f>+Medio!D160</f>
        <v>0</v>
      </c>
      <c r="Q161" s="6">
        <f>+Medio!E160</f>
        <v>0</v>
      </c>
      <c r="R161" s="6">
        <f>+Medio!F160</f>
        <v>0</v>
      </c>
      <c r="S161" s="6">
        <f>+Medio!G160</f>
        <v>0</v>
      </c>
      <c r="T161" s="6">
        <f>+Medio!H160</f>
        <v>0</v>
      </c>
      <c r="U161" s="6">
        <f>+Medio!I160</f>
        <v>0</v>
      </c>
      <c r="V161" s="6">
        <f>+Medio!J160</f>
        <v>0</v>
      </c>
      <c r="W161" s="6">
        <f>+Medio!K160</f>
        <v>767340.01999999932</v>
      </c>
      <c r="X161" s="6">
        <f>+Medio!L160</f>
        <v>812600.66999999771</v>
      </c>
      <c r="Y161" s="6">
        <f>+Medio!M160</f>
        <v>871937.50999999978</v>
      </c>
      <c r="Z161" s="6">
        <f>+Húmedo!B160</f>
        <v>0</v>
      </c>
      <c r="AA161" s="6">
        <f>+Húmedo!C160</f>
        <v>0</v>
      </c>
      <c r="AB161" s="6">
        <f>+Húmedo!D160</f>
        <v>0</v>
      </c>
      <c r="AC161" s="6">
        <f>+Húmedo!E160</f>
        <v>0</v>
      </c>
      <c r="AD161" s="6">
        <f>+Húmedo!F160</f>
        <v>0</v>
      </c>
      <c r="AE161" s="6">
        <f>+Húmedo!G160</f>
        <v>0</v>
      </c>
      <c r="AF161" s="6">
        <f>+Húmedo!H160</f>
        <v>0</v>
      </c>
      <c r="AG161" s="6">
        <f>+Húmedo!I160</f>
        <v>0</v>
      </c>
      <c r="AH161" s="6">
        <f>+Húmedo!J160</f>
        <v>0</v>
      </c>
      <c r="AI161" s="6">
        <f>+Húmedo!K160</f>
        <v>798776.61000000231</v>
      </c>
      <c r="AJ161" s="6">
        <f>+Húmedo!L160</f>
        <v>800121.04000000085</v>
      </c>
      <c r="AK161" s="6">
        <f>+Húmedo!M160</f>
        <v>860674.75999999931</v>
      </c>
      <c r="AL161" s="6"/>
      <c r="AM161" s="34">
        <f t="shared" si="42"/>
        <v>2402948.1500000022</v>
      </c>
      <c r="AN161" s="34">
        <f t="shared" si="43"/>
        <v>2451878.1999999969</v>
      </c>
      <c r="AO161" s="34">
        <f t="shared" si="44"/>
        <v>2459572.4100000025</v>
      </c>
      <c r="AP161" s="34">
        <f t="shared" si="45"/>
        <v>2402948.1500000022</v>
      </c>
      <c r="AQ161" s="34">
        <f t="shared" si="46"/>
        <v>1</v>
      </c>
      <c r="AR161" s="6">
        <f t="shared" si="52"/>
        <v>159</v>
      </c>
      <c r="AS161" s="35">
        <f t="shared" si="47"/>
        <v>779459.51000000013</v>
      </c>
      <c r="AT161" s="35">
        <f t="shared" si="47"/>
        <v>794775.10000000056</v>
      </c>
      <c r="AU161" s="35">
        <f t="shared" si="47"/>
        <v>828713.5400000012</v>
      </c>
      <c r="AV161" s="35">
        <f t="shared" si="48"/>
        <v>2402948.1500000022</v>
      </c>
      <c r="AW161" s="19">
        <f t="shared" si="49"/>
        <v>0</v>
      </c>
      <c r="AX161" s="30">
        <f t="shared" si="36"/>
        <v>10</v>
      </c>
      <c r="AY161" s="30">
        <f t="shared" si="37"/>
        <v>11</v>
      </c>
      <c r="AZ161" s="30">
        <f t="shared" si="38"/>
        <v>12</v>
      </c>
      <c r="BB161" s="34">
        <f>+CompraVenta!AQ163</f>
        <v>0</v>
      </c>
      <c r="BC161" s="34">
        <f>+CompraVenta!AR163</f>
        <v>0</v>
      </c>
      <c r="BD161" s="34">
        <f>+CompraVenta!AS163</f>
        <v>0</v>
      </c>
      <c r="BF161" s="34">
        <f t="shared" si="39"/>
        <v>779459.51000000013</v>
      </c>
      <c r="BG161" s="34">
        <f t="shared" si="40"/>
        <v>794775.10000000056</v>
      </c>
      <c r="BH161" s="34">
        <f t="shared" si="41"/>
        <v>828713.5400000012</v>
      </c>
      <c r="BJ161" s="36">
        <f t="shared" si="50"/>
        <v>2402948.1500000022</v>
      </c>
      <c r="BK161" s="19">
        <f t="shared" si="51"/>
        <v>0</v>
      </c>
    </row>
    <row r="162" spans="1:63" x14ac:dyDescent="0.35">
      <c r="A162" s="3" t="str">
        <f>+Seco!A161</f>
        <v>GAS SUR</v>
      </c>
      <c r="B162" s="6">
        <f>+Seco!B161</f>
        <v>0</v>
      </c>
      <c r="C162" s="6">
        <f>+Seco!C161</f>
        <v>0</v>
      </c>
      <c r="D162" s="6">
        <f>+Seco!D161</f>
        <v>0</v>
      </c>
      <c r="E162" s="6">
        <f>+Seco!E161</f>
        <v>0</v>
      </c>
      <c r="F162" s="6">
        <f>+Seco!F161</f>
        <v>0</v>
      </c>
      <c r="G162" s="6">
        <f>+Seco!G161</f>
        <v>0</v>
      </c>
      <c r="H162" s="6">
        <f>+Seco!H161</f>
        <v>0</v>
      </c>
      <c r="I162" s="6">
        <f>+Seco!I161</f>
        <v>0</v>
      </c>
      <c r="J162" s="6">
        <f>+Seco!J161</f>
        <v>0</v>
      </c>
      <c r="K162" s="6">
        <f>+Seco!K161</f>
        <v>-5997.2699999999932</v>
      </c>
      <c r="L162" s="6">
        <f>+Seco!L161</f>
        <v>1889.6600000000064</v>
      </c>
      <c r="M162" s="6">
        <f>+Seco!M161</f>
        <v>-5802.0899999999911</v>
      </c>
      <c r="N162" s="6">
        <f>+Medio!B161</f>
        <v>0</v>
      </c>
      <c r="O162" s="6">
        <f>+Medio!C161</f>
        <v>0</v>
      </c>
      <c r="P162" s="6">
        <f>+Medio!D161</f>
        <v>0</v>
      </c>
      <c r="Q162" s="6">
        <f>+Medio!E161</f>
        <v>0</v>
      </c>
      <c r="R162" s="6">
        <f>+Medio!F161</f>
        <v>0</v>
      </c>
      <c r="S162" s="6">
        <f>+Medio!G161</f>
        <v>0</v>
      </c>
      <c r="T162" s="6">
        <f>+Medio!H161</f>
        <v>0</v>
      </c>
      <c r="U162" s="6">
        <f>+Medio!I161</f>
        <v>0</v>
      </c>
      <c r="V162" s="6">
        <f>+Medio!J161</f>
        <v>0</v>
      </c>
      <c r="W162" s="6">
        <f>+Medio!K161</f>
        <v>-5971.6799999999866</v>
      </c>
      <c r="X162" s="6">
        <f>+Medio!L161</f>
        <v>-5576.0099999999975</v>
      </c>
      <c r="Y162" s="6">
        <f>+Medio!M161</f>
        <v>-5906.0499999999929</v>
      </c>
      <c r="Z162" s="6">
        <f>+Húmedo!B161</f>
        <v>0</v>
      </c>
      <c r="AA162" s="6">
        <f>+Húmedo!C161</f>
        <v>0</v>
      </c>
      <c r="AB162" s="6">
        <f>+Húmedo!D161</f>
        <v>0</v>
      </c>
      <c r="AC162" s="6">
        <f>+Húmedo!E161</f>
        <v>0</v>
      </c>
      <c r="AD162" s="6">
        <f>+Húmedo!F161</f>
        <v>0</v>
      </c>
      <c r="AE162" s="6">
        <f>+Húmedo!G161</f>
        <v>0</v>
      </c>
      <c r="AF162" s="6">
        <f>+Húmedo!H161</f>
        <v>0</v>
      </c>
      <c r="AG162" s="6">
        <f>+Húmedo!I161</f>
        <v>0</v>
      </c>
      <c r="AH162" s="6">
        <f>+Húmedo!J161</f>
        <v>0</v>
      </c>
      <c r="AI162" s="6">
        <f>+Húmedo!K161</f>
        <v>-6007.3699999999817</v>
      </c>
      <c r="AJ162" s="6">
        <f>+Húmedo!L161</f>
        <v>-6170.140000000004</v>
      </c>
      <c r="AK162" s="6">
        <f>+Húmedo!M161</f>
        <v>-5767.5300000000025</v>
      </c>
      <c r="AL162" s="6"/>
      <c r="AM162" s="34">
        <f t="shared" si="42"/>
        <v>-9909.6999999999789</v>
      </c>
      <c r="AN162" s="34">
        <f t="shared" si="43"/>
        <v>-17453.739999999976</v>
      </c>
      <c r="AO162" s="34">
        <f t="shared" si="44"/>
        <v>-17945.039999999986</v>
      </c>
      <c r="AP162" s="34">
        <f t="shared" si="45"/>
        <v>-17945.039999999986</v>
      </c>
      <c r="AQ162" s="34">
        <f t="shared" si="46"/>
        <v>3</v>
      </c>
      <c r="AR162" s="6">
        <f t="shared" si="52"/>
        <v>160</v>
      </c>
      <c r="AS162" s="35">
        <f t="shared" si="47"/>
        <v>-6007.3699999999817</v>
      </c>
      <c r="AT162" s="35">
        <f t="shared" si="47"/>
        <v>-6170.140000000004</v>
      </c>
      <c r="AU162" s="35">
        <f t="shared" si="47"/>
        <v>-5767.5300000000025</v>
      </c>
      <c r="AV162" s="35">
        <f t="shared" si="48"/>
        <v>-17945.039999999986</v>
      </c>
      <c r="AW162" s="19">
        <f t="shared" si="49"/>
        <v>1</v>
      </c>
      <c r="AX162" s="30">
        <f t="shared" si="36"/>
        <v>34</v>
      </c>
      <c r="AY162" s="30">
        <f t="shared" si="37"/>
        <v>35</v>
      </c>
      <c r="AZ162" s="30">
        <f t="shared" si="38"/>
        <v>36</v>
      </c>
      <c r="BB162" s="34">
        <f>+CompraVenta!AQ164</f>
        <v>0</v>
      </c>
      <c r="BC162" s="34">
        <f>+CompraVenta!AR164</f>
        <v>0</v>
      </c>
      <c r="BD162" s="34">
        <f>+CompraVenta!AS164</f>
        <v>0</v>
      </c>
      <c r="BF162" s="34">
        <f t="shared" si="39"/>
        <v>-6007.3699999999817</v>
      </c>
      <c r="BG162" s="34">
        <f t="shared" si="40"/>
        <v>-6170.140000000004</v>
      </c>
      <c r="BH162" s="34">
        <f t="shared" si="41"/>
        <v>-5767.5300000000025</v>
      </c>
      <c r="BJ162" s="36">
        <f t="shared" si="50"/>
        <v>-17945.039999999986</v>
      </c>
      <c r="BK162" s="19">
        <f t="shared" si="51"/>
        <v>0</v>
      </c>
    </row>
    <row r="163" spans="1:63" x14ac:dyDescent="0.35">
      <c r="A163" s="3" t="str">
        <f>+Seco!A162</f>
        <v>GENERACION_SOLAR_SPA</v>
      </c>
      <c r="B163" s="6">
        <f>+Seco!B162</f>
        <v>0</v>
      </c>
      <c r="C163" s="6">
        <f>+Seco!C162</f>
        <v>0</v>
      </c>
      <c r="D163" s="6">
        <f>+Seco!D162</f>
        <v>0</v>
      </c>
      <c r="E163" s="6">
        <f>+Seco!E162</f>
        <v>0</v>
      </c>
      <c r="F163" s="6">
        <f>+Seco!F162</f>
        <v>0</v>
      </c>
      <c r="G163" s="6">
        <f>+Seco!G162</f>
        <v>0</v>
      </c>
      <c r="H163" s="6">
        <f>+Seco!H162</f>
        <v>0</v>
      </c>
      <c r="I163" s="6">
        <f>+Seco!I162</f>
        <v>0</v>
      </c>
      <c r="J163" s="6">
        <f>+Seco!J162</f>
        <v>0</v>
      </c>
      <c r="K163" s="6">
        <f>+Seco!K162</f>
        <v>0</v>
      </c>
      <c r="L163" s="6">
        <f>+Seco!L162</f>
        <v>0</v>
      </c>
      <c r="M163" s="6">
        <f>+Seco!M162</f>
        <v>0</v>
      </c>
      <c r="N163" s="6">
        <f>+Medio!B162</f>
        <v>0</v>
      </c>
      <c r="O163" s="6">
        <f>+Medio!C162</f>
        <v>0</v>
      </c>
      <c r="P163" s="6">
        <f>+Medio!D162</f>
        <v>0</v>
      </c>
      <c r="Q163" s="6">
        <f>+Medio!E162</f>
        <v>0</v>
      </c>
      <c r="R163" s="6">
        <f>+Medio!F162</f>
        <v>0</v>
      </c>
      <c r="S163" s="6">
        <f>+Medio!G162</f>
        <v>0</v>
      </c>
      <c r="T163" s="6">
        <f>+Medio!H162</f>
        <v>0</v>
      </c>
      <c r="U163" s="6">
        <f>+Medio!I162</f>
        <v>0</v>
      </c>
      <c r="V163" s="6">
        <f>+Medio!J162</f>
        <v>0</v>
      </c>
      <c r="W163" s="6">
        <f>+Medio!K162</f>
        <v>0</v>
      </c>
      <c r="X163" s="6">
        <f>+Medio!L162</f>
        <v>0</v>
      </c>
      <c r="Y163" s="6">
        <f>+Medio!M162</f>
        <v>0</v>
      </c>
      <c r="Z163" s="6">
        <f>+Húmedo!B162</f>
        <v>0</v>
      </c>
      <c r="AA163" s="6">
        <f>+Húmedo!C162</f>
        <v>0</v>
      </c>
      <c r="AB163" s="6">
        <f>+Húmedo!D162</f>
        <v>0</v>
      </c>
      <c r="AC163" s="6">
        <f>+Húmedo!E162</f>
        <v>0</v>
      </c>
      <c r="AD163" s="6">
        <f>+Húmedo!F162</f>
        <v>0</v>
      </c>
      <c r="AE163" s="6">
        <f>+Húmedo!G162</f>
        <v>0</v>
      </c>
      <c r="AF163" s="6">
        <f>+Húmedo!H162</f>
        <v>0</v>
      </c>
      <c r="AG163" s="6">
        <f>+Húmedo!I162</f>
        <v>0</v>
      </c>
      <c r="AH163" s="6">
        <f>+Húmedo!J162</f>
        <v>0</v>
      </c>
      <c r="AI163" s="6">
        <f>+Húmedo!K162</f>
        <v>0</v>
      </c>
      <c r="AJ163" s="6">
        <f>+Húmedo!L162</f>
        <v>0</v>
      </c>
      <c r="AK163" s="6">
        <f>+Húmedo!M162</f>
        <v>0</v>
      </c>
      <c r="AL163" s="6"/>
      <c r="AM163" s="34">
        <f t="shared" si="42"/>
        <v>0</v>
      </c>
      <c r="AN163" s="34">
        <f t="shared" si="43"/>
        <v>0</v>
      </c>
      <c r="AO163" s="34">
        <f t="shared" si="44"/>
        <v>0</v>
      </c>
      <c r="AP163" s="34">
        <f t="shared" si="45"/>
        <v>0</v>
      </c>
      <c r="AQ163" s="34">
        <f t="shared" si="46"/>
        <v>1</v>
      </c>
      <c r="AR163" s="6">
        <f t="shared" si="52"/>
        <v>161</v>
      </c>
      <c r="AS163" s="35">
        <f t="shared" si="47"/>
        <v>0</v>
      </c>
      <c r="AT163" s="35">
        <f t="shared" si="47"/>
        <v>0</v>
      </c>
      <c r="AU163" s="35">
        <f t="shared" si="47"/>
        <v>0</v>
      </c>
      <c r="AV163" s="35">
        <f t="shared" si="48"/>
        <v>0</v>
      </c>
      <c r="AW163" s="19">
        <f t="shared" si="49"/>
        <v>0</v>
      </c>
      <c r="AX163" s="30">
        <f t="shared" si="36"/>
        <v>1</v>
      </c>
      <c r="AY163" s="30">
        <f t="shared" si="37"/>
        <v>1</v>
      </c>
      <c r="AZ163" s="30">
        <f t="shared" si="38"/>
        <v>1</v>
      </c>
      <c r="BB163" s="34">
        <f>+CompraVenta!AQ165</f>
        <v>0</v>
      </c>
      <c r="BC163" s="34">
        <f>+CompraVenta!AR165</f>
        <v>0</v>
      </c>
      <c r="BD163" s="34">
        <f>+CompraVenta!AS165</f>
        <v>0</v>
      </c>
      <c r="BF163" s="34">
        <f t="shared" si="39"/>
        <v>0</v>
      </c>
      <c r="BG163" s="34">
        <f t="shared" si="40"/>
        <v>0</v>
      </c>
      <c r="BH163" s="34">
        <f t="shared" si="41"/>
        <v>0</v>
      </c>
      <c r="BJ163" s="36">
        <f t="shared" si="50"/>
        <v>0</v>
      </c>
      <c r="BK163" s="19">
        <f t="shared" si="51"/>
        <v>0</v>
      </c>
    </row>
    <row r="164" spans="1:63" x14ac:dyDescent="0.35">
      <c r="A164" s="3" t="str">
        <f>+Seco!A163</f>
        <v>GENERADORA AZUL</v>
      </c>
      <c r="B164" s="6">
        <f>+Seco!B163</f>
        <v>0</v>
      </c>
      <c r="C164" s="6">
        <f>+Seco!C163</f>
        <v>0</v>
      </c>
      <c r="D164" s="6">
        <f>+Seco!D163</f>
        <v>0</v>
      </c>
      <c r="E164" s="6">
        <f>+Seco!E163</f>
        <v>0</v>
      </c>
      <c r="F164" s="6">
        <f>+Seco!F163</f>
        <v>0</v>
      </c>
      <c r="G164" s="6">
        <f>+Seco!G163</f>
        <v>0</v>
      </c>
      <c r="H164" s="6">
        <f>+Seco!H163</f>
        <v>0</v>
      </c>
      <c r="I164" s="6">
        <f>+Seco!I163</f>
        <v>0</v>
      </c>
      <c r="J164" s="6">
        <f>+Seco!J163</f>
        <v>0</v>
      </c>
      <c r="K164" s="6">
        <f>+Seco!K163</f>
        <v>0</v>
      </c>
      <c r="L164" s="6">
        <f>+Seco!L163</f>
        <v>0</v>
      </c>
      <c r="M164" s="6">
        <f>+Seco!M163</f>
        <v>0</v>
      </c>
      <c r="N164" s="6">
        <f>+Medio!B163</f>
        <v>0</v>
      </c>
      <c r="O164" s="6">
        <f>+Medio!C163</f>
        <v>0</v>
      </c>
      <c r="P164" s="6">
        <f>+Medio!D163</f>
        <v>0</v>
      </c>
      <c r="Q164" s="6">
        <f>+Medio!E163</f>
        <v>0</v>
      </c>
      <c r="R164" s="6">
        <f>+Medio!F163</f>
        <v>0</v>
      </c>
      <c r="S164" s="6">
        <f>+Medio!G163</f>
        <v>0</v>
      </c>
      <c r="T164" s="6">
        <f>+Medio!H163</f>
        <v>0</v>
      </c>
      <c r="U164" s="6">
        <f>+Medio!I163</f>
        <v>0</v>
      </c>
      <c r="V164" s="6">
        <f>+Medio!J163</f>
        <v>0</v>
      </c>
      <c r="W164" s="6">
        <f>+Medio!K163</f>
        <v>0</v>
      </c>
      <c r="X164" s="6">
        <f>+Medio!L163</f>
        <v>0</v>
      </c>
      <c r="Y164" s="6">
        <f>+Medio!M163</f>
        <v>0</v>
      </c>
      <c r="Z164" s="6">
        <f>+Húmedo!B163</f>
        <v>0</v>
      </c>
      <c r="AA164" s="6">
        <f>+Húmedo!C163</f>
        <v>0</v>
      </c>
      <c r="AB164" s="6">
        <f>+Húmedo!D163</f>
        <v>0</v>
      </c>
      <c r="AC164" s="6">
        <f>+Húmedo!E163</f>
        <v>0</v>
      </c>
      <c r="AD164" s="6">
        <f>+Húmedo!F163</f>
        <v>0</v>
      </c>
      <c r="AE164" s="6">
        <f>+Húmedo!G163</f>
        <v>0</v>
      </c>
      <c r="AF164" s="6">
        <f>+Húmedo!H163</f>
        <v>0</v>
      </c>
      <c r="AG164" s="6">
        <f>+Húmedo!I163</f>
        <v>0</v>
      </c>
      <c r="AH164" s="6">
        <f>+Húmedo!J163</f>
        <v>0</v>
      </c>
      <c r="AI164" s="6">
        <f>+Húmedo!K163</f>
        <v>0</v>
      </c>
      <c r="AJ164" s="6">
        <f>+Húmedo!L163</f>
        <v>0</v>
      </c>
      <c r="AK164" s="6">
        <f>+Húmedo!M163</f>
        <v>0</v>
      </c>
      <c r="AL164" s="6"/>
      <c r="AM164" s="34">
        <f t="shared" si="42"/>
        <v>0</v>
      </c>
      <c r="AN164" s="34">
        <f t="shared" si="43"/>
        <v>0</v>
      </c>
      <c r="AO164" s="34">
        <f t="shared" si="44"/>
        <v>0</v>
      </c>
      <c r="AP164" s="34">
        <f t="shared" si="45"/>
        <v>0</v>
      </c>
      <c r="AQ164" s="34">
        <f t="shared" si="46"/>
        <v>1</v>
      </c>
      <c r="AR164" s="6">
        <f t="shared" si="52"/>
        <v>162</v>
      </c>
      <c r="AS164" s="35">
        <f t="shared" si="47"/>
        <v>0</v>
      </c>
      <c r="AT164" s="35">
        <f t="shared" si="47"/>
        <v>0</v>
      </c>
      <c r="AU164" s="35">
        <f t="shared" si="47"/>
        <v>0</v>
      </c>
      <c r="AV164" s="35">
        <f t="shared" si="48"/>
        <v>0</v>
      </c>
      <c r="AW164" s="19">
        <f t="shared" si="49"/>
        <v>0</v>
      </c>
      <c r="AX164" s="30">
        <f t="shared" si="36"/>
        <v>1</v>
      </c>
      <c r="AY164" s="30">
        <f t="shared" si="37"/>
        <v>1</v>
      </c>
      <c r="AZ164" s="30">
        <f t="shared" si="38"/>
        <v>1</v>
      </c>
      <c r="BB164" s="34">
        <f>+CompraVenta!AQ166</f>
        <v>0</v>
      </c>
      <c r="BC164" s="34">
        <f>+CompraVenta!AR166</f>
        <v>0</v>
      </c>
      <c r="BD164" s="34">
        <f>+CompraVenta!AS166</f>
        <v>0</v>
      </c>
      <c r="BF164" s="34">
        <f t="shared" si="39"/>
        <v>0</v>
      </c>
      <c r="BG164" s="34">
        <f t="shared" si="40"/>
        <v>0</v>
      </c>
      <c r="BH164" s="34">
        <f t="shared" si="41"/>
        <v>0</v>
      </c>
      <c r="BJ164" s="36">
        <f t="shared" si="50"/>
        <v>0</v>
      </c>
      <c r="BK164" s="19">
        <f t="shared" si="51"/>
        <v>0</v>
      </c>
    </row>
    <row r="165" spans="1:63" x14ac:dyDescent="0.35">
      <c r="A165" s="3" t="str">
        <f>+Seco!A164</f>
        <v>GENERADORA_PIUTEL</v>
      </c>
      <c r="B165" s="6">
        <f>+Seco!B164</f>
        <v>0</v>
      </c>
      <c r="C165" s="6">
        <f>+Seco!C164</f>
        <v>0</v>
      </c>
      <c r="D165" s="6">
        <f>+Seco!D164</f>
        <v>0</v>
      </c>
      <c r="E165" s="6">
        <f>+Seco!E164</f>
        <v>0</v>
      </c>
      <c r="F165" s="6">
        <f>+Seco!F164</f>
        <v>0</v>
      </c>
      <c r="G165" s="6">
        <f>+Seco!G164</f>
        <v>0</v>
      </c>
      <c r="H165" s="6">
        <f>+Seco!H164</f>
        <v>0</v>
      </c>
      <c r="I165" s="6">
        <f>+Seco!I164</f>
        <v>0</v>
      </c>
      <c r="J165" s="6">
        <f>+Seco!J164</f>
        <v>0</v>
      </c>
      <c r="K165" s="6">
        <f>+Seco!K164</f>
        <v>25021.129999999888</v>
      </c>
      <c r="L165" s="6">
        <f>+Seco!L164</f>
        <v>13146.579999999991</v>
      </c>
      <c r="M165" s="6">
        <f>+Seco!M164</f>
        <v>9253.2900000000009</v>
      </c>
      <c r="N165" s="6">
        <f>+Medio!B164</f>
        <v>0</v>
      </c>
      <c r="O165" s="6">
        <f>+Medio!C164</f>
        <v>0</v>
      </c>
      <c r="P165" s="6">
        <f>+Medio!D164</f>
        <v>0</v>
      </c>
      <c r="Q165" s="6">
        <f>+Medio!E164</f>
        <v>0</v>
      </c>
      <c r="R165" s="6">
        <f>+Medio!F164</f>
        <v>0</v>
      </c>
      <c r="S165" s="6">
        <f>+Medio!G164</f>
        <v>0</v>
      </c>
      <c r="T165" s="6">
        <f>+Medio!H164</f>
        <v>0</v>
      </c>
      <c r="U165" s="6">
        <f>+Medio!I164</f>
        <v>0</v>
      </c>
      <c r="V165" s="6">
        <f>+Medio!J164</f>
        <v>0</v>
      </c>
      <c r="W165" s="6">
        <f>+Medio!K164</f>
        <v>9946.4899999999961</v>
      </c>
      <c r="X165" s="6">
        <f>+Medio!L164</f>
        <v>12110.789999999977</v>
      </c>
      <c r="Y165" s="6">
        <f>+Medio!M164</f>
        <v>10076.340000000007</v>
      </c>
      <c r="Z165" s="6">
        <f>+Húmedo!B164</f>
        <v>0</v>
      </c>
      <c r="AA165" s="6">
        <f>+Húmedo!C164</f>
        <v>0</v>
      </c>
      <c r="AB165" s="6">
        <f>+Húmedo!D164</f>
        <v>0</v>
      </c>
      <c r="AC165" s="6">
        <f>+Húmedo!E164</f>
        <v>0</v>
      </c>
      <c r="AD165" s="6">
        <f>+Húmedo!F164</f>
        <v>0</v>
      </c>
      <c r="AE165" s="6">
        <f>+Húmedo!G164</f>
        <v>0</v>
      </c>
      <c r="AF165" s="6">
        <f>+Húmedo!H164</f>
        <v>0</v>
      </c>
      <c r="AG165" s="6">
        <f>+Húmedo!I164</f>
        <v>0</v>
      </c>
      <c r="AH165" s="6">
        <f>+Húmedo!J164</f>
        <v>0</v>
      </c>
      <c r="AI165" s="6">
        <f>+Húmedo!K164</f>
        <v>17559.490000000034</v>
      </c>
      <c r="AJ165" s="6">
        <f>+Húmedo!L164</f>
        <v>18047.770000000019</v>
      </c>
      <c r="AK165" s="6">
        <f>+Húmedo!M164</f>
        <v>21887.029999999981</v>
      </c>
      <c r="AL165" s="6"/>
      <c r="AM165" s="34">
        <f t="shared" si="42"/>
        <v>47420.999999999876</v>
      </c>
      <c r="AN165" s="34">
        <f t="shared" si="43"/>
        <v>32133.619999999981</v>
      </c>
      <c r="AO165" s="34">
        <f t="shared" si="44"/>
        <v>57494.290000000037</v>
      </c>
      <c r="AP165" s="34">
        <f t="shared" si="45"/>
        <v>32133.619999999981</v>
      </c>
      <c r="AQ165" s="34">
        <f t="shared" si="46"/>
        <v>2</v>
      </c>
      <c r="AR165" s="6">
        <f t="shared" si="52"/>
        <v>163</v>
      </c>
      <c r="AS165" s="35">
        <f t="shared" si="47"/>
        <v>9946.4899999999961</v>
      </c>
      <c r="AT165" s="35">
        <f t="shared" si="47"/>
        <v>12110.789999999977</v>
      </c>
      <c r="AU165" s="35">
        <f t="shared" si="47"/>
        <v>10076.340000000007</v>
      </c>
      <c r="AV165" s="35">
        <f t="shared" si="48"/>
        <v>32133.619999999981</v>
      </c>
      <c r="AW165" s="19">
        <f t="shared" si="49"/>
        <v>0</v>
      </c>
      <c r="AX165" s="30">
        <f t="shared" si="36"/>
        <v>22</v>
      </c>
      <c r="AY165" s="30">
        <f t="shared" si="37"/>
        <v>23</v>
      </c>
      <c r="AZ165" s="30">
        <f t="shared" si="38"/>
        <v>24</v>
      </c>
      <c r="BB165" s="34">
        <f>+CompraVenta!AQ167</f>
        <v>0</v>
      </c>
      <c r="BC165" s="34">
        <f>+CompraVenta!AR167</f>
        <v>0</v>
      </c>
      <c r="BD165" s="34">
        <f>+CompraVenta!AS167</f>
        <v>0</v>
      </c>
      <c r="BF165" s="34">
        <f t="shared" si="39"/>
        <v>9946.4899999999961</v>
      </c>
      <c r="BG165" s="34">
        <f t="shared" si="40"/>
        <v>12110.789999999977</v>
      </c>
      <c r="BH165" s="34">
        <f t="shared" si="41"/>
        <v>10076.340000000007</v>
      </c>
      <c r="BJ165" s="36">
        <f t="shared" si="50"/>
        <v>32133.619999999981</v>
      </c>
      <c r="BK165" s="19">
        <f t="shared" si="51"/>
        <v>0</v>
      </c>
    </row>
    <row r="166" spans="1:63" x14ac:dyDescent="0.35">
      <c r="A166" s="3" t="str">
        <f>+Seco!A165</f>
        <v>GENERADORA_ZAPALLAR</v>
      </c>
      <c r="B166" s="6">
        <f>+Seco!B165</f>
        <v>0</v>
      </c>
      <c r="C166" s="6">
        <f>+Seco!C165</f>
        <v>0</v>
      </c>
      <c r="D166" s="6">
        <f>+Seco!D165</f>
        <v>0</v>
      </c>
      <c r="E166" s="6">
        <f>+Seco!E165</f>
        <v>0</v>
      </c>
      <c r="F166" s="6">
        <f>+Seco!F165</f>
        <v>0</v>
      </c>
      <c r="G166" s="6">
        <f>+Seco!G165</f>
        <v>0</v>
      </c>
      <c r="H166" s="6">
        <f>+Seco!H165</f>
        <v>0</v>
      </c>
      <c r="I166" s="6">
        <f>+Seco!I165</f>
        <v>0</v>
      </c>
      <c r="J166" s="6">
        <f>+Seco!J165</f>
        <v>0</v>
      </c>
      <c r="K166" s="6">
        <f>+Seco!K165</f>
        <v>0</v>
      </c>
      <c r="L166" s="6">
        <f>+Seco!L165</f>
        <v>0</v>
      </c>
      <c r="M166" s="6">
        <f>+Seco!M165</f>
        <v>0</v>
      </c>
      <c r="N166" s="6">
        <f>+Medio!B165</f>
        <v>0</v>
      </c>
      <c r="O166" s="6">
        <f>+Medio!C165</f>
        <v>0</v>
      </c>
      <c r="P166" s="6">
        <f>+Medio!D165</f>
        <v>0</v>
      </c>
      <c r="Q166" s="6">
        <f>+Medio!E165</f>
        <v>0</v>
      </c>
      <c r="R166" s="6">
        <f>+Medio!F165</f>
        <v>0</v>
      </c>
      <c r="S166" s="6">
        <f>+Medio!G165</f>
        <v>0</v>
      </c>
      <c r="T166" s="6">
        <f>+Medio!H165</f>
        <v>0</v>
      </c>
      <c r="U166" s="6">
        <f>+Medio!I165</f>
        <v>0</v>
      </c>
      <c r="V166" s="6">
        <f>+Medio!J165</f>
        <v>0</v>
      </c>
      <c r="W166" s="6">
        <f>+Medio!K165</f>
        <v>0</v>
      </c>
      <c r="X166" s="6">
        <f>+Medio!L165</f>
        <v>0</v>
      </c>
      <c r="Y166" s="6">
        <f>+Medio!M165</f>
        <v>0</v>
      </c>
      <c r="Z166" s="6">
        <f>+Húmedo!B165</f>
        <v>0</v>
      </c>
      <c r="AA166" s="6">
        <f>+Húmedo!C165</f>
        <v>0</v>
      </c>
      <c r="AB166" s="6">
        <f>+Húmedo!D165</f>
        <v>0</v>
      </c>
      <c r="AC166" s="6">
        <f>+Húmedo!E165</f>
        <v>0</v>
      </c>
      <c r="AD166" s="6">
        <f>+Húmedo!F165</f>
        <v>0</v>
      </c>
      <c r="AE166" s="6">
        <f>+Húmedo!G165</f>
        <v>0</v>
      </c>
      <c r="AF166" s="6">
        <f>+Húmedo!H165</f>
        <v>0</v>
      </c>
      <c r="AG166" s="6">
        <f>+Húmedo!I165</f>
        <v>0</v>
      </c>
      <c r="AH166" s="6">
        <f>+Húmedo!J165</f>
        <v>0</v>
      </c>
      <c r="AI166" s="6">
        <f>+Húmedo!K165</f>
        <v>0</v>
      </c>
      <c r="AJ166" s="6">
        <f>+Húmedo!L165</f>
        <v>0</v>
      </c>
      <c r="AK166" s="6">
        <f>+Húmedo!M165</f>
        <v>0</v>
      </c>
      <c r="AL166" s="6"/>
      <c r="AM166" s="34">
        <f t="shared" si="42"/>
        <v>0</v>
      </c>
      <c r="AN166" s="34">
        <f t="shared" si="43"/>
        <v>0</v>
      </c>
      <c r="AO166" s="34">
        <f t="shared" si="44"/>
        <v>0</v>
      </c>
      <c r="AP166" s="34">
        <f t="shared" si="45"/>
        <v>0</v>
      </c>
      <c r="AQ166" s="34">
        <f t="shared" si="46"/>
        <v>1</v>
      </c>
      <c r="AR166" s="6">
        <f t="shared" si="52"/>
        <v>164</v>
      </c>
      <c r="AS166" s="35">
        <f t="shared" si="47"/>
        <v>0</v>
      </c>
      <c r="AT166" s="35">
        <f t="shared" si="47"/>
        <v>0</v>
      </c>
      <c r="AU166" s="35">
        <f t="shared" si="47"/>
        <v>0</v>
      </c>
      <c r="AV166" s="35">
        <f t="shared" si="48"/>
        <v>0</v>
      </c>
      <c r="AW166" s="19">
        <f t="shared" si="49"/>
        <v>0</v>
      </c>
      <c r="AX166" s="30">
        <f t="shared" si="36"/>
        <v>1</v>
      </c>
      <c r="AY166" s="30">
        <f t="shared" si="37"/>
        <v>1</v>
      </c>
      <c r="AZ166" s="30">
        <f t="shared" si="38"/>
        <v>1</v>
      </c>
      <c r="BB166" s="34">
        <f>+CompraVenta!AQ168</f>
        <v>0</v>
      </c>
      <c r="BC166" s="34">
        <f>+CompraVenta!AR168</f>
        <v>0</v>
      </c>
      <c r="BD166" s="34">
        <f>+CompraVenta!AS168</f>
        <v>0</v>
      </c>
      <c r="BF166" s="34">
        <f t="shared" si="39"/>
        <v>0</v>
      </c>
      <c r="BG166" s="34">
        <f t="shared" si="40"/>
        <v>0</v>
      </c>
      <c r="BH166" s="34">
        <f t="shared" si="41"/>
        <v>0</v>
      </c>
      <c r="BJ166" s="36">
        <f t="shared" si="50"/>
        <v>0</v>
      </c>
      <c r="BK166" s="19">
        <f t="shared" si="51"/>
        <v>0</v>
      </c>
    </row>
    <row r="167" spans="1:63" x14ac:dyDescent="0.35">
      <c r="A167" s="3" t="str">
        <f>+Seco!A166</f>
        <v>GENERHOM</v>
      </c>
      <c r="B167" s="6">
        <f>+Seco!B166</f>
        <v>0</v>
      </c>
      <c r="C167" s="6">
        <f>+Seco!C166</f>
        <v>0</v>
      </c>
      <c r="D167" s="6">
        <f>+Seco!D166</f>
        <v>0</v>
      </c>
      <c r="E167" s="6">
        <f>+Seco!E166</f>
        <v>0</v>
      </c>
      <c r="F167" s="6">
        <f>+Seco!F166</f>
        <v>0</v>
      </c>
      <c r="G167" s="6">
        <f>+Seco!G166</f>
        <v>0</v>
      </c>
      <c r="H167" s="6">
        <f>+Seco!H166</f>
        <v>0</v>
      </c>
      <c r="I167" s="6">
        <f>+Seco!I166</f>
        <v>0</v>
      </c>
      <c r="J167" s="6">
        <f>+Seco!J166</f>
        <v>0</v>
      </c>
      <c r="K167" s="6">
        <f>+Seco!K166</f>
        <v>233246.15999999974</v>
      </c>
      <c r="L167" s="6">
        <f>+Seco!L166</f>
        <v>209937.14000000071</v>
      </c>
      <c r="M167" s="6">
        <f>+Seco!M166</f>
        <v>170833.35000000021</v>
      </c>
      <c r="N167" s="6">
        <f>+Medio!B166</f>
        <v>0</v>
      </c>
      <c r="O167" s="6">
        <f>+Medio!C166</f>
        <v>0</v>
      </c>
      <c r="P167" s="6">
        <f>+Medio!D166</f>
        <v>0</v>
      </c>
      <c r="Q167" s="6">
        <f>+Medio!E166</f>
        <v>0</v>
      </c>
      <c r="R167" s="6">
        <f>+Medio!F166</f>
        <v>0</v>
      </c>
      <c r="S167" s="6">
        <f>+Medio!G166</f>
        <v>0</v>
      </c>
      <c r="T167" s="6">
        <f>+Medio!H166</f>
        <v>0</v>
      </c>
      <c r="U167" s="6">
        <f>+Medio!I166</f>
        <v>0</v>
      </c>
      <c r="V167" s="6">
        <f>+Medio!J166</f>
        <v>0</v>
      </c>
      <c r="W167" s="6">
        <f>+Medio!K166</f>
        <v>156364.75999999975</v>
      </c>
      <c r="X167" s="6">
        <f>+Medio!L166</f>
        <v>116095.38000000009</v>
      </c>
      <c r="Y167" s="6">
        <f>+Medio!M166</f>
        <v>107380.35000000037</v>
      </c>
      <c r="Z167" s="6">
        <f>+Húmedo!B166</f>
        <v>0</v>
      </c>
      <c r="AA167" s="6">
        <f>+Húmedo!C166</f>
        <v>0</v>
      </c>
      <c r="AB167" s="6">
        <f>+Húmedo!D166</f>
        <v>0</v>
      </c>
      <c r="AC167" s="6">
        <f>+Húmedo!E166</f>
        <v>0</v>
      </c>
      <c r="AD167" s="6">
        <f>+Húmedo!F166</f>
        <v>0</v>
      </c>
      <c r="AE167" s="6">
        <f>+Húmedo!G166</f>
        <v>0</v>
      </c>
      <c r="AF167" s="6">
        <f>+Húmedo!H166</f>
        <v>0</v>
      </c>
      <c r="AG167" s="6">
        <f>+Húmedo!I166</f>
        <v>0</v>
      </c>
      <c r="AH167" s="6">
        <f>+Húmedo!J166</f>
        <v>0</v>
      </c>
      <c r="AI167" s="6">
        <f>+Húmedo!K166</f>
        <v>211678.96000000028</v>
      </c>
      <c r="AJ167" s="6">
        <f>+Húmedo!L166</f>
        <v>181856.7100000004</v>
      </c>
      <c r="AK167" s="6">
        <f>+Húmedo!M166</f>
        <v>195416.25999999995</v>
      </c>
      <c r="AL167" s="6"/>
      <c r="AM167" s="34">
        <f t="shared" si="42"/>
        <v>614016.65000000061</v>
      </c>
      <c r="AN167" s="34">
        <f t="shared" si="43"/>
        <v>379840.49000000022</v>
      </c>
      <c r="AO167" s="34">
        <f t="shared" si="44"/>
        <v>588951.93000000063</v>
      </c>
      <c r="AP167" s="34">
        <f t="shared" si="45"/>
        <v>379840.49000000022</v>
      </c>
      <c r="AQ167" s="34">
        <f t="shared" si="46"/>
        <v>2</v>
      </c>
      <c r="AR167" s="6">
        <f t="shared" si="52"/>
        <v>165</v>
      </c>
      <c r="AS167" s="35">
        <f t="shared" si="47"/>
        <v>156364.75999999975</v>
      </c>
      <c r="AT167" s="35">
        <f t="shared" si="47"/>
        <v>116095.38000000009</v>
      </c>
      <c r="AU167" s="35">
        <f t="shared" si="47"/>
        <v>107380.35000000037</v>
      </c>
      <c r="AV167" s="35">
        <f t="shared" si="48"/>
        <v>379840.49000000022</v>
      </c>
      <c r="AW167" s="19">
        <f t="shared" si="49"/>
        <v>0</v>
      </c>
      <c r="AX167" s="30">
        <f t="shared" si="36"/>
        <v>22</v>
      </c>
      <c r="AY167" s="30">
        <f t="shared" si="37"/>
        <v>23</v>
      </c>
      <c r="AZ167" s="30">
        <f t="shared" si="38"/>
        <v>24</v>
      </c>
      <c r="BB167" s="34">
        <f>+CompraVenta!AQ169</f>
        <v>0</v>
      </c>
      <c r="BC167" s="34">
        <f>+CompraVenta!AR169</f>
        <v>0</v>
      </c>
      <c r="BD167" s="34">
        <f>+CompraVenta!AS169</f>
        <v>0</v>
      </c>
      <c r="BF167" s="34">
        <f t="shared" si="39"/>
        <v>156364.75999999975</v>
      </c>
      <c r="BG167" s="34">
        <f t="shared" si="40"/>
        <v>116095.38000000009</v>
      </c>
      <c r="BH167" s="34">
        <f t="shared" si="41"/>
        <v>107380.35000000037</v>
      </c>
      <c r="BJ167" s="36">
        <f t="shared" si="50"/>
        <v>379840.49000000022</v>
      </c>
      <c r="BK167" s="19">
        <f t="shared" si="51"/>
        <v>0</v>
      </c>
    </row>
    <row r="168" spans="1:63" x14ac:dyDescent="0.35">
      <c r="A168" s="3" t="str">
        <f>+Seco!A167</f>
        <v>GENPAC</v>
      </c>
      <c r="B168" s="6">
        <f>+Seco!B167</f>
        <v>0</v>
      </c>
      <c r="C168" s="6">
        <f>+Seco!C167</f>
        <v>0</v>
      </c>
      <c r="D168" s="6">
        <f>+Seco!D167</f>
        <v>0</v>
      </c>
      <c r="E168" s="6">
        <f>+Seco!E167</f>
        <v>0</v>
      </c>
      <c r="F168" s="6">
        <f>+Seco!F167</f>
        <v>0</v>
      </c>
      <c r="G168" s="6">
        <f>+Seco!G167</f>
        <v>0</v>
      </c>
      <c r="H168" s="6">
        <f>+Seco!H167</f>
        <v>0</v>
      </c>
      <c r="I168" s="6">
        <f>+Seco!I167</f>
        <v>0</v>
      </c>
      <c r="J168" s="6">
        <f>+Seco!J167</f>
        <v>0</v>
      </c>
      <c r="K168" s="6">
        <f>+Seco!K167</f>
        <v>52414.390000000007</v>
      </c>
      <c r="L168" s="6">
        <f>+Seco!L167</f>
        <v>42988.059999999939</v>
      </c>
      <c r="M168" s="6">
        <f>+Seco!M167</f>
        <v>52222.250000000131</v>
      </c>
      <c r="N168" s="6">
        <f>+Medio!B167</f>
        <v>0</v>
      </c>
      <c r="O168" s="6">
        <f>+Medio!C167</f>
        <v>0</v>
      </c>
      <c r="P168" s="6">
        <f>+Medio!D167</f>
        <v>0</v>
      </c>
      <c r="Q168" s="6">
        <f>+Medio!E167</f>
        <v>0</v>
      </c>
      <c r="R168" s="6">
        <f>+Medio!F167</f>
        <v>0</v>
      </c>
      <c r="S168" s="6">
        <f>+Medio!G167</f>
        <v>0</v>
      </c>
      <c r="T168" s="6">
        <f>+Medio!H167</f>
        <v>0</v>
      </c>
      <c r="U168" s="6">
        <f>+Medio!I167</f>
        <v>0</v>
      </c>
      <c r="V168" s="6">
        <f>+Medio!J167</f>
        <v>0</v>
      </c>
      <c r="W168" s="6">
        <f>+Medio!K167</f>
        <v>50629.510000000082</v>
      </c>
      <c r="X168" s="6">
        <f>+Medio!L167</f>
        <v>43137.360000000059</v>
      </c>
      <c r="Y168" s="6">
        <f>+Medio!M167</f>
        <v>56598.98000000004</v>
      </c>
      <c r="Z168" s="6">
        <f>+Húmedo!B167</f>
        <v>0</v>
      </c>
      <c r="AA168" s="6">
        <f>+Húmedo!C167</f>
        <v>0</v>
      </c>
      <c r="AB168" s="6">
        <f>+Húmedo!D167</f>
        <v>0</v>
      </c>
      <c r="AC168" s="6">
        <f>+Húmedo!E167</f>
        <v>0</v>
      </c>
      <c r="AD168" s="6">
        <f>+Húmedo!F167</f>
        <v>0</v>
      </c>
      <c r="AE168" s="6">
        <f>+Húmedo!G167</f>
        <v>0</v>
      </c>
      <c r="AF168" s="6">
        <f>+Húmedo!H167</f>
        <v>0</v>
      </c>
      <c r="AG168" s="6">
        <f>+Húmedo!I167</f>
        <v>0</v>
      </c>
      <c r="AH168" s="6">
        <f>+Húmedo!J167</f>
        <v>0</v>
      </c>
      <c r="AI168" s="6">
        <f>+Húmedo!K167</f>
        <v>56399.769999999939</v>
      </c>
      <c r="AJ168" s="6">
        <f>+Húmedo!L167</f>
        <v>43589.489999999925</v>
      </c>
      <c r="AK168" s="6">
        <f>+Húmedo!M167</f>
        <v>56628.539999999935</v>
      </c>
      <c r="AL168" s="6"/>
      <c r="AM168" s="34">
        <f t="shared" si="42"/>
        <v>147624.70000000007</v>
      </c>
      <c r="AN168" s="34">
        <f t="shared" si="43"/>
        <v>150365.85000000018</v>
      </c>
      <c r="AO168" s="34">
        <f t="shared" si="44"/>
        <v>156617.79999999981</v>
      </c>
      <c r="AP168" s="34">
        <f t="shared" si="45"/>
        <v>147624.70000000007</v>
      </c>
      <c r="AQ168" s="34">
        <f t="shared" si="46"/>
        <v>1</v>
      </c>
      <c r="AR168" s="6">
        <f t="shared" si="52"/>
        <v>166</v>
      </c>
      <c r="AS168" s="35">
        <f t="shared" si="47"/>
        <v>52414.390000000007</v>
      </c>
      <c r="AT168" s="35">
        <f t="shared" si="47"/>
        <v>42988.059999999939</v>
      </c>
      <c r="AU168" s="35">
        <f t="shared" si="47"/>
        <v>52222.250000000131</v>
      </c>
      <c r="AV168" s="35">
        <f t="shared" si="48"/>
        <v>147624.70000000007</v>
      </c>
      <c r="AW168" s="19">
        <f t="shared" si="49"/>
        <v>0</v>
      </c>
      <c r="AX168" s="30">
        <f t="shared" si="36"/>
        <v>10</v>
      </c>
      <c r="AY168" s="30">
        <f t="shared" si="37"/>
        <v>11</v>
      </c>
      <c r="AZ168" s="30">
        <f t="shared" si="38"/>
        <v>12</v>
      </c>
      <c r="BB168" s="34">
        <f>+CompraVenta!AQ170</f>
        <v>0</v>
      </c>
      <c r="BC168" s="34">
        <f>+CompraVenta!AR170</f>
        <v>0</v>
      </c>
      <c r="BD168" s="34">
        <f>+CompraVenta!AS170</f>
        <v>0</v>
      </c>
      <c r="BF168" s="34">
        <f t="shared" si="39"/>
        <v>52414.390000000007</v>
      </c>
      <c r="BG168" s="34">
        <f t="shared" si="40"/>
        <v>42988.059999999939</v>
      </c>
      <c r="BH168" s="34">
        <f t="shared" si="41"/>
        <v>52222.250000000131</v>
      </c>
      <c r="BJ168" s="36">
        <f t="shared" si="50"/>
        <v>147624.70000000007</v>
      </c>
      <c r="BK168" s="19">
        <f t="shared" si="51"/>
        <v>0</v>
      </c>
    </row>
    <row r="169" spans="1:63" x14ac:dyDescent="0.35">
      <c r="A169" s="3" t="str">
        <f>+Seco!A168</f>
        <v>GEOTERMICA_DEL_NORTE</v>
      </c>
      <c r="B169" s="6">
        <f>+Seco!B168</f>
        <v>0</v>
      </c>
      <c r="C169" s="6">
        <f>+Seco!C168</f>
        <v>0</v>
      </c>
      <c r="D169" s="6">
        <f>+Seco!D168</f>
        <v>0</v>
      </c>
      <c r="E169" s="6">
        <f>+Seco!E168</f>
        <v>0</v>
      </c>
      <c r="F169" s="6">
        <f>+Seco!F168</f>
        <v>0</v>
      </c>
      <c r="G169" s="6">
        <f>+Seco!G168</f>
        <v>0</v>
      </c>
      <c r="H169" s="6">
        <f>+Seco!H168</f>
        <v>0</v>
      </c>
      <c r="I169" s="6">
        <f>+Seco!I168</f>
        <v>0</v>
      </c>
      <c r="J169" s="6">
        <f>+Seco!J168</f>
        <v>0</v>
      </c>
      <c r="K169" s="6">
        <f>+Seco!K168</f>
        <v>1597497.4499999981</v>
      </c>
      <c r="L169" s="6">
        <f>+Seco!L168</f>
        <v>1754722.3700000024</v>
      </c>
      <c r="M169" s="6">
        <f>+Seco!M168</f>
        <v>1920156.4399999965</v>
      </c>
      <c r="N169" s="6">
        <f>+Medio!B168</f>
        <v>0</v>
      </c>
      <c r="O169" s="6">
        <f>+Medio!C168</f>
        <v>0</v>
      </c>
      <c r="P169" s="6">
        <f>+Medio!D168</f>
        <v>0</v>
      </c>
      <c r="Q169" s="6">
        <f>+Medio!E168</f>
        <v>0</v>
      </c>
      <c r="R169" s="6">
        <f>+Medio!F168</f>
        <v>0</v>
      </c>
      <c r="S169" s="6">
        <f>+Medio!G168</f>
        <v>0</v>
      </c>
      <c r="T169" s="6">
        <f>+Medio!H168</f>
        <v>0</v>
      </c>
      <c r="U169" s="6">
        <f>+Medio!I168</f>
        <v>0</v>
      </c>
      <c r="V169" s="6">
        <f>+Medio!J168</f>
        <v>0</v>
      </c>
      <c r="W169" s="6">
        <f>+Medio!K168</f>
        <v>1593036.5099999991</v>
      </c>
      <c r="X169" s="6">
        <f>+Medio!L168</f>
        <v>1816194.7899999991</v>
      </c>
      <c r="Y169" s="6">
        <f>+Medio!M168</f>
        <v>1986892.2999999991</v>
      </c>
      <c r="Z169" s="6">
        <f>+Húmedo!B168</f>
        <v>0</v>
      </c>
      <c r="AA169" s="6">
        <f>+Húmedo!C168</f>
        <v>0</v>
      </c>
      <c r="AB169" s="6">
        <f>+Húmedo!D168</f>
        <v>0</v>
      </c>
      <c r="AC169" s="6">
        <f>+Húmedo!E168</f>
        <v>0</v>
      </c>
      <c r="AD169" s="6">
        <f>+Húmedo!F168</f>
        <v>0</v>
      </c>
      <c r="AE169" s="6">
        <f>+Húmedo!G168</f>
        <v>0</v>
      </c>
      <c r="AF169" s="6">
        <f>+Húmedo!H168</f>
        <v>0</v>
      </c>
      <c r="AG169" s="6">
        <f>+Húmedo!I168</f>
        <v>0</v>
      </c>
      <c r="AH169" s="6">
        <f>+Húmedo!J168</f>
        <v>0</v>
      </c>
      <c r="AI169" s="6">
        <f>+Húmedo!K168</f>
        <v>1622188.4999999965</v>
      </c>
      <c r="AJ169" s="6">
        <f>+Húmedo!L168</f>
        <v>1744193.7500000042</v>
      </c>
      <c r="AK169" s="6">
        <f>+Húmedo!M168</f>
        <v>1948840.4800000004</v>
      </c>
      <c r="AL169" s="6"/>
      <c r="AM169" s="34">
        <f t="shared" si="42"/>
        <v>5272376.259999997</v>
      </c>
      <c r="AN169" s="34">
        <f t="shared" si="43"/>
        <v>5396123.5999999968</v>
      </c>
      <c r="AO169" s="34">
        <f t="shared" si="44"/>
        <v>5315222.7300000014</v>
      </c>
      <c r="AP169" s="34">
        <f t="shared" si="45"/>
        <v>5272376.259999997</v>
      </c>
      <c r="AQ169" s="34">
        <f t="shared" si="46"/>
        <v>1</v>
      </c>
      <c r="AR169" s="6">
        <f t="shared" si="52"/>
        <v>167</v>
      </c>
      <c r="AS169" s="35">
        <f t="shared" si="47"/>
        <v>1597497.4499999981</v>
      </c>
      <c r="AT169" s="35">
        <f t="shared" si="47"/>
        <v>1754722.3700000024</v>
      </c>
      <c r="AU169" s="35">
        <f t="shared" si="47"/>
        <v>1920156.4399999965</v>
      </c>
      <c r="AV169" s="35">
        <f t="shared" si="48"/>
        <v>5272376.259999997</v>
      </c>
      <c r="AW169" s="19">
        <f t="shared" si="49"/>
        <v>0</v>
      </c>
      <c r="AX169" s="30">
        <f t="shared" si="36"/>
        <v>10</v>
      </c>
      <c r="AY169" s="30">
        <f t="shared" si="37"/>
        <v>11</v>
      </c>
      <c r="AZ169" s="30">
        <f t="shared" si="38"/>
        <v>12</v>
      </c>
      <c r="BB169" s="34">
        <f>+CompraVenta!AQ171</f>
        <v>-2218606.4999999986</v>
      </c>
      <c r="BC169" s="34">
        <f>+CompraVenta!AR171</f>
        <v>-2074516.1499999992</v>
      </c>
      <c r="BD169" s="34">
        <f>+CompraVenta!AS171</f>
        <v>-1938370.0700000015</v>
      </c>
      <c r="BF169" s="34">
        <f t="shared" si="39"/>
        <v>-621109.05000000051</v>
      </c>
      <c r="BG169" s="34">
        <f t="shared" si="40"/>
        <v>-319793.77999999677</v>
      </c>
      <c r="BH169" s="34">
        <f t="shared" si="41"/>
        <v>-18213.630000005011</v>
      </c>
      <c r="BJ169" s="36">
        <f t="shared" si="50"/>
        <v>-959116.46000000229</v>
      </c>
      <c r="BK169" s="19">
        <f t="shared" si="51"/>
        <v>-1</v>
      </c>
    </row>
    <row r="170" spans="1:63" x14ac:dyDescent="0.35">
      <c r="A170" s="3" t="str">
        <f>+Seco!A169</f>
        <v>GESAN</v>
      </c>
      <c r="B170" s="6">
        <f>+Seco!B169</f>
        <v>0</v>
      </c>
      <c r="C170" s="6">
        <f>+Seco!C169</f>
        <v>0</v>
      </c>
      <c r="D170" s="6">
        <f>+Seco!D169</f>
        <v>0</v>
      </c>
      <c r="E170" s="6">
        <f>+Seco!E169</f>
        <v>0</v>
      </c>
      <c r="F170" s="6">
        <f>+Seco!F169</f>
        <v>0</v>
      </c>
      <c r="G170" s="6">
        <f>+Seco!G169</f>
        <v>0</v>
      </c>
      <c r="H170" s="6">
        <f>+Seco!H169</f>
        <v>0</v>
      </c>
      <c r="I170" s="6">
        <f>+Seco!I169</f>
        <v>0</v>
      </c>
      <c r="J170" s="6">
        <f>+Seco!J169</f>
        <v>0</v>
      </c>
      <c r="K170" s="6">
        <f>+Seco!K169</f>
        <v>48732.659999999967</v>
      </c>
      <c r="L170" s="6">
        <f>+Seco!L169</f>
        <v>58926.749999999898</v>
      </c>
      <c r="M170" s="6">
        <f>+Seco!M169</f>
        <v>110498.71000000025</v>
      </c>
      <c r="N170" s="6">
        <f>+Medio!B169</f>
        <v>0</v>
      </c>
      <c r="O170" s="6">
        <f>+Medio!C169</f>
        <v>0</v>
      </c>
      <c r="P170" s="6">
        <f>+Medio!D169</f>
        <v>0</v>
      </c>
      <c r="Q170" s="6">
        <f>+Medio!E169</f>
        <v>0</v>
      </c>
      <c r="R170" s="6">
        <f>+Medio!F169</f>
        <v>0</v>
      </c>
      <c r="S170" s="6">
        <f>+Medio!G169</f>
        <v>0</v>
      </c>
      <c r="T170" s="6">
        <f>+Medio!H169</f>
        <v>0</v>
      </c>
      <c r="U170" s="6">
        <f>+Medio!I169</f>
        <v>0</v>
      </c>
      <c r="V170" s="6">
        <f>+Medio!J169</f>
        <v>0</v>
      </c>
      <c r="W170" s="6">
        <f>+Medio!K169</f>
        <v>63211.669999999904</v>
      </c>
      <c r="X170" s="6">
        <f>+Medio!L169</f>
        <v>91370.739999999976</v>
      </c>
      <c r="Y170" s="6">
        <f>+Medio!M169</f>
        <v>89475.860000000044</v>
      </c>
      <c r="Z170" s="6">
        <f>+Húmedo!B169</f>
        <v>0</v>
      </c>
      <c r="AA170" s="6">
        <f>+Húmedo!C169</f>
        <v>0</v>
      </c>
      <c r="AB170" s="6">
        <f>+Húmedo!D169</f>
        <v>0</v>
      </c>
      <c r="AC170" s="6">
        <f>+Húmedo!E169</f>
        <v>0</v>
      </c>
      <c r="AD170" s="6">
        <f>+Húmedo!F169</f>
        <v>0</v>
      </c>
      <c r="AE170" s="6">
        <f>+Húmedo!G169</f>
        <v>0</v>
      </c>
      <c r="AF170" s="6">
        <f>+Húmedo!H169</f>
        <v>0</v>
      </c>
      <c r="AG170" s="6">
        <f>+Húmedo!I169</f>
        <v>0</v>
      </c>
      <c r="AH170" s="6">
        <f>+Húmedo!J169</f>
        <v>0</v>
      </c>
      <c r="AI170" s="6">
        <f>+Húmedo!K169</f>
        <v>42071.469999999943</v>
      </c>
      <c r="AJ170" s="6">
        <f>+Húmedo!L169</f>
        <v>58269.860000000022</v>
      </c>
      <c r="AK170" s="6">
        <f>+Húmedo!M169</f>
        <v>107039.24999999978</v>
      </c>
      <c r="AL170" s="6"/>
      <c r="AM170" s="34">
        <f t="shared" si="42"/>
        <v>218158.12000000011</v>
      </c>
      <c r="AN170" s="34">
        <f t="shared" si="43"/>
        <v>244058.26999999993</v>
      </c>
      <c r="AO170" s="34">
        <f t="shared" si="44"/>
        <v>207380.57999999973</v>
      </c>
      <c r="AP170" s="34">
        <f t="shared" si="45"/>
        <v>207380.57999999973</v>
      </c>
      <c r="AQ170" s="34">
        <f t="shared" si="46"/>
        <v>3</v>
      </c>
      <c r="AR170" s="6">
        <f t="shared" si="52"/>
        <v>168</v>
      </c>
      <c r="AS170" s="35">
        <f t="shared" si="47"/>
        <v>42071.469999999943</v>
      </c>
      <c r="AT170" s="35">
        <f t="shared" si="47"/>
        <v>58269.860000000022</v>
      </c>
      <c r="AU170" s="35">
        <f t="shared" si="47"/>
        <v>107039.24999999978</v>
      </c>
      <c r="AV170" s="35">
        <f t="shared" si="48"/>
        <v>207380.57999999973</v>
      </c>
      <c r="AW170" s="19">
        <f t="shared" si="49"/>
        <v>0</v>
      </c>
      <c r="AX170" s="30">
        <f t="shared" si="36"/>
        <v>34</v>
      </c>
      <c r="AY170" s="30">
        <f t="shared" si="37"/>
        <v>35</v>
      </c>
      <c r="AZ170" s="30">
        <f t="shared" si="38"/>
        <v>36</v>
      </c>
      <c r="BB170" s="34">
        <f>+CompraVenta!AQ172</f>
        <v>0</v>
      </c>
      <c r="BC170" s="34">
        <f>+CompraVenta!AR172</f>
        <v>0</v>
      </c>
      <c r="BD170" s="34">
        <f>+CompraVenta!AS172</f>
        <v>0</v>
      </c>
      <c r="BF170" s="34">
        <f t="shared" si="39"/>
        <v>42071.469999999943</v>
      </c>
      <c r="BG170" s="34">
        <f t="shared" si="40"/>
        <v>58269.860000000022</v>
      </c>
      <c r="BH170" s="34">
        <f t="shared" si="41"/>
        <v>107039.24999999978</v>
      </c>
      <c r="BJ170" s="36">
        <f t="shared" si="50"/>
        <v>207380.57999999973</v>
      </c>
      <c r="BK170" s="19">
        <f t="shared" si="51"/>
        <v>0</v>
      </c>
    </row>
    <row r="171" spans="1:63" x14ac:dyDescent="0.35">
      <c r="A171" s="3" t="str">
        <f>+Seco!A170</f>
        <v>GESTEL</v>
      </c>
      <c r="B171" s="6">
        <f>+Seco!B170</f>
        <v>0</v>
      </c>
      <c r="C171" s="6">
        <f>+Seco!C170</f>
        <v>0</v>
      </c>
      <c r="D171" s="6">
        <f>+Seco!D170</f>
        <v>0</v>
      </c>
      <c r="E171" s="6">
        <f>+Seco!E170</f>
        <v>0</v>
      </c>
      <c r="F171" s="6">
        <f>+Seco!F170</f>
        <v>0</v>
      </c>
      <c r="G171" s="6">
        <f>+Seco!G170</f>
        <v>0</v>
      </c>
      <c r="H171" s="6">
        <f>+Seco!H170</f>
        <v>0</v>
      </c>
      <c r="I171" s="6">
        <f>+Seco!I170</f>
        <v>0</v>
      </c>
      <c r="J171" s="6">
        <f>+Seco!J170</f>
        <v>0</v>
      </c>
      <c r="K171" s="6">
        <f>+Seco!K170</f>
        <v>20467.489999999972</v>
      </c>
      <c r="L171" s="6">
        <f>+Seco!L170</f>
        <v>23716.789999999975</v>
      </c>
      <c r="M171" s="6">
        <f>+Seco!M170</f>
        <v>22806.310000000078</v>
      </c>
      <c r="N171" s="6">
        <f>+Medio!B170</f>
        <v>0</v>
      </c>
      <c r="O171" s="6">
        <f>+Medio!C170</f>
        <v>0</v>
      </c>
      <c r="P171" s="6">
        <f>+Medio!D170</f>
        <v>0</v>
      </c>
      <c r="Q171" s="6">
        <f>+Medio!E170</f>
        <v>0</v>
      </c>
      <c r="R171" s="6">
        <f>+Medio!F170</f>
        <v>0</v>
      </c>
      <c r="S171" s="6">
        <f>+Medio!G170</f>
        <v>0</v>
      </c>
      <c r="T171" s="6">
        <f>+Medio!H170</f>
        <v>0</v>
      </c>
      <c r="U171" s="6">
        <f>+Medio!I170</f>
        <v>0</v>
      </c>
      <c r="V171" s="6">
        <f>+Medio!J170</f>
        <v>0</v>
      </c>
      <c r="W171" s="6">
        <f>+Medio!K170</f>
        <v>20380.969999999994</v>
      </c>
      <c r="X171" s="6">
        <f>+Medio!L170</f>
        <v>24240.230000000065</v>
      </c>
      <c r="Y171" s="6">
        <f>+Medio!M170</f>
        <v>22853.699999999935</v>
      </c>
      <c r="Z171" s="6">
        <f>+Húmedo!B170</f>
        <v>0</v>
      </c>
      <c r="AA171" s="6">
        <f>+Húmedo!C170</f>
        <v>0</v>
      </c>
      <c r="AB171" s="6">
        <f>+Húmedo!D170</f>
        <v>0</v>
      </c>
      <c r="AC171" s="6">
        <f>+Húmedo!E170</f>
        <v>0</v>
      </c>
      <c r="AD171" s="6">
        <f>+Húmedo!F170</f>
        <v>0</v>
      </c>
      <c r="AE171" s="6">
        <f>+Húmedo!G170</f>
        <v>0</v>
      </c>
      <c r="AF171" s="6">
        <f>+Húmedo!H170</f>
        <v>0</v>
      </c>
      <c r="AG171" s="6">
        <f>+Húmedo!I170</f>
        <v>0</v>
      </c>
      <c r="AH171" s="6">
        <f>+Húmedo!J170</f>
        <v>0</v>
      </c>
      <c r="AI171" s="6">
        <f>+Húmedo!K170</f>
        <v>19886.099999999973</v>
      </c>
      <c r="AJ171" s="6">
        <f>+Húmedo!L170</f>
        <v>23540.880000000012</v>
      </c>
      <c r="AK171" s="6">
        <f>+Húmedo!M170</f>
        <v>22145.339999999993</v>
      </c>
      <c r="AL171" s="6"/>
      <c r="AM171" s="34">
        <f t="shared" si="42"/>
        <v>66990.590000000026</v>
      </c>
      <c r="AN171" s="34">
        <f t="shared" si="43"/>
        <v>67474.899999999994</v>
      </c>
      <c r="AO171" s="34">
        <f t="shared" si="44"/>
        <v>65572.319999999978</v>
      </c>
      <c r="AP171" s="34">
        <f t="shared" si="45"/>
        <v>65572.319999999978</v>
      </c>
      <c r="AQ171" s="34">
        <f t="shared" si="46"/>
        <v>3</v>
      </c>
      <c r="AR171" s="6">
        <f t="shared" si="52"/>
        <v>169</v>
      </c>
      <c r="AS171" s="35">
        <f t="shared" si="47"/>
        <v>19886.099999999973</v>
      </c>
      <c r="AT171" s="35">
        <f t="shared" si="47"/>
        <v>23540.880000000012</v>
      </c>
      <c r="AU171" s="35">
        <f t="shared" si="47"/>
        <v>22145.339999999993</v>
      </c>
      <c r="AV171" s="35">
        <f t="shared" si="48"/>
        <v>65572.319999999978</v>
      </c>
      <c r="AW171" s="19">
        <f t="shared" si="49"/>
        <v>0</v>
      </c>
      <c r="AX171" s="30">
        <f t="shared" si="36"/>
        <v>34</v>
      </c>
      <c r="AY171" s="30">
        <f t="shared" si="37"/>
        <v>35</v>
      </c>
      <c r="AZ171" s="30">
        <f t="shared" si="38"/>
        <v>36</v>
      </c>
      <c r="BB171" s="34">
        <f>+CompraVenta!AQ173</f>
        <v>0</v>
      </c>
      <c r="BC171" s="34">
        <f>+CompraVenta!AR173</f>
        <v>0</v>
      </c>
      <c r="BD171" s="34">
        <f>+CompraVenta!AS173</f>
        <v>0</v>
      </c>
      <c r="BF171" s="34">
        <f t="shared" si="39"/>
        <v>19886.099999999973</v>
      </c>
      <c r="BG171" s="34">
        <f t="shared" si="40"/>
        <v>23540.880000000012</v>
      </c>
      <c r="BH171" s="34">
        <f t="shared" si="41"/>
        <v>22145.339999999993</v>
      </c>
      <c r="BJ171" s="36">
        <f t="shared" si="50"/>
        <v>65572.319999999978</v>
      </c>
      <c r="BK171" s="19">
        <f t="shared" si="51"/>
        <v>0</v>
      </c>
    </row>
    <row r="172" spans="1:63" x14ac:dyDescent="0.35">
      <c r="A172" s="3" t="str">
        <f>+Seco!A171</f>
        <v>GM_HOLDINGS</v>
      </c>
      <c r="B172" s="6">
        <f>+Seco!B171</f>
        <v>0</v>
      </c>
      <c r="C172" s="6">
        <f>+Seco!C171</f>
        <v>0</v>
      </c>
      <c r="D172" s="6">
        <f>+Seco!D171</f>
        <v>0</v>
      </c>
      <c r="E172" s="6">
        <f>+Seco!E171</f>
        <v>0</v>
      </c>
      <c r="F172" s="6">
        <f>+Seco!F171</f>
        <v>0</v>
      </c>
      <c r="G172" s="6">
        <f>+Seco!G171</f>
        <v>0</v>
      </c>
      <c r="H172" s="6">
        <f>+Seco!H171</f>
        <v>0</v>
      </c>
      <c r="I172" s="6">
        <f>+Seco!I171</f>
        <v>0</v>
      </c>
      <c r="J172" s="6">
        <f>+Seco!J171</f>
        <v>0</v>
      </c>
      <c r="K172" s="6">
        <f>+Seco!K171</f>
        <v>-25394877.059999973</v>
      </c>
      <c r="L172" s="6">
        <f>+Seco!L171</f>
        <v>-27170815.350000009</v>
      </c>
      <c r="M172" s="6">
        <f>+Seco!M171</f>
        <v>-28463164.780000024</v>
      </c>
      <c r="N172" s="6">
        <f>+Medio!B171</f>
        <v>0</v>
      </c>
      <c r="O172" s="6">
        <f>+Medio!C171</f>
        <v>0</v>
      </c>
      <c r="P172" s="6">
        <f>+Medio!D171</f>
        <v>0</v>
      </c>
      <c r="Q172" s="6">
        <f>+Medio!E171</f>
        <v>0</v>
      </c>
      <c r="R172" s="6">
        <f>+Medio!F171</f>
        <v>0</v>
      </c>
      <c r="S172" s="6">
        <f>+Medio!G171</f>
        <v>0</v>
      </c>
      <c r="T172" s="6">
        <f>+Medio!H171</f>
        <v>0</v>
      </c>
      <c r="U172" s="6">
        <f>+Medio!I171</f>
        <v>0</v>
      </c>
      <c r="V172" s="6">
        <f>+Medio!J171</f>
        <v>0</v>
      </c>
      <c r="W172" s="6">
        <f>+Medio!K171</f>
        <v>-25496388.459999986</v>
      </c>
      <c r="X172" s="6">
        <f>+Medio!L171</f>
        <v>-28003116.000000004</v>
      </c>
      <c r="Y172" s="6">
        <f>+Medio!M171</f>
        <v>-28311560.699999981</v>
      </c>
      <c r="Z172" s="6">
        <f>+Húmedo!B171</f>
        <v>0</v>
      </c>
      <c r="AA172" s="6">
        <f>+Húmedo!C171</f>
        <v>0</v>
      </c>
      <c r="AB172" s="6">
        <f>+Húmedo!D171</f>
        <v>0</v>
      </c>
      <c r="AC172" s="6">
        <f>+Húmedo!E171</f>
        <v>0</v>
      </c>
      <c r="AD172" s="6">
        <f>+Húmedo!F171</f>
        <v>0</v>
      </c>
      <c r="AE172" s="6">
        <f>+Húmedo!G171</f>
        <v>0</v>
      </c>
      <c r="AF172" s="6">
        <f>+Húmedo!H171</f>
        <v>0</v>
      </c>
      <c r="AG172" s="6">
        <f>+Húmedo!I171</f>
        <v>0</v>
      </c>
      <c r="AH172" s="6">
        <f>+Húmedo!J171</f>
        <v>0</v>
      </c>
      <c r="AI172" s="6">
        <f>+Húmedo!K171</f>
        <v>-24704952.480000019</v>
      </c>
      <c r="AJ172" s="6">
        <f>+Húmedo!L171</f>
        <v>-26817546.84999999</v>
      </c>
      <c r="AK172" s="6">
        <f>+Húmedo!M171</f>
        <v>-27221550.74000001</v>
      </c>
      <c r="AL172" s="6"/>
      <c r="AM172" s="34">
        <f t="shared" si="42"/>
        <v>-81028857.189999998</v>
      </c>
      <c r="AN172" s="34">
        <f t="shared" si="43"/>
        <v>-81811065.159999967</v>
      </c>
      <c r="AO172" s="34">
        <f t="shared" si="44"/>
        <v>-78744050.070000023</v>
      </c>
      <c r="AP172" s="34">
        <f t="shared" si="45"/>
        <v>-81811065.159999967</v>
      </c>
      <c r="AQ172" s="34">
        <f t="shared" si="46"/>
        <v>2</v>
      </c>
      <c r="AR172" s="6">
        <f t="shared" si="52"/>
        <v>170</v>
      </c>
      <c r="AS172" s="35">
        <f t="shared" si="47"/>
        <v>-25496388.459999986</v>
      </c>
      <c r="AT172" s="35">
        <f t="shared" si="47"/>
        <v>-28003116.000000004</v>
      </c>
      <c r="AU172" s="35">
        <f t="shared" si="47"/>
        <v>-28311560.699999981</v>
      </c>
      <c r="AV172" s="35">
        <f t="shared" si="48"/>
        <v>-81811065.159999967</v>
      </c>
      <c r="AW172" s="19">
        <f t="shared" si="49"/>
        <v>1</v>
      </c>
      <c r="AX172" s="30">
        <f t="shared" si="36"/>
        <v>22</v>
      </c>
      <c r="AY172" s="30">
        <f t="shared" si="37"/>
        <v>23</v>
      </c>
      <c r="AZ172" s="30">
        <f t="shared" si="38"/>
        <v>24</v>
      </c>
      <c r="BB172" s="34">
        <f>+CompraVenta!AQ174</f>
        <v>30991625.269999985</v>
      </c>
      <c r="BC172" s="34">
        <f>+CompraVenta!AR174</f>
        <v>34302997.210000008</v>
      </c>
      <c r="BD172" s="34">
        <f>+CompraVenta!AS174</f>
        <v>34093257.069999978</v>
      </c>
      <c r="BF172" s="34">
        <f t="shared" si="39"/>
        <v>5495236.8099999987</v>
      </c>
      <c r="BG172" s="34">
        <f t="shared" si="40"/>
        <v>6299881.2100000046</v>
      </c>
      <c r="BH172" s="34">
        <f t="shared" si="41"/>
        <v>5781696.3699999973</v>
      </c>
      <c r="BJ172" s="36">
        <f t="shared" si="50"/>
        <v>17576814.390000001</v>
      </c>
      <c r="BK172" s="19">
        <f t="shared" si="51"/>
        <v>1</v>
      </c>
    </row>
    <row r="173" spans="1:63" x14ac:dyDescent="0.35">
      <c r="A173" s="3" t="str">
        <f>+Seco!A172</f>
        <v>GMETROPOLITANA</v>
      </c>
      <c r="B173" s="6">
        <f>+Seco!B172</f>
        <v>0</v>
      </c>
      <c r="C173" s="6">
        <f>+Seco!C172</f>
        <v>0</v>
      </c>
      <c r="D173" s="6">
        <f>+Seco!D172</f>
        <v>0</v>
      </c>
      <c r="E173" s="6">
        <f>+Seco!E172</f>
        <v>0</v>
      </c>
      <c r="F173" s="6">
        <f>+Seco!F172</f>
        <v>0</v>
      </c>
      <c r="G173" s="6">
        <f>+Seco!G172</f>
        <v>0</v>
      </c>
      <c r="H173" s="6">
        <f>+Seco!H172</f>
        <v>0</v>
      </c>
      <c r="I173" s="6">
        <f>+Seco!I172</f>
        <v>0</v>
      </c>
      <c r="J173" s="6">
        <f>+Seco!J172</f>
        <v>0</v>
      </c>
      <c r="K173" s="6">
        <f>+Seco!K172</f>
        <v>1866717.1700000023</v>
      </c>
      <c r="L173" s="6">
        <f>+Seco!L172</f>
        <v>24450022.809999947</v>
      </c>
      <c r="M173" s="6">
        <f>+Seco!M172</f>
        <v>8023138.3100000015</v>
      </c>
      <c r="N173" s="6">
        <f>+Medio!B172</f>
        <v>0</v>
      </c>
      <c r="O173" s="6">
        <f>+Medio!C172</f>
        <v>0</v>
      </c>
      <c r="P173" s="6">
        <f>+Medio!D172</f>
        <v>0</v>
      </c>
      <c r="Q173" s="6">
        <f>+Medio!E172</f>
        <v>0</v>
      </c>
      <c r="R173" s="6">
        <f>+Medio!F172</f>
        <v>0</v>
      </c>
      <c r="S173" s="6">
        <f>+Medio!G172</f>
        <v>0</v>
      </c>
      <c r="T173" s="6">
        <f>+Medio!H172</f>
        <v>0</v>
      </c>
      <c r="U173" s="6">
        <f>+Medio!I172</f>
        <v>0</v>
      </c>
      <c r="V173" s="6">
        <f>+Medio!J172</f>
        <v>0</v>
      </c>
      <c r="W173" s="6">
        <f>+Medio!K172</f>
        <v>2258269.0599999991</v>
      </c>
      <c r="X173" s="6">
        <f>+Medio!L172</f>
        <v>28376918.379999917</v>
      </c>
      <c r="Y173" s="6">
        <f>+Medio!M172</f>
        <v>9328781.0200000107</v>
      </c>
      <c r="Z173" s="6">
        <f>+Húmedo!B172</f>
        <v>0</v>
      </c>
      <c r="AA173" s="6">
        <f>+Húmedo!C172</f>
        <v>0</v>
      </c>
      <c r="AB173" s="6">
        <f>+Húmedo!D172</f>
        <v>0</v>
      </c>
      <c r="AC173" s="6">
        <f>+Húmedo!E172</f>
        <v>0</v>
      </c>
      <c r="AD173" s="6">
        <f>+Húmedo!F172</f>
        <v>0</v>
      </c>
      <c r="AE173" s="6">
        <f>+Húmedo!G172</f>
        <v>0</v>
      </c>
      <c r="AF173" s="6">
        <f>+Húmedo!H172</f>
        <v>0</v>
      </c>
      <c r="AG173" s="6">
        <f>+Húmedo!I172</f>
        <v>0</v>
      </c>
      <c r="AH173" s="6">
        <f>+Húmedo!J172</f>
        <v>0</v>
      </c>
      <c r="AI173" s="6">
        <f>+Húmedo!K172</f>
        <v>272529.71999999997</v>
      </c>
      <c r="AJ173" s="6">
        <f>+Húmedo!L172</f>
        <v>19111393.720000003</v>
      </c>
      <c r="AK173" s="6">
        <f>+Húmedo!M172</f>
        <v>2848881.1899999995</v>
      </c>
      <c r="AL173" s="6"/>
      <c r="AM173" s="34">
        <f t="shared" si="42"/>
        <v>34339878.289999947</v>
      </c>
      <c r="AN173" s="34">
        <f t="shared" si="43"/>
        <v>39963968.459999926</v>
      </c>
      <c r="AO173" s="34">
        <f t="shared" si="44"/>
        <v>22232804.630000003</v>
      </c>
      <c r="AP173" s="34">
        <f t="shared" si="45"/>
        <v>22232804.630000003</v>
      </c>
      <c r="AQ173" s="34">
        <f t="shared" si="46"/>
        <v>3</v>
      </c>
      <c r="AR173" s="6">
        <f t="shared" si="52"/>
        <v>171</v>
      </c>
      <c r="AS173" s="35">
        <f t="shared" si="47"/>
        <v>272529.71999999997</v>
      </c>
      <c r="AT173" s="35">
        <f t="shared" si="47"/>
        <v>19111393.720000003</v>
      </c>
      <c r="AU173" s="35">
        <f t="shared" si="47"/>
        <v>2848881.1899999995</v>
      </c>
      <c r="AV173" s="35">
        <f t="shared" si="48"/>
        <v>22232804.630000003</v>
      </c>
      <c r="AW173" s="19">
        <f t="shared" si="49"/>
        <v>0</v>
      </c>
      <c r="AX173" s="30">
        <f t="shared" si="36"/>
        <v>34</v>
      </c>
      <c r="AY173" s="30">
        <f t="shared" si="37"/>
        <v>35</v>
      </c>
      <c r="AZ173" s="30">
        <f t="shared" si="38"/>
        <v>36</v>
      </c>
      <c r="BB173" s="34">
        <f>+CompraVenta!AQ175</f>
        <v>-5554293.3299999963</v>
      </c>
      <c r="BC173" s="34">
        <f>+CompraVenta!AR175</f>
        <v>-6183684.1799999988</v>
      </c>
      <c r="BD173" s="34">
        <f>+CompraVenta!AS175</f>
        <v>-5622004.3800000008</v>
      </c>
      <c r="BF173" s="34">
        <f t="shared" si="39"/>
        <v>-5281763.6099999966</v>
      </c>
      <c r="BG173" s="34">
        <f t="shared" si="40"/>
        <v>12927709.540000003</v>
      </c>
      <c r="BH173" s="34">
        <f t="shared" si="41"/>
        <v>-2773123.1900000013</v>
      </c>
      <c r="BJ173" s="36">
        <f t="shared" si="50"/>
        <v>4872822.7400000049</v>
      </c>
      <c r="BK173" s="19">
        <f t="shared" si="51"/>
        <v>0</v>
      </c>
    </row>
    <row r="174" spans="1:63" x14ac:dyDescent="0.35">
      <c r="A174" s="3" t="str">
        <f>+Seco!A173</f>
        <v>GORRIONES</v>
      </c>
      <c r="B174" s="6">
        <f>+Seco!B173</f>
        <v>0</v>
      </c>
      <c r="C174" s="6">
        <f>+Seco!C173</f>
        <v>0</v>
      </c>
      <c r="D174" s="6">
        <f>+Seco!D173</f>
        <v>0</v>
      </c>
      <c r="E174" s="6">
        <f>+Seco!E173</f>
        <v>0</v>
      </c>
      <c r="F174" s="6">
        <f>+Seco!F173</f>
        <v>0</v>
      </c>
      <c r="G174" s="6">
        <f>+Seco!G173</f>
        <v>0</v>
      </c>
      <c r="H174" s="6">
        <f>+Seco!H173</f>
        <v>0</v>
      </c>
      <c r="I174" s="6">
        <f>+Seco!I173</f>
        <v>0</v>
      </c>
      <c r="J174" s="6">
        <f>+Seco!J173</f>
        <v>0</v>
      </c>
      <c r="K174" s="6">
        <f>+Seco!K173</f>
        <v>81211.299999999756</v>
      </c>
      <c r="L174" s="6">
        <f>+Seco!L173</f>
        <v>102721.79999999999</v>
      </c>
      <c r="M174" s="6">
        <f>+Seco!M173</f>
        <v>114410.9400000001</v>
      </c>
      <c r="N174" s="6">
        <f>+Medio!B173</f>
        <v>0</v>
      </c>
      <c r="O174" s="6">
        <f>+Medio!C173</f>
        <v>0</v>
      </c>
      <c r="P174" s="6">
        <f>+Medio!D173</f>
        <v>0</v>
      </c>
      <c r="Q174" s="6">
        <f>+Medio!E173</f>
        <v>0</v>
      </c>
      <c r="R174" s="6">
        <f>+Medio!F173</f>
        <v>0</v>
      </c>
      <c r="S174" s="6">
        <f>+Medio!G173</f>
        <v>0</v>
      </c>
      <c r="T174" s="6">
        <f>+Medio!H173</f>
        <v>0</v>
      </c>
      <c r="U174" s="6">
        <f>+Medio!I173</f>
        <v>0</v>
      </c>
      <c r="V174" s="6">
        <f>+Medio!J173</f>
        <v>0</v>
      </c>
      <c r="W174" s="6">
        <f>+Medio!K173</f>
        <v>80940.469999999914</v>
      </c>
      <c r="X174" s="6">
        <f>+Medio!L173</f>
        <v>105707.20000000017</v>
      </c>
      <c r="Y174" s="6">
        <f>+Medio!M173</f>
        <v>113626.7699999999</v>
      </c>
      <c r="Z174" s="6">
        <f>+Húmedo!B173</f>
        <v>0</v>
      </c>
      <c r="AA174" s="6">
        <f>+Húmedo!C173</f>
        <v>0</v>
      </c>
      <c r="AB174" s="6">
        <f>+Húmedo!D173</f>
        <v>0</v>
      </c>
      <c r="AC174" s="6">
        <f>+Húmedo!E173</f>
        <v>0</v>
      </c>
      <c r="AD174" s="6">
        <f>+Húmedo!F173</f>
        <v>0</v>
      </c>
      <c r="AE174" s="6">
        <f>+Húmedo!G173</f>
        <v>0</v>
      </c>
      <c r="AF174" s="6">
        <f>+Húmedo!H173</f>
        <v>0</v>
      </c>
      <c r="AG174" s="6">
        <f>+Húmedo!I173</f>
        <v>0</v>
      </c>
      <c r="AH174" s="6">
        <f>+Húmedo!J173</f>
        <v>0</v>
      </c>
      <c r="AI174" s="6">
        <f>+Húmedo!K173</f>
        <v>78276.269999999931</v>
      </c>
      <c r="AJ174" s="6">
        <f>+Húmedo!L173</f>
        <v>100995.54000000012</v>
      </c>
      <c r="AK174" s="6">
        <f>+Húmedo!M173</f>
        <v>109154.93000000001</v>
      </c>
      <c r="AL174" s="6"/>
      <c r="AM174" s="34">
        <f t="shared" si="42"/>
        <v>298344.03999999986</v>
      </c>
      <c r="AN174" s="34">
        <f t="shared" si="43"/>
        <v>300274.44</v>
      </c>
      <c r="AO174" s="34">
        <f t="shared" si="44"/>
        <v>288426.74000000005</v>
      </c>
      <c r="AP174" s="34">
        <f t="shared" si="45"/>
        <v>288426.74000000005</v>
      </c>
      <c r="AQ174" s="34">
        <f t="shared" si="46"/>
        <v>3</v>
      </c>
      <c r="AR174" s="6">
        <f t="shared" si="52"/>
        <v>172</v>
      </c>
      <c r="AS174" s="35">
        <f t="shared" si="47"/>
        <v>78276.269999999931</v>
      </c>
      <c r="AT174" s="35">
        <f t="shared" si="47"/>
        <v>100995.54000000012</v>
      </c>
      <c r="AU174" s="35">
        <f t="shared" si="47"/>
        <v>109154.93000000001</v>
      </c>
      <c r="AV174" s="35">
        <f t="shared" si="48"/>
        <v>288426.74000000005</v>
      </c>
      <c r="AW174" s="19">
        <f t="shared" si="49"/>
        <v>0</v>
      </c>
      <c r="AX174" s="30">
        <f t="shared" si="36"/>
        <v>34</v>
      </c>
      <c r="AY174" s="30">
        <f t="shared" si="37"/>
        <v>35</v>
      </c>
      <c r="AZ174" s="30">
        <f t="shared" si="38"/>
        <v>36</v>
      </c>
      <c r="BB174" s="34">
        <f>+CompraVenta!AQ176</f>
        <v>0</v>
      </c>
      <c r="BC174" s="34">
        <f>+CompraVenta!AR176</f>
        <v>0</v>
      </c>
      <c r="BD174" s="34">
        <f>+CompraVenta!AS176</f>
        <v>0</v>
      </c>
      <c r="BF174" s="34">
        <f t="shared" si="39"/>
        <v>78276.269999999931</v>
      </c>
      <c r="BG174" s="34">
        <f t="shared" si="40"/>
        <v>100995.54000000012</v>
      </c>
      <c r="BH174" s="34">
        <f t="shared" si="41"/>
        <v>109154.93000000001</v>
      </c>
      <c r="BJ174" s="36">
        <f t="shared" si="50"/>
        <v>288426.74000000005</v>
      </c>
      <c r="BK174" s="19">
        <f t="shared" si="51"/>
        <v>0</v>
      </c>
    </row>
    <row r="175" spans="1:63" x14ac:dyDescent="0.35">
      <c r="A175" s="3" t="str">
        <f>+Seco!A174</f>
        <v>GR GUINDO</v>
      </c>
      <c r="B175" s="6">
        <f>+Seco!B174</f>
        <v>0</v>
      </c>
      <c r="C175" s="6">
        <f>+Seco!C174</f>
        <v>0</v>
      </c>
      <c r="D175" s="6">
        <f>+Seco!D174</f>
        <v>0</v>
      </c>
      <c r="E175" s="6">
        <f>+Seco!E174</f>
        <v>0</v>
      </c>
      <c r="F175" s="6">
        <f>+Seco!F174</f>
        <v>0</v>
      </c>
      <c r="G175" s="6">
        <f>+Seco!G174</f>
        <v>0</v>
      </c>
      <c r="H175" s="6">
        <f>+Seco!H174</f>
        <v>0</v>
      </c>
      <c r="I175" s="6">
        <f>+Seco!I174</f>
        <v>0</v>
      </c>
      <c r="J175" s="6">
        <f>+Seco!J174</f>
        <v>0</v>
      </c>
      <c r="K175" s="6">
        <f>+Seco!K174</f>
        <v>101993.07000000009</v>
      </c>
      <c r="L175" s="6">
        <f>+Seco!L174</f>
        <v>116318.46000000002</v>
      </c>
      <c r="M175" s="6">
        <f>+Seco!M174</f>
        <v>251626.23999999993</v>
      </c>
      <c r="N175" s="6">
        <f>+Medio!B174</f>
        <v>0</v>
      </c>
      <c r="O175" s="6">
        <f>+Medio!C174</f>
        <v>0</v>
      </c>
      <c r="P175" s="6">
        <f>+Medio!D174</f>
        <v>0</v>
      </c>
      <c r="Q175" s="6">
        <f>+Medio!E174</f>
        <v>0</v>
      </c>
      <c r="R175" s="6">
        <f>+Medio!F174</f>
        <v>0</v>
      </c>
      <c r="S175" s="6">
        <f>+Medio!G174</f>
        <v>0</v>
      </c>
      <c r="T175" s="6">
        <f>+Medio!H174</f>
        <v>0</v>
      </c>
      <c r="U175" s="6">
        <f>+Medio!I174</f>
        <v>0</v>
      </c>
      <c r="V175" s="6">
        <f>+Medio!J174</f>
        <v>0</v>
      </c>
      <c r="W175" s="6">
        <f>+Medio!K174</f>
        <v>101525.00999999992</v>
      </c>
      <c r="X175" s="6">
        <f>+Medio!L174</f>
        <v>119155.68000000024</v>
      </c>
      <c r="Y175" s="6">
        <f>+Medio!M174</f>
        <v>248378.93000000011</v>
      </c>
      <c r="Z175" s="6">
        <f>+Húmedo!B174</f>
        <v>0</v>
      </c>
      <c r="AA175" s="6">
        <f>+Húmedo!C174</f>
        <v>0</v>
      </c>
      <c r="AB175" s="6">
        <f>+Húmedo!D174</f>
        <v>0</v>
      </c>
      <c r="AC175" s="6">
        <f>+Húmedo!E174</f>
        <v>0</v>
      </c>
      <c r="AD175" s="6">
        <f>+Húmedo!F174</f>
        <v>0</v>
      </c>
      <c r="AE175" s="6">
        <f>+Húmedo!G174</f>
        <v>0</v>
      </c>
      <c r="AF175" s="6">
        <f>+Húmedo!H174</f>
        <v>0</v>
      </c>
      <c r="AG175" s="6">
        <f>+Húmedo!I174</f>
        <v>0</v>
      </c>
      <c r="AH175" s="6">
        <f>+Húmedo!J174</f>
        <v>0</v>
      </c>
      <c r="AI175" s="6">
        <f>+Húmedo!K174</f>
        <v>98696.520000000324</v>
      </c>
      <c r="AJ175" s="6">
        <f>+Húmedo!L174</f>
        <v>114884.13000000009</v>
      </c>
      <c r="AK175" s="6">
        <f>+Húmedo!M174</f>
        <v>240383.7099999995</v>
      </c>
      <c r="AL175" s="6"/>
      <c r="AM175" s="34">
        <f t="shared" si="42"/>
        <v>469937.77</v>
      </c>
      <c r="AN175" s="34">
        <f t="shared" si="43"/>
        <v>469059.62000000029</v>
      </c>
      <c r="AO175" s="34">
        <f t="shared" si="44"/>
        <v>453964.35999999993</v>
      </c>
      <c r="AP175" s="34">
        <f t="shared" si="45"/>
        <v>453964.35999999993</v>
      </c>
      <c r="AQ175" s="34">
        <f t="shared" si="46"/>
        <v>3</v>
      </c>
      <c r="AR175" s="6">
        <f t="shared" si="52"/>
        <v>173</v>
      </c>
      <c r="AS175" s="35">
        <f t="shared" si="47"/>
        <v>98696.520000000324</v>
      </c>
      <c r="AT175" s="35">
        <f t="shared" si="47"/>
        <v>114884.13000000009</v>
      </c>
      <c r="AU175" s="35">
        <f t="shared" si="47"/>
        <v>240383.7099999995</v>
      </c>
      <c r="AV175" s="35">
        <f t="shared" si="48"/>
        <v>453964.35999999993</v>
      </c>
      <c r="AW175" s="19">
        <f t="shared" si="49"/>
        <v>0</v>
      </c>
      <c r="AX175" s="30">
        <f t="shared" si="36"/>
        <v>34</v>
      </c>
      <c r="AY175" s="30">
        <f t="shared" si="37"/>
        <v>35</v>
      </c>
      <c r="AZ175" s="30">
        <f t="shared" si="38"/>
        <v>36</v>
      </c>
      <c r="BB175" s="34">
        <f>+CompraVenta!AQ177</f>
        <v>0</v>
      </c>
      <c r="BC175" s="34">
        <f>+CompraVenta!AR177</f>
        <v>0</v>
      </c>
      <c r="BD175" s="34">
        <f>+CompraVenta!AS177</f>
        <v>0</v>
      </c>
      <c r="BF175" s="34">
        <f t="shared" si="39"/>
        <v>98696.520000000324</v>
      </c>
      <c r="BG175" s="34">
        <f t="shared" si="40"/>
        <v>114884.13000000009</v>
      </c>
      <c r="BH175" s="34">
        <f t="shared" si="41"/>
        <v>240383.7099999995</v>
      </c>
      <c r="BJ175" s="36">
        <f t="shared" si="50"/>
        <v>453964.35999999993</v>
      </c>
      <c r="BK175" s="19">
        <f t="shared" si="51"/>
        <v>0</v>
      </c>
    </row>
    <row r="176" spans="1:63" x14ac:dyDescent="0.35">
      <c r="A176" s="3" t="str">
        <f>+Seco!A175</f>
        <v>GR Power Chile SpA</v>
      </c>
      <c r="B176" s="6">
        <f>+Seco!B175</f>
        <v>0</v>
      </c>
      <c r="C176" s="6">
        <f>+Seco!C175</f>
        <v>0</v>
      </c>
      <c r="D176" s="6">
        <f>+Seco!D175</f>
        <v>0</v>
      </c>
      <c r="E176" s="6">
        <f>+Seco!E175</f>
        <v>0</v>
      </c>
      <c r="F176" s="6">
        <f>+Seco!F175</f>
        <v>0</v>
      </c>
      <c r="G176" s="6">
        <f>+Seco!G175</f>
        <v>0</v>
      </c>
      <c r="H176" s="6">
        <f>+Seco!H175</f>
        <v>0</v>
      </c>
      <c r="I176" s="6">
        <f>+Seco!I175</f>
        <v>0</v>
      </c>
      <c r="J176" s="6">
        <f>+Seco!J175</f>
        <v>0</v>
      </c>
      <c r="K176" s="6">
        <f>+Seco!K175</f>
        <v>-257206.66999999955</v>
      </c>
      <c r="L176" s="6">
        <f>+Seco!L175</f>
        <v>-274583.83999999933</v>
      </c>
      <c r="M176" s="6">
        <f>+Seco!M175</f>
        <v>-260480.30999999982</v>
      </c>
      <c r="N176" s="6">
        <f>+Medio!B175</f>
        <v>0</v>
      </c>
      <c r="O176" s="6">
        <f>+Medio!C175</f>
        <v>0</v>
      </c>
      <c r="P176" s="6">
        <f>+Medio!D175</f>
        <v>0</v>
      </c>
      <c r="Q176" s="6">
        <f>+Medio!E175</f>
        <v>0</v>
      </c>
      <c r="R176" s="6">
        <f>+Medio!F175</f>
        <v>0</v>
      </c>
      <c r="S176" s="6">
        <f>+Medio!G175</f>
        <v>0</v>
      </c>
      <c r="T176" s="6">
        <f>+Medio!H175</f>
        <v>0</v>
      </c>
      <c r="U176" s="6">
        <f>+Medio!I175</f>
        <v>0</v>
      </c>
      <c r="V176" s="6">
        <f>+Medio!J175</f>
        <v>0</v>
      </c>
      <c r="W176" s="6">
        <f>+Medio!K175</f>
        <v>-255771.66000000027</v>
      </c>
      <c r="X176" s="6">
        <f>+Medio!L175</f>
        <v>-280246.06000000011</v>
      </c>
      <c r="Y176" s="6">
        <f>+Medio!M175</f>
        <v>-257198.24000000028</v>
      </c>
      <c r="Z176" s="6">
        <f>+Húmedo!B175</f>
        <v>0</v>
      </c>
      <c r="AA176" s="6">
        <f>+Húmedo!C175</f>
        <v>0</v>
      </c>
      <c r="AB176" s="6">
        <f>+Húmedo!D175</f>
        <v>0</v>
      </c>
      <c r="AC176" s="6">
        <f>+Húmedo!E175</f>
        <v>0</v>
      </c>
      <c r="AD176" s="6">
        <f>+Húmedo!F175</f>
        <v>0</v>
      </c>
      <c r="AE176" s="6">
        <f>+Húmedo!G175</f>
        <v>0</v>
      </c>
      <c r="AF176" s="6">
        <f>+Húmedo!H175</f>
        <v>0</v>
      </c>
      <c r="AG176" s="6">
        <f>+Húmedo!I175</f>
        <v>0</v>
      </c>
      <c r="AH176" s="6">
        <f>+Húmedo!J175</f>
        <v>0</v>
      </c>
      <c r="AI176" s="6">
        <f>+Húmedo!K175</f>
        <v>-248809.07999999984</v>
      </c>
      <c r="AJ176" s="6">
        <f>+Húmedo!L175</f>
        <v>-270069.15000000002</v>
      </c>
      <c r="AK176" s="6">
        <f>+Húmedo!M175</f>
        <v>-251340.73000000056</v>
      </c>
      <c r="AL176" s="6"/>
      <c r="AM176" s="34">
        <f t="shared" si="42"/>
        <v>-792270.81999999867</v>
      </c>
      <c r="AN176" s="34">
        <f t="shared" si="43"/>
        <v>-793215.96000000066</v>
      </c>
      <c r="AO176" s="34">
        <f t="shared" si="44"/>
        <v>-770218.96000000043</v>
      </c>
      <c r="AP176" s="34">
        <f t="shared" si="45"/>
        <v>-793215.96000000066</v>
      </c>
      <c r="AQ176" s="34">
        <f t="shared" si="46"/>
        <v>2</v>
      </c>
      <c r="AR176" s="6">
        <f t="shared" si="52"/>
        <v>174</v>
      </c>
      <c r="AS176" s="35">
        <f t="shared" si="47"/>
        <v>-255771.66000000027</v>
      </c>
      <c r="AT176" s="35">
        <f t="shared" si="47"/>
        <v>-280246.06000000011</v>
      </c>
      <c r="AU176" s="35">
        <f t="shared" si="47"/>
        <v>-257198.24000000028</v>
      </c>
      <c r="AV176" s="35">
        <f t="shared" si="48"/>
        <v>-793215.96000000066</v>
      </c>
      <c r="AW176" s="19">
        <f t="shared" si="49"/>
        <v>1</v>
      </c>
      <c r="AX176" s="30">
        <f t="shared" si="36"/>
        <v>22</v>
      </c>
      <c r="AY176" s="30">
        <f t="shared" si="37"/>
        <v>23</v>
      </c>
      <c r="AZ176" s="30">
        <f t="shared" si="38"/>
        <v>24</v>
      </c>
      <c r="BB176" s="34">
        <f>+CompraVenta!AQ178</f>
        <v>0</v>
      </c>
      <c r="BC176" s="34">
        <f>+CompraVenta!AR178</f>
        <v>0</v>
      </c>
      <c r="BD176" s="34">
        <f>+CompraVenta!AS178</f>
        <v>0</v>
      </c>
      <c r="BF176" s="34">
        <f t="shared" si="39"/>
        <v>-255771.66000000027</v>
      </c>
      <c r="BG176" s="34">
        <f t="shared" si="40"/>
        <v>-280246.06000000011</v>
      </c>
      <c r="BH176" s="34">
        <f t="shared" si="41"/>
        <v>-257198.24000000028</v>
      </c>
      <c r="BJ176" s="36">
        <f t="shared" si="50"/>
        <v>-793215.96000000066</v>
      </c>
      <c r="BK176" s="19">
        <f t="shared" si="51"/>
        <v>0</v>
      </c>
    </row>
    <row r="177" spans="1:63" x14ac:dyDescent="0.35">
      <c r="A177" s="3" t="str">
        <f>+Seco!A176</f>
        <v>GR Raulí</v>
      </c>
      <c r="B177" s="6">
        <f>+Seco!B176</f>
        <v>0</v>
      </c>
      <c r="C177" s="6">
        <f>+Seco!C176</f>
        <v>0</v>
      </c>
      <c r="D177" s="6">
        <f>+Seco!D176</f>
        <v>0</v>
      </c>
      <c r="E177" s="6">
        <f>+Seco!E176</f>
        <v>0</v>
      </c>
      <c r="F177" s="6">
        <f>+Seco!F176</f>
        <v>0</v>
      </c>
      <c r="G177" s="6">
        <f>+Seco!G176</f>
        <v>0</v>
      </c>
      <c r="H177" s="6">
        <f>+Seco!H176</f>
        <v>0</v>
      </c>
      <c r="I177" s="6">
        <f>+Seco!I176</f>
        <v>0</v>
      </c>
      <c r="J177" s="6">
        <f>+Seco!J176</f>
        <v>0</v>
      </c>
      <c r="K177" s="6">
        <f>+Seco!K176</f>
        <v>78243.119999999864</v>
      </c>
      <c r="L177" s="6">
        <f>+Seco!L176</f>
        <v>91271.710000000079</v>
      </c>
      <c r="M177" s="6">
        <f>+Seco!M176</f>
        <v>215498.94000000044</v>
      </c>
      <c r="N177" s="6">
        <f>+Medio!B176</f>
        <v>0</v>
      </c>
      <c r="O177" s="6">
        <f>+Medio!C176</f>
        <v>0</v>
      </c>
      <c r="P177" s="6">
        <f>+Medio!D176</f>
        <v>0</v>
      </c>
      <c r="Q177" s="6">
        <f>+Medio!E176</f>
        <v>0</v>
      </c>
      <c r="R177" s="6">
        <f>+Medio!F176</f>
        <v>0</v>
      </c>
      <c r="S177" s="6">
        <f>+Medio!G176</f>
        <v>0</v>
      </c>
      <c r="T177" s="6">
        <f>+Medio!H176</f>
        <v>0</v>
      </c>
      <c r="U177" s="6">
        <f>+Medio!I176</f>
        <v>0</v>
      </c>
      <c r="V177" s="6">
        <f>+Medio!J176</f>
        <v>0</v>
      </c>
      <c r="W177" s="6">
        <f>+Medio!K176</f>
        <v>77899.419999999824</v>
      </c>
      <c r="X177" s="6">
        <f>+Medio!L176</f>
        <v>93964.170000000231</v>
      </c>
      <c r="Y177" s="6">
        <f>+Medio!M176</f>
        <v>211875.33999999982</v>
      </c>
      <c r="Z177" s="6">
        <f>+Húmedo!B176</f>
        <v>0</v>
      </c>
      <c r="AA177" s="6">
        <f>+Húmedo!C176</f>
        <v>0</v>
      </c>
      <c r="AB177" s="6">
        <f>+Húmedo!D176</f>
        <v>0</v>
      </c>
      <c r="AC177" s="6">
        <f>+Húmedo!E176</f>
        <v>0</v>
      </c>
      <c r="AD177" s="6">
        <f>+Húmedo!F176</f>
        <v>0</v>
      </c>
      <c r="AE177" s="6">
        <f>+Húmedo!G176</f>
        <v>0</v>
      </c>
      <c r="AF177" s="6">
        <f>+Húmedo!H176</f>
        <v>0</v>
      </c>
      <c r="AG177" s="6">
        <f>+Húmedo!I176</f>
        <v>0</v>
      </c>
      <c r="AH177" s="6">
        <f>+Húmedo!J176</f>
        <v>0</v>
      </c>
      <c r="AI177" s="6">
        <f>+Húmedo!K176</f>
        <v>75344.190000000133</v>
      </c>
      <c r="AJ177" s="6">
        <f>+Húmedo!L176</f>
        <v>89724.070000000153</v>
      </c>
      <c r="AK177" s="6">
        <f>+Húmedo!M176</f>
        <v>203091.07000000012</v>
      </c>
      <c r="AL177" s="6"/>
      <c r="AM177" s="34">
        <f t="shared" si="42"/>
        <v>385013.77000000037</v>
      </c>
      <c r="AN177" s="34">
        <f t="shared" si="43"/>
        <v>383738.92999999988</v>
      </c>
      <c r="AO177" s="34">
        <f t="shared" si="44"/>
        <v>368159.33000000042</v>
      </c>
      <c r="AP177" s="34">
        <f t="shared" si="45"/>
        <v>368159.33000000042</v>
      </c>
      <c r="AQ177" s="34">
        <f t="shared" si="46"/>
        <v>3</v>
      </c>
      <c r="AR177" s="6">
        <f t="shared" si="52"/>
        <v>175</v>
      </c>
      <c r="AS177" s="35">
        <f t="shared" si="47"/>
        <v>75344.190000000133</v>
      </c>
      <c r="AT177" s="35">
        <f t="shared" si="47"/>
        <v>89724.070000000153</v>
      </c>
      <c r="AU177" s="35">
        <f t="shared" si="47"/>
        <v>203091.07000000012</v>
      </c>
      <c r="AV177" s="35">
        <f t="shared" si="48"/>
        <v>368159.33000000042</v>
      </c>
      <c r="AW177" s="19">
        <f t="shared" si="49"/>
        <v>0</v>
      </c>
      <c r="AX177" s="30">
        <f t="shared" si="36"/>
        <v>34</v>
      </c>
      <c r="AY177" s="30">
        <f t="shared" si="37"/>
        <v>35</v>
      </c>
      <c r="AZ177" s="30">
        <f t="shared" si="38"/>
        <v>36</v>
      </c>
      <c r="BB177" s="34">
        <f>+CompraVenta!AQ179</f>
        <v>0</v>
      </c>
      <c r="BC177" s="34">
        <f>+CompraVenta!AR179</f>
        <v>0</v>
      </c>
      <c r="BD177" s="34">
        <f>+CompraVenta!AS179</f>
        <v>0</v>
      </c>
      <c r="BF177" s="34">
        <f t="shared" si="39"/>
        <v>75344.190000000133</v>
      </c>
      <c r="BG177" s="34">
        <f t="shared" si="40"/>
        <v>89724.070000000153</v>
      </c>
      <c r="BH177" s="34">
        <f t="shared" si="41"/>
        <v>203091.07000000012</v>
      </c>
      <c r="BJ177" s="36">
        <f t="shared" si="50"/>
        <v>368159.33000000042</v>
      </c>
      <c r="BK177" s="19">
        <f t="shared" si="51"/>
        <v>0</v>
      </c>
    </row>
    <row r="178" spans="1:63" x14ac:dyDescent="0.35">
      <c r="A178" s="3" t="str">
        <f>+Seco!A177</f>
        <v>GR ROBLE</v>
      </c>
      <c r="B178" s="6">
        <f>+Seco!B177</f>
        <v>0</v>
      </c>
      <c r="C178" s="6">
        <f>+Seco!C177</f>
        <v>0</v>
      </c>
      <c r="D178" s="6">
        <f>+Seco!D177</f>
        <v>0</v>
      </c>
      <c r="E178" s="6">
        <f>+Seco!E177</f>
        <v>0</v>
      </c>
      <c r="F178" s="6">
        <f>+Seco!F177</f>
        <v>0</v>
      </c>
      <c r="G178" s="6">
        <f>+Seco!G177</f>
        <v>0</v>
      </c>
      <c r="H178" s="6">
        <f>+Seco!H177</f>
        <v>0</v>
      </c>
      <c r="I178" s="6">
        <f>+Seco!I177</f>
        <v>0</v>
      </c>
      <c r="J178" s="6">
        <f>+Seco!J177</f>
        <v>0</v>
      </c>
      <c r="K178" s="6">
        <f>+Seco!K177</f>
        <v>59430.73000000012</v>
      </c>
      <c r="L178" s="6">
        <f>+Seco!L177</f>
        <v>80454.430000000037</v>
      </c>
      <c r="M178" s="6">
        <f>+Seco!M177</f>
        <v>88250.96000000037</v>
      </c>
      <c r="N178" s="6">
        <f>+Medio!B177</f>
        <v>0</v>
      </c>
      <c r="O178" s="6">
        <f>+Medio!C177</f>
        <v>0</v>
      </c>
      <c r="P178" s="6">
        <f>+Medio!D177</f>
        <v>0</v>
      </c>
      <c r="Q178" s="6">
        <f>+Medio!E177</f>
        <v>0</v>
      </c>
      <c r="R178" s="6">
        <f>+Medio!F177</f>
        <v>0</v>
      </c>
      <c r="S178" s="6">
        <f>+Medio!G177</f>
        <v>0</v>
      </c>
      <c r="T178" s="6">
        <f>+Medio!H177</f>
        <v>0</v>
      </c>
      <c r="U178" s="6">
        <f>+Medio!I177</f>
        <v>0</v>
      </c>
      <c r="V178" s="6">
        <f>+Medio!J177</f>
        <v>0</v>
      </c>
      <c r="W178" s="6">
        <f>+Medio!K177</f>
        <v>59135.549999999952</v>
      </c>
      <c r="X178" s="6">
        <f>+Medio!L177</f>
        <v>82389.059999999954</v>
      </c>
      <c r="Y178" s="6">
        <f>+Medio!M177</f>
        <v>86696.839999999851</v>
      </c>
      <c r="Z178" s="6">
        <f>+Húmedo!B177</f>
        <v>0</v>
      </c>
      <c r="AA178" s="6">
        <f>+Húmedo!C177</f>
        <v>0</v>
      </c>
      <c r="AB178" s="6">
        <f>+Húmedo!D177</f>
        <v>0</v>
      </c>
      <c r="AC178" s="6">
        <f>+Húmedo!E177</f>
        <v>0</v>
      </c>
      <c r="AD178" s="6">
        <f>+Húmedo!F177</f>
        <v>0</v>
      </c>
      <c r="AE178" s="6">
        <f>+Húmedo!G177</f>
        <v>0</v>
      </c>
      <c r="AF178" s="6">
        <f>+Húmedo!H177</f>
        <v>0</v>
      </c>
      <c r="AG178" s="6">
        <f>+Húmedo!I177</f>
        <v>0</v>
      </c>
      <c r="AH178" s="6">
        <f>+Húmedo!J177</f>
        <v>0</v>
      </c>
      <c r="AI178" s="6">
        <f>+Húmedo!K177</f>
        <v>57499.420000000093</v>
      </c>
      <c r="AJ178" s="6">
        <f>+Húmedo!L177</f>
        <v>79479.429999999906</v>
      </c>
      <c r="AK178" s="6">
        <f>+Húmedo!M177</f>
        <v>83866.900000000169</v>
      </c>
      <c r="AL178" s="6"/>
      <c r="AM178" s="34">
        <f t="shared" si="42"/>
        <v>228136.12000000052</v>
      </c>
      <c r="AN178" s="34">
        <f t="shared" si="43"/>
        <v>228221.44999999975</v>
      </c>
      <c r="AO178" s="34">
        <f t="shared" si="44"/>
        <v>220845.75000000017</v>
      </c>
      <c r="AP178" s="34">
        <f t="shared" si="45"/>
        <v>220845.75000000017</v>
      </c>
      <c r="AQ178" s="34">
        <f t="shared" si="46"/>
        <v>3</v>
      </c>
      <c r="AR178" s="6">
        <f t="shared" si="52"/>
        <v>176</v>
      </c>
      <c r="AS178" s="35">
        <f t="shared" si="47"/>
        <v>57499.420000000093</v>
      </c>
      <c r="AT178" s="35">
        <f t="shared" si="47"/>
        <v>79479.429999999906</v>
      </c>
      <c r="AU178" s="35">
        <f t="shared" si="47"/>
        <v>83866.900000000169</v>
      </c>
      <c r="AV178" s="35">
        <f t="shared" si="48"/>
        <v>220845.75000000017</v>
      </c>
      <c r="AW178" s="19">
        <f t="shared" si="49"/>
        <v>0</v>
      </c>
      <c r="AX178" s="30">
        <f t="shared" si="36"/>
        <v>34</v>
      </c>
      <c r="AY178" s="30">
        <f t="shared" si="37"/>
        <v>35</v>
      </c>
      <c r="AZ178" s="30">
        <f t="shared" si="38"/>
        <v>36</v>
      </c>
      <c r="BB178" s="34">
        <f>+CompraVenta!AQ180</f>
        <v>0</v>
      </c>
      <c r="BC178" s="34">
        <f>+CompraVenta!AR180</f>
        <v>0</v>
      </c>
      <c r="BD178" s="34">
        <f>+CompraVenta!AS180</f>
        <v>0</v>
      </c>
      <c r="BF178" s="34">
        <f t="shared" si="39"/>
        <v>57499.420000000093</v>
      </c>
      <c r="BG178" s="34">
        <f t="shared" si="40"/>
        <v>79479.429999999906</v>
      </c>
      <c r="BH178" s="34">
        <f t="shared" si="41"/>
        <v>83866.900000000169</v>
      </c>
      <c r="BJ178" s="36">
        <f t="shared" si="50"/>
        <v>220845.75000000017</v>
      </c>
      <c r="BK178" s="19">
        <f t="shared" si="51"/>
        <v>0</v>
      </c>
    </row>
    <row r="179" spans="1:63" x14ac:dyDescent="0.35">
      <c r="A179" s="3" t="str">
        <f>+Seco!A178</f>
        <v>GR Ulmo</v>
      </c>
      <c r="B179" s="6">
        <f>+Seco!B178</f>
        <v>0</v>
      </c>
      <c r="C179" s="6">
        <f>+Seco!C178</f>
        <v>0</v>
      </c>
      <c r="D179" s="6">
        <f>+Seco!D178</f>
        <v>0</v>
      </c>
      <c r="E179" s="6">
        <f>+Seco!E178</f>
        <v>0</v>
      </c>
      <c r="F179" s="6">
        <f>+Seco!F178</f>
        <v>0</v>
      </c>
      <c r="G179" s="6">
        <f>+Seco!G178</f>
        <v>0</v>
      </c>
      <c r="H179" s="6">
        <f>+Seco!H178</f>
        <v>0</v>
      </c>
      <c r="I179" s="6">
        <f>+Seco!I178</f>
        <v>0</v>
      </c>
      <c r="J179" s="6">
        <f>+Seco!J178</f>
        <v>0</v>
      </c>
      <c r="K179" s="6">
        <f>+Seco!K178</f>
        <v>158455.52000000025</v>
      </c>
      <c r="L179" s="6">
        <f>+Seco!L178</f>
        <v>214546.34999999989</v>
      </c>
      <c r="M179" s="6">
        <f>+Seco!M178</f>
        <v>235359.30000000005</v>
      </c>
      <c r="N179" s="6">
        <f>+Medio!B178</f>
        <v>0</v>
      </c>
      <c r="O179" s="6">
        <f>+Medio!C178</f>
        <v>0</v>
      </c>
      <c r="P179" s="6">
        <f>+Medio!D178</f>
        <v>0</v>
      </c>
      <c r="Q179" s="6">
        <f>+Medio!E178</f>
        <v>0</v>
      </c>
      <c r="R179" s="6">
        <f>+Medio!F178</f>
        <v>0</v>
      </c>
      <c r="S179" s="6">
        <f>+Medio!G178</f>
        <v>0</v>
      </c>
      <c r="T179" s="6">
        <f>+Medio!H178</f>
        <v>0</v>
      </c>
      <c r="U179" s="6">
        <f>+Medio!I178</f>
        <v>0</v>
      </c>
      <c r="V179" s="6">
        <f>+Medio!J178</f>
        <v>0</v>
      </c>
      <c r="W179" s="6">
        <f>+Medio!K178</f>
        <v>157668.19000000009</v>
      </c>
      <c r="X179" s="6">
        <f>+Medio!L178</f>
        <v>219706.28999999978</v>
      </c>
      <c r="Y179" s="6">
        <f>+Medio!M178</f>
        <v>231217.8899999999</v>
      </c>
      <c r="Z179" s="6">
        <f>+Húmedo!B178</f>
        <v>0</v>
      </c>
      <c r="AA179" s="6">
        <f>+Húmedo!C178</f>
        <v>0</v>
      </c>
      <c r="AB179" s="6">
        <f>+Húmedo!D178</f>
        <v>0</v>
      </c>
      <c r="AC179" s="6">
        <f>+Húmedo!E178</f>
        <v>0</v>
      </c>
      <c r="AD179" s="6">
        <f>+Húmedo!F178</f>
        <v>0</v>
      </c>
      <c r="AE179" s="6">
        <f>+Húmedo!G178</f>
        <v>0</v>
      </c>
      <c r="AF179" s="6">
        <f>+Húmedo!H178</f>
        <v>0</v>
      </c>
      <c r="AG179" s="6">
        <f>+Húmedo!I178</f>
        <v>0</v>
      </c>
      <c r="AH179" s="6">
        <f>+Húmedo!J178</f>
        <v>0</v>
      </c>
      <c r="AI179" s="6">
        <f>+Húmedo!K178</f>
        <v>153304.60999999993</v>
      </c>
      <c r="AJ179" s="6">
        <f>+Húmedo!L178</f>
        <v>211946.84999999989</v>
      </c>
      <c r="AK179" s="6">
        <f>+Húmedo!M178</f>
        <v>223669.8399999995</v>
      </c>
      <c r="AL179" s="6"/>
      <c r="AM179" s="34">
        <f t="shared" si="42"/>
        <v>608361.17000000016</v>
      </c>
      <c r="AN179" s="34">
        <f t="shared" si="43"/>
        <v>608592.36999999976</v>
      </c>
      <c r="AO179" s="34">
        <f t="shared" si="44"/>
        <v>588921.29999999935</v>
      </c>
      <c r="AP179" s="34">
        <f t="shared" si="45"/>
        <v>588921.29999999935</v>
      </c>
      <c r="AQ179" s="34">
        <f t="shared" si="46"/>
        <v>3</v>
      </c>
      <c r="AR179" s="6">
        <f t="shared" si="52"/>
        <v>177</v>
      </c>
      <c r="AS179" s="35">
        <f t="shared" si="47"/>
        <v>153304.60999999993</v>
      </c>
      <c r="AT179" s="35">
        <f t="shared" si="47"/>
        <v>211946.84999999989</v>
      </c>
      <c r="AU179" s="35">
        <f t="shared" si="47"/>
        <v>223669.8399999995</v>
      </c>
      <c r="AV179" s="35">
        <f t="shared" si="48"/>
        <v>588921.29999999935</v>
      </c>
      <c r="AW179" s="19">
        <f t="shared" si="49"/>
        <v>0</v>
      </c>
      <c r="AX179" s="30">
        <f t="shared" si="36"/>
        <v>34</v>
      </c>
      <c r="AY179" s="30">
        <f t="shared" si="37"/>
        <v>35</v>
      </c>
      <c r="AZ179" s="30">
        <f t="shared" si="38"/>
        <v>36</v>
      </c>
      <c r="BB179" s="34">
        <f>+CompraVenta!AQ181</f>
        <v>0</v>
      </c>
      <c r="BC179" s="34">
        <f>+CompraVenta!AR181</f>
        <v>0</v>
      </c>
      <c r="BD179" s="34">
        <f>+CompraVenta!AS181</f>
        <v>0</v>
      </c>
      <c r="BF179" s="34">
        <f t="shared" si="39"/>
        <v>153304.60999999993</v>
      </c>
      <c r="BG179" s="34">
        <f t="shared" si="40"/>
        <v>211946.84999999989</v>
      </c>
      <c r="BH179" s="34">
        <f t="shared" si="41"/>
        <v>223669.8399999995</v>
      </c>
      <c r="BJ179" s="36">
        <f t="shared" si="50"/>
        <v>588921.29999999935</v>
      </c>
      <c r="BK179" s="19">
        <f t="shared" si="51"/>
        <v>0</v>
      </c>
    </row>
    <row r="180" spans="1:63" x14ac:dyDescent="0.35">
      <c r="A180" s="3" t="str">
        <f>+Seco!A179</f>
        <v>GR_ALERCE</v>
      </c>
      <c r="B180" s="6">
        <f>+Seco!B179</f>
        <v>0</v>
      </c>
      <c r="C180" s="6">
        <f>+Seco!C179</f>
        <v>0</v>
      </c>
      <c r="D180" s="6">
        <f>+Seco!D179</f>
        <v>0</v>
      </c>
      <c r="E180" s="6">
        <f>+Seco!E179</f>
        <v>0</v>
      </c>
      <c r="F180" s="6">
        <f>+Seco!F179</f>
        <v>0</v>
      </c>
      <c r="G180" s="6">
        <f>+Seco!G179</f>
        <v>0</v>
      </c>
      <c r="H180" s="6">
        <f>+Seco!H179</f>
        <v>0</v>
      </c>
      <c r="I180" s="6">
        <f>+Seco!I179</f>
        <v>0</v>
      </c>
      <c r="J180" s="6">
        <f>+Seco!J179</f>
        <v>0</v>
      </c>
      <c r="K180" s="6">
        <f>+Seco!K179</f>
        <v>148469.57999999981</v>
      </c>
      <c r="L180" s="6">
        <f>+Seco!L179</f>
        <v>188805.80000000008</v>
      </c>
      <c r="M180" s="6">
        <f>+Seco!M179</f>
        <v>182146.18999999968</v>
      </c>
      <c r="N180" s="6">
        <f>+Medio!B179</f>
        <v>0</v>
      </c>
      <c r="O180" s="6">
        <f>+Medio!C179</f>
        <v>0</v>
      </c>
      <c r="P180" s="6">
        <f>+Medio!D179</f>
        <v>0</v>
      </c>
      <c r="Q180" s="6">
        <f>+Medio!E179</f>
        <v>0</v>
      </c>
      <c r="R180" s="6">
        <f>+Medio!F179</f>
        <v>0</v>
      </c>
      <c r="S180" s="6">
        <f>+Medio!G179</f>
        <v>0</v>
      </c>
      <c r="T180" s="6">
        <f>+Medio!H179</f>
        <v>0</v>
      </c>
      <c r="U180" s="6">
        <f>+Medio!I179</f>
        <v>0</v>
      </c>
      <c r="V180" s="6">
        <f>+Medio!J179</f>
        <v>0</v>
      </c>
      <c r="W180" s="6">
        <f>+Medio!K179</f>
        <v>147977.95999999993</v>
      </c>
      <c r="X180" s="6">
        <f>+Medio!L179</f>
        <v>194711.80999999976</v>
      </c>
      <c r="Y180" s="6">
        <f>+Medio!M179</f>
        <v>180013.76000000039</v>
      </c>
      <c r="Z180" s="6">
        <f>+Húmedo!B179</f>
        <v>0</v>
      </c>
      <c r="AA180" s="6">
        <f>+Húmedo!C179</f>
        <v>0</v>
      </c>
      <c r="AB180" s="6">
        <f>+Húmedo!D179</f>
        <v>0</v>
      </c>
      <c r="AC180" s="6">
        <f>+Húmedo!E179</f>
        <v>0</v>
      </c>
      <c r="AD180" s="6">
        <f>+Húmedo!F179</f>
        <v>0</v>
      </c>
      <c r="AE180" s="6">
        <f>+Húmedo!G179</f>
        <v>0</v>
      </c>
      <c r="AF180" s="6">
        <f>+Húmedo!H179</f>
        <v>0</v>
      </c>
      <c r="AG180" s="6">
        <f>+Húmedo!I179</f>
        <v>0</v>
      </c>
      <c r="AH180" s="6">
        <f>+Húmedo!J179</f>
        <v>0</v>
      </c>
      <c r="AI180" s="6">
        <f>+Húmedo!K179</f>
        <v>142967.22999999995</v>
      </c>
      <c r="AJ180" s="6">
        <f>+Húmedo!L179</f>
        <v>185618.82000000024</v>
      </c>
      <c r="AK180" s="6">
        <f>+Húmedo!M179</f>
        <v>171694.55000000005</v>
      </c>
      <c r="AL180" s="6"/>
      <c r="AM180" s="34">
        <f t="shared" si="42"/>
        <v>519421.5699999996</v>
      </c>
      <c r="AN180" s="34">
        <f t="shared" si="43"/>
        <v>522703.53</v>
      </c>
      <c r="AO180" s="34">
        <f t="shared" si="44"/>
        <v>500280.60000000021</v>
      </c>
      <c r="AP180" s="34">
        <f t="shared" si="45"/>
        <v>500280.60000000021</v>
      </c>
      <c r="AQ180" s="34">
        <f t="shared" si="46"/>
        <v>3</v>
      </c>
      <c r="AR180" s="6">
        <f t="shared" si="52"/>
        <v>178</v>
      </c>
      <c r="AS180" s="35">
        <f t="shared" si="47"/>
        <v>142967.22999999995</v>
      </c>
      <c r="AT180" s="35">
        <f t="shared" si="47"/>
        <v>185618.82000000024</v>
      </c>
      <c r="AU180" s="35">
        <f t="shared" si="47"/>
        <v>171694.55000000005</v>
      </c>
      <c r="AV180" s="35">
        <f t="shared" si="48"/>
        <v>500280.60000000021</v>
      </c>
      <c r="AW180" s="19">
        <f t="shared" si="49"/>
        <v>0</v>
      </c>
      <c r="AX180" s="30">
        <f t="shared" si="36"/>
        <v>34</v>
      </c>
      <c r="AY180" s="30">
        <f t="shared" si="37"/>
        <v>35</v>
      </c>
      <c r="AZ180" s="30">
        <f t="shared" si="38"/>
        <v>36</v>
      </c>
      <c r="BB180" s="34">
        <f>+CompraVenta!AQ182</f>
        <v>0</v>
      </c>
      <c r="BC180" s="34">
        <f>+CompraVenta!AR182</f>
        <v>0</v>
      </c>
      <c r="BD180" s="34">
        <f>+CompraVenta!AS182</f>
        <v>0</v>
      </c>
      <c r="BF180" s="34">
        <f t="shared" si="39"/>
        <v>142967.22999999995</v>
      </c>
      <c r="BG180" s="34">
        <f t="shared" si="40"/>
        <v>185618.82000000024</v>
      </c>
      <c r="BH180" s="34">
        <f t="shared" si="41"/>
        <v>171694.55000000005</v>
      </c>
      <c r="BJ180" s="36">
        <f t="shared" si="50"/>
        <v>500280.60000000021</v>
      </c>
      <c r="BK180" s="19">
        <f t="shared" si="51"/>
        <v>0</v>
      </c>
    </row>
    <row r="181" spans="1:63" x14ac:dyDescent="0.35">
      <c r="A181" s="3" t="str">
        <f>+Seco!A180</f>
        <v>GR_ARAUCARIA</v>
      </c>
      <c r="B181" s="6">
        <f>+Seco!B180</f>
        <v>0</v>
      </c>
      <c r="C181" s="6">
        <f>+Seco!C180</f>
        <v>0</v>
      </c>
      <c r="D181" s="6">
        <f>+Seco!D180</f>
        <v>0</v>
      </c>
      <c r="E181" s="6">
        <f>+Seco!E180</f>
        <v>0</v>
      </c>
      <c r="F181" s="6">
        <f>+Seco!F180</f>
        <v>0</v>
      </c>
      <c r="G181" s="6">
        <f>+Seco!G180</f>
        <v>0</v>
      </c>
      <c r="H181" s="6">
        <f>+Seco!H180</f>
        <v>0</v>
      </c>
      <c r="I181" s="6">
        <f>+Seco!I180</f>
        <v>0</v>
      </c>
      <c r="J181" s="6">
        <f>+Seco!J180</f>
        <v>0</v>
      </c>
      <c r="K181" s="6">
        <f>+Seco!K180</f>
        <v>262733.7799999995</v>
      </c>
      <c r="L181" s="6">
        <f>+Seco!L180</f>
        <v>317781.26000000059</v>
      </c>
      <c r="M181" s="6">
        <f>+Seco!M180</f>
        <v>315932.68999999959</v>
      </c>
      <c r="N181" s="6">
        <f>+Medio!B180</f>
        <v>0</v>
      </c>
      <c r="O181" s="6">
        <f>+Medio!C180</f>
        <v>0</v>
      </c>
      <c r="P181" s="6">
        <f>+Medio!D180</f>
        <v>0</v>
      </c>
      <c r="Q181" s="6">
        <f>+Medio!E180</f>
        <v>0</v>
      </c>
      <c r="R181" s="6">
        <f>+Medio!F180</f>
        <v>0</v>
      </c>
      <c r="S181" s="6">
        <f>+Medio!G180</f>
        <v>0</v>
      </c>
      <c r="T181" s="6">
        <f>+Medio!H180</f>
        <v>0</v>
      </c>
      <c r="U181" s="6">
        <f>+Medio!I180</f>
        <v>0</v>
      </c>
      <c r="V181" s="6">
        <f>+Medio!J180</f>
        <v>0</v>
      </c>
      <c r="W181" s="6">
        <f>+Medio!K180</f>
        <v>261616.0799999997</v>
      </c>
      <c r="X181" s="6">
        <f>+Medio!L180</f>
        <v>325056.99000000046</v>
      </c>
      <c r="Y181" s="6">
        <f>+Medio!M180</f>
        <v>316338.33000000019</v>
      </c>
      <c r="Z181" s="6">
        <f>+Húmedo!B180</f>
        <v>0</v>
      </c>
      <c r="AA181" s="6">
        <f>+Húmedo!C180</f>
        <v>0</v>
      </c>
      <c r="AB181" s="6">
        <f>+Húmedo!D180</f>
        <v>0</v>
      </c>
      <c r="AC181" s="6">
        <f>+Húmedo!E180</f>
        <v>0</v>
      </c>
      <c r="AD181" s="6">
        <f>+Húmedo!F180</f>
        <v>0</v>
      </c>
      <c r="AE181" s="6">
        <f>+Húmedo!G180</f>
        <v>0</v>
      </c>
      <c r="AF181" s="6">
        <f>+Húmedo!H180</f>
        <v>0</v>
      </c>
      <c r="AG181" s="6">
        <f>+Húmedo!I180</f>
        <v>0</v>
      </c>
      <c r="AH181" s="6">
        <f>+Húmedo!J180</f>
        <v>0</v>
      </c>
      <c r="AI181" s="6">
        <f>+Húmedo!K180</f>
        <v>254910.75999999972</v>
      </c>
      <c r="AJ181" s="6">
        <f>+Húmedo!L180</f>
        <v>314850.91000000038</v>
      </c>
      <c r="AK181" s="6">
        <f>+Húmedo!M180</f>
        <v>306065.2599999996</v>
      </c>
      <c r="AL181" s="6"/>
      <c r="AM181" s="34">
        <f t="shared" si="42"/>
        <v>896447.72999999963</v>
      </c>
      <c r="AN181" s="34">
        <f t="shared" si="43"/>
        <v>903011.40000000037</v>
      </c>
      <c r="AO181" s="34">
        <f t="shared" si="44"/>
        <v>875826.9299999997</v>
      </c>
      <c r="AP181" s="34">
        <f t="shared" si="45"/>
        <v>875826.9299999997</v>
      </c>
      <c r="AQ181" s="34">
        <f t="shared" si="46"/>
        <v>3</v>
      </c>
      <c r="AR181" s="6">
        <f t="shared" si="52"/>
        <v>179</v>
      </c>
      <c r="AS181" s="35">
        <f t="shared" si="47"/>
        <v>254910.75999999972</v>
      </c>
      <c r="AT181" s="35">
        <f t="shared" si="47"/>
        <v>314850.91000000038</v>
      </c>
      <c r="AU181" s="35">
        <f t="shared" si="47"/>
        <v>306065.2599999996</v>
      </c>
      <c r="AV181" s="35">
        <f t="shared" si="48"/>
        <v>875826.9299999997</v>
      </c>
      <c r="AW181" s="19">
        <f t="shared" si="49"/>
        <v>0</v>
      </c>
      <c r="AX181" s="30">
        <f t="shared" si="36"/>
        <v>34</v>
      </c>
      <c r="AY181" s="30">
        <f t="shared" si="37"/>
        <v>35</v>
      </c>
      <c r="AZ181" s="30">
        <f t="shared" si="38"/>
        <v>36</v>
      </c>
      <c r="BB181" s="34">
        <f>+CompraVenta!AQ183</f>
        <v>0</v>
      </c>
      <c r="BC181" s="34">
        <f>+CompraVenta!AR183</f>
        <v>0</v>
      </c>
      <c r="BD181" s="34">
        <f>+CompraVenta!AS183</f>
        <v>0</v>
      </c>
      <c r="BF181" s="34">
        <f t="shared" si="39"/>
        <v>254910.75999999972</v>
      </c>
      <c r="BG181" s="34">
        <f t="shared" si="40"/>
        <v>314850.91000000038</v>
      </c>
      <c r="BH181" s="34">
        <f t="shared" si="41"/>
        <v>306065.2599999996</v>
      </c>
      <c r="BJ181" s="36">
        <f t="shared" si="50"/>
        <v>875826.9299999997</v>
      </c>
      <c r="BK181" s="19">
        <f t="shared" si="51"/>
        <v>0</v>
      </c>
    </row>
    <row r="182" spans="1:63" x14ac:dyDescent="0.35">
      <c r="A182" s="3" t="str">
        <f>+Seco!A181</f>
        <v>GR_BELLOTO_SPA</v>
      </c>
      <c r="B182" s="6">
        <f>+Seco!B181</f>
        <v>0</v>
      </c>
      <c r="C182" s="6">
        <f>+Seco!C181</f>
        <v>0</v>
      </c>
      <c r="D182" s="6">
        <f>+Seco!D181</f>
        <v>0</v>
      </c>
      <c r="E182" s="6">
        <f>+Seco!E181</f>
        <v>0</v>
      </c>
      <c r="F182" s="6">
        <f>+Seco!F181</f>
        <v>0</v>
      </c>
      <c r="G182" s="6">
        <f>+Seco!G181</f>
        <v>0</v>
      </c>
      <c r="H182" s="6">
        <f>+Seco!H181</f>
        <v>0</v>
      </c>
      <c r="I182" s="6">
        <f>+Seco!I181</f>
        <v>0</v>
      </c>
      <c r="J182" s="6">
        <f>+Seco!J181</f>
        <v>0</v>
      </c>
      <c r="K182" s="6">
        <f>+Seco!K181</f>
        <v>183869.05000000002</v>
      </c>
      <c r="L182" s="6">
        <f>+Seco!L181</f>
        <v>267294.40000000002</v>
      </c>
      <c r="M182" s="6">
        <f>+Seco!M181</f>
        <v>282452.54000000056</v>
      </c>
      <c r="N182" s="6">
        <f>+Medio!B181</f>
        <v>0</v>
      </c>
      <c r="O182" s="6">
        <f>+Medio!C181</f>
        <v>0</v>
      </c>
      <c r="P182" s="6">
        <f>+Medio!D181</f>
        <v>0</v>
      </c>
      <c r="Q182" s="6">
        <f>+Medio!E181</f>
        <v>0</v>
      </c>
      <c r="R182" s="6">
        <f>+Medio!F181</f>
        <v>0</v>
      </c>
      <c r="S182" s="6">
        <f>+Medio!G181</f>
        <v>0</v>
      </c>
      <c r="T182" s="6">
        <f>+Medio!H181</f>
        <v>0</v>
      </c>
      <c r="U182" s="6">
        <f>+Medio!I181</f>
        <v>0</v>
      </c>
      <c r="V182" s="6">
        <f>+Medio!J181</f>
        <v>0</v>
      </c>
      <c r="W182" s="6">
        <f>+Medio!K181</f>
        <v>183053.59000000003</v>
      </c>
      <c r="X182" s="6">
        <f>+Medio!L181</f>
        <v>273913.63000000047</v>
      </c>
      <c r="Y182" s="6">
        <f>+Medio!M181</f>
        <v>279990.69999999966</v>
      </c>
      <c r="Z182" s="6">
        <f>+Húmedo!B181</f>
        <v>0</v>
      </c>
      <c r="AA182" s="6">
        <f>+Húmedo!C181</f>
        <v>0</v>
      </c>
      <c r="AB182" s="6">
        <f>+Húmedo!D181</f>
        <v>0</v>
      </c>
      <c r="AC182" s="6">
        <f>+Húmedo!E181</f>
        <v>0</v>
      </c>
      <c r="AD182" s="6">
        <f>+Húmedo!F181</f>
        <v>0</v>
      </c>
      <c r="AE182" s="6">
        <f>+Húmedo!G181</f>
        <v>0</v>
      </c>
      <c r="AF182" s="6">
        <f>+Húmedo!H181</f>
        <v>0</v>
      </c>
      <c r="AG182" s="6">
        <f>+Húmedo!I181</f>
        <v>0</v>
      </c>
      <c r="AH182" s="6">
        <f>+Húmedo!J181</f>
        <v>0</v>
      </c>
      <c r="AI182" s="6">
        <f>+Húmedo!K181</f>
        <v>178083.62000000008</v>
      </c>
      <c r="AJ182" s="6">
        <f>+Húmedo!L181</f>
        <v>264487.74</v>
      </c>
      <c r="AK182" s="6">
        <f>+Húmedo!M181</f>
        <v>271041.52</v>
      </c>
      <c r="AL182" s="6"/>
      <c r="AM182" s="34">
        <f t="shared" si="42"/>
        <v>733615.99000000069</v>
      </c>
      <c r="AN182" s="34">
        <f t="shared" si="43"/>
        <v>736957.92000000016</v>
      </c>
      <c r="AO182" s="34">
        <f t="shared" si="44"/>
        <v>713612.88000000012</v>
      </c>
      <c r="AP182" s="34">
        <f t="shared" si="45"/>
        <v>713612.88000000012</v>
      </c>
      <c r="AQ182" s="34">
        <f t="shared" si="46"/>
        <v>3</v>
      </c>
      <c r="AR182" s="6">
        <f t="shared" si="52"/>
        <v>180</v>
      </c>
      <c r="AS182" s="35">
        <f t="shared" si="47"/>
        <v>178083.62000000008</v>
      </c>
      <c r="AT182" s="35">
        <f t="shared" si="47"/>
        <v>264487.74</v>
      </c>
      <c r="AU182" s="35">
        <f t="shared" si="47"/>
        <v>271041.52</v>
      </c>
      <c r="AV182" s="35">
        <f t="shared" si="48"/>
        <v>713612.88000000012</v>
      </c>
      <c r="AW182" s="19">
        <f t="shared" si="49"/>
        <v>0</v>
      </c>
      <c r="AX182" s="30">
        <f t="shared" si="36"/>
        <v>34</v>
      </c>
      <c r="AY182" s="30">
        <f t="shared" si="37"/>
        <v>35</v>
      </c>
      <c r="AZ182" s="30">
        <f t="shared" si="38"/>
        <v>36</v>
      </c>
      <c r="BB182" s="34">
        <f>+CompraVenta!AQ184</f>
        <v>0</v>
      </c>
      <c r="BC182" s="34">
        <f>+CompraVenta!AR184</f>
        <v>0</v>
      </c>
      <c r="BD182" s="34">
        <f>+CompraVenta!AS184</f>
        <v>0</v>
      </c>
      <c r="BF182" s="34">
        <f t="shared" si="39"/>
        <v>178083.62000000008</v>
      </c>
      <c r="BG182" s="34">
        <f t="shared" si="40"/>
        <v>264487.74</v>
      </c>
      <c r="BH182" s="34">
        <f t="shared" si="41"/>
        <v>271041.52</v>
      </c>
      <c r="BJ182" s="36">
        <f t="shared" si="50"/>
        <v>713612.88000000012</v>
      </c>
      <c r="BK182" s="19">
        <f t="shared" si="51"/>
        <v>0</v>
      </c>
    </row>
    <row r="183" spans="1:63" x14ac:dyDescent="0.35">
      <c r="A183" s="3" t="str">
        <f>+Seco!A182</f>
        <v>GR_BOLDO</v>
      </c>
      <c r="B183" s="6">
        <f>+Seco!B182</f>
        <v>0</v>
      </c>
      <c r="C183" s="6">
        <f>+Seco!C182</f>
        <v>0</v>
      </c>
      <c r="D183" s="6">
        <f>+Seco!D182</f>
        <v>0</v>
      </c>
      <c r="E183" s="6">
        <f>+Seco!E182</f>
        <v>0</v>
      </c>
      <c r="F183" s="6">
        <f>+Seco!F182</f>
        <v>0</v>
      </c>
      <c r="G183" s="6">
        <f>+Seco!G182</f>
        <v>0</v>
      </c>
      <c r="H183" s="6">
        <f>+Seco!H182</f>
        <v>0</v>
      </c>
      <c r="I183" s="6">
        <f>+Seco!I182</f>
        <v>0</v>
      </c>
      <c r="J183" s="6">
        <f>+Seco!J182</f>
        <v>0</v>
      </c>
      <c r="K183" s="6">
        <f>+Seco!K182</f>
        <v>51361.819999999971</v>
      </c>
      <c r="L183" s="6">
        <f>+Seco!L182</f>
        <v>64916.749999999898</v>
      </c>
      <c r="M183" s="6">
        <f>+Seco!M182</f>
        <v>80687.640000000101</v>
      </c>
      <c r="N183" s="6">
        <f>+Medio!B182</f>
        <v>0</v>
      </c>
      <c r="O183" s="6">
        <f>+Medio!C182</f>
        <v>0</v>
      </c>
      <c r="P183" s="6">
        <f>+Medio!D182</f>
        <v>0</v>
      </c>
      <c r="Q183" s="6">
        <f>+Medio!E182</f>
        <v>0</v>
      </c>
      <c r="R183" s="6">
        <f>+Medio!F182</f>
        <v>0</v>
      </c>
      <c r="S183" s="6">
        <f>+Medio!G182</f>
        <v>0</v>
      </c>
      <c r="T183" s="6">
        <f>+Medio!H182</f>
        <v>0</v>
      </c>
      <c r="U183" s="6">
        <f>+Medio!I182</f>
        <v>0</v>
      </c>
      <c r="V183" s="6">
        <f>+Medio!J182</f>
        <v>0</v>
      </c>
      <c r="W183" s="6">
        <f>+Medio!K182</f>
        <v>51140.750000000044</v>
      </c>
      <c r="X183" s="6">
        <f>+Medio!L182</f>
        <v>66507.729999999981</v>
      </c>
      <c r="Y183" s="6">
        <f>+Medio!M182</f>
        <v>80124.109999999899</v>
      </c>
      <c r="Z183" s="6">
        <f>+Húmedo!B182</f>
        <v>0</v>
      </c>
      <c r="AA183" s="6">
        <f>+Húmedo!C182</f>
        <v>0</v>
      </c>
      <c r="AB183" s="6">
        <f>+Húmedo!D182</f>
        <v>0</v>
      </c>
      <c r="AC183" s="6">
        <f>+Húmedo!E182</f>
        <v>0</v>
      </c>
      <c r="AD183" s="6">
        <f>+Húmedo!F182</f>
        <v>0</v>
      </c>
      <c r="AE183" s="6">
        <f>+Húmedo!G182</f>
        <v>0</v>
      </c>
      <c r="AF183" s="6">
        <f>+Húmedo!H182</f>
        <v>0</v>
      </c>
      <c r="AG183" s="6">
        <f>+Húmedo!I182</f>
        <v>0</v>
      </c>
      <c r="AH183" s="6">
        <f>+Húmedo!J182</f>
        <v>0</v>
      </c>
      <c r="AI183" s="6">
        <f>+Húmedo!K182</f>
        <v>49713.490000000093</v>
      </c>
      <c r="AJ183" s="6">
        <f>+Húmedo!L182</f>
        <v>64258.940000000061</v>
      </c>
      <c r="AK183" s="6">
        <f>+Húmedo!M182</f>
        <v>77317.820000000022</v>
      </c>
      <c r="AL183" s="6"/>
      <c r="AM183" s="34">
        <f t="shared" si="42"/>
        <v>196966.20999999996</v>
      </c>
      <c r="AN183" s="34">
        <f t="shared" si="43"/>
        <v>197772.58999999991</v>
      </c>
      <c r="AO183" s="34">
        <f t="shared" si="44"/>
        <v>191290.25000000017</v>
      </c>
      <c r="AP183" s="34">
        <f t="shared" si="45"/>
        <v>191290.25000000017</v>
      </c>
      <c r="AQ183" s="34">
        <f t="shared" si="46"/>
        <v>3</v>
      </c>
      <c r="AR183" s="6">
        <f t="shared" si="52"/>
        <v>181</v>
      </c>
      <c r="AS183" s="35">
        <f t="shared" si="47"/>
        <v>49713.490000000093</v>
      </c>
      <c r="AT183" s="35">
        <f t="shared" si="47"/>
        <v>64258.940000000061</v>
      </c>
      <c r="AU183" s="35">
        <f t="shared" si="47"/>
        <v>77317.820000000022</v>
      </c>
      <c r="AV183" s="35">
        <f t="shared" si="48"/>
        <v>191290.25000000017</v>
      </c>
      <c r="AW183" s="19">
        <f t="shared" si="49"/>
        <v>0</v>
      </c>
      <c r="AX183" s="30">
        <f t="shared" si="36"/>
        <v>34</v>
      </c>
      <c r="AY183" s="30">
        <f t="shared" si="37"/>
        <v>35</v>
      </c>
      <c r="AZ183" s="30">
        <f t="shared" si="38"/>
        <v>36</v>
      </c>
      <c r="BB183" s="34">
        <f>+CompraVenta!AQ185</f>
        <v>0</v>
      </c>
      <c r="BC183" s="34">
        <f>+CompraVenta!AR185</f>
        <v>0</v>
      </c>
      <c r="BD183" s="34">
        <f>+CompraVenta!AS185</f>
        <v>0</v>
      </c>
      <c r="BF183" s="34">
        <f t="shared" si="39"/>
        <v>49713.490000000093</v>
      </c>
      <c r="BG183" s="34">
        <f t="shared" si="40"/>
        <v>64258.940000000061</v>
      </c>
      <c r="BH183" s="34">
        <f t="shared" si="41"/>
        <v>77317.820000000022</v>
      </c>
      <c r="BJ183" s="36">
        <f t="shared" si="50"/>
        <v>191290.25000000017</v>
      </c>
      <c r="BK183" s="19">
        <f t="shared" si="51"/>
        <v>0</v>
      </c>
    </row>
    <row r="184" spans="1:63" x14ac:dyDescent="0.35">
      <c r="A184" s="3" t="str">
        <f>+Seco!A183</f>
        <v>GR_CANELO</v>
      </c>
      <c r="B184" s="6">
        <f>+Seco!B183</f>
        <v>0</v>
      </c>
      <c r="C184" s="6">
        <f>+Seco!C183</f>
        <v>0</v>
      </c>
      <c r="D184" s="6">
        <f>+Seco!D183</f>
        <v>0</v>
      </c>
      <c r="E184" s="6">
        <f>+Seco!E183</f>
        <v>0</v>
      </c>
      <c r="F184" s="6">
        <f>+Seco!F183</f>
        <v>0</v>
      </c>
      <c r="G184" s="6">
        <f>+Seco!G183</f>
        <v>0</v>
      </c>
      <c r="H184" s="6">
        <f>+Seco!H183</f>
        <v>0</v>
      </c>
      <c r="I184" s="6">
        <f>+Seco!I183</f>
        <v>0</v>
      </c>
      <c r="J184" s="6">
        <f>+Seco!J183</f>
        <v>0</v>
      </c>
      <c r="K184" s="6">
        <f>+Seco!K183</f>
        <v>199037.09999999971</v>
      </c>
      <c r="L184" s="6">
        <f>+Seco!L183</f>
        <v>272496.92999999959</v>
      </c>
      <c r="M184" s="6">
        <f>+Seco!M183</f>
        <v>301753.69000000006</v>
      </c>
      <c r="N184" s="6">
        <f>+Medio!B183</f>
        <v>0</v>
      </c>
      <c r="O184" s="6">
        <f>+Medio!C183</f>
        <v>0</v>
      </c>
      <c r="P184" s="6">
        <f>+Medio!D183</f>
        <v>0</v>
      </c>
      <c r="Q184" s="6">
        <f>+Medio!E183</f>
        <v>0</v>
      </c>
      <c r="R184" s="6">
        <f>+Medio!F183</f>
        <v>0</v>
      </c>
      <c r="S184" s="6">
        <f>+Medio!G183</f>
        <v>0</v>
      </c>
      <c r="T184" s="6">
        <f>+Medio!H183</f>
        <v>0</v>
      </c>
      <c r="U184" s="6">
        <f>+Medio!I183</f>
        <v>0</v>
      </c>
      <c r="V184" s="6">
        <f>+Medio!J183</f>
        <v>0</v>
      </c>
      <c r="W184" s="6">
        <f>+Medio!K183</f>
        <v>198184.39000000045</v>
      </c>
      <c r="X184" s="6">
        <f>+Medio!L183</f>
        <v>278684.84999999969</v>
      </c>
      <c r="Y184" s="6">
        <f>+Medio!M183</f>
        <v>301415.56</v>
      </c>
      <c r="Z184" s="6">
        <f>+Húmedo!B183</f>
        <v>0</v>
      </c>
      <c r="AA184" s="6">
        <f>+Húmedo!C183</f>
        <v>0</v>
      </c>
      <c r="AB184" s="6">
        <f>+Húmedo!D183</f>
        <v>0</v>
      </c>
      <c r="AC184" s="6">
        <f>+Húmedo!E183</f>
        <v>0</v>
      </c>
      <c r="AD184" s="6">
        <f>+Húmedo!F183</f>
        <v>0</v>
      </c>
      <c r="AE184" s="6">
        <f>+Húmedo!G183</f>
        <v>0</v>
      </c>
      <c r="AF184" s="6">
        <f>+Húmedo!H183</f>
        <v>0</v>
      </c>
      <c r="AG184" s="6">
        <f>+Húmedo!I183</f>
        <v>0</v>
      </c>
      <c r="AH184" s="6">
        <f>+Húmedo!J183</f>
        <v>0</v>
      </c>
      <c r="AI184" s="6">
        <f>+Húmedo!K183</f>
        <v>193210.46999999968</v>
      </c>
      <c r="AJ184" s="6">
        <f>+Húmedo!L183</f>
        <v>269649.91999999993</v>
      </c>
      <c r="AK184" s="6">
        <f>+Húmedo!M183</f>
        <v>292400.29999999964</v>
      </c>
      <c r="AL184" s="6"/>
      <c r="AM184" s="34">
        <f t="shared" si="42"/>
        <v>773287.71999999939</v>
      </c>
      <c r="AN184" s="34">
        <f t="shared" si="43"/>
        <v>778284.8</v>
      </c>
      <c r="AO184" s="34">
        <f t="shared" si="44"/>
        <v>755260.68999999925</v>
      </c>
      <c r="AP184" s="34">
        <f t="shared" si="45"/>
        <v>755260.68999999925</v>
      </c>
      <c r="AQ184" s="34">
        <f t="shared" si="46"/>
        <v>3</v>
      </c>
      <c r="AR184" s="6">
        <f t="shared" si="52"/>
        <v>182</v>
      </c>
      <c r="AS184" s="35">
        <f t="shared" si="47"/>
        <v>193210.46999999968</v>
      </c>
      <c r="AT184" s="35">
        <f t="shared" si="47"/>
        <v>269649.91999999993</v>
      </c>
      <c r="AU184" s="35">
        <f t="shared" si="47"/>
        <v>292400.29999999964</v>
      </c>
      <c r="AV184" s="35">
        <f t="shared" si="48"/>
        <v>755260.68999999925</v>
      </c>
      <c r="AW184" s="19">
        <f t="shared" si="49"/>
        <v>0</v>
      </c>
      <c r="AX184" s="30">
        <f t="shared" si="36"/>
        <v>34</v>
      </c>
      <c r="AY184" s="30">
        <f t="shared" si="37"/>
        <v>35</v>
      </c>
      <c r="AZ184" s="30">
        <f t="shared" si="38"/>
        <v>36</v>
      </c>
      <c r="BB184" s="34">
        <f>+CompraVenta!AQ186</f>
        <v>0</v>
      </c>
      <c r="BC184" s="34">
        <f>+CompraVenta!AR186</f>
        <v>0</v>
      </c>
      <c r="BD184" s="34">
        <f>+CompraVenta!AS186</f>
        <v>0</v>
      </c>
      <c r="BF184" s="34">
        <f t="shared" si="39"/>
        <v>193210.46999999968</v>
      </c>
      <c r="BG184" s="34">
        <f t="shared" si="40"/>
        <v>269649.91999999993</v>
      </c>
      <c r="BH184" s="34">
        <f t="shared" si="41"/>
        <v>292400.29999999964</v>
      </c>
      <c r="BJ184" s="36">
        <f t="shared" si="50"/>
        <v>755260.68999999925</v>
      </c>
      <c r="BK184" s="19">
        <f t="shared" si="51"/>
        <v>0</v>
      </c>
    </row>
    <row r="185" spans="1:63" x14ac:dyDescent="0.35">
      <c r="A185" s="3" t="str">
        <f>+Seco!A184</f>
        <v>GR_CHAQUIHUE</v>
      </c>
      <c r="B185" s="6">
        <f>+Seco!B184</f>
        <v>0</v>
      </c>
      <c r="C185" s="6">
        <f>+Seco!C184</f>
        <v>0</v>
      </c>
      <c r="D185" s="6">
        <f>+Seco!D184</f>
        <v>0</v>
      </c>
      <c r="E185" s="6">
        <f>+Seco!E184</f>
        <v>0</v>
      </c>
      <c r="F185" s="6">
        <f>+Seco!F184</f>
        <v>0</v>
      </c>
      <c r="G185" s="6">
        <f>+Seco!G184</f>
        <v>0</v>
      </c>
      <c r="H185" s="6">
        <f>+Seco!H184</f>
        <v>0</v>
      </c>
      <c r="I185" s="6">
        <f>+Seco!I184</f>
        <v>0</v>
      </c>
      <c r="J185" s="6">
        <f>+Seco!J184</f>
        <v>0</v>
      </c>
      <c r="K185" s="6">
        <f>+Seco!K184</f>
        <v>272232.72999999992</v>
      </c>
      <c r="L185" s="6">
        <f>+Seco!L184</f>
        <v>330577.22999999992</v>
      </c>
      <c r="M185" s="6">
        <f>+Seco!M184</f>
        <v>346598.79000000097</v>
      </c>
      <c r="N185" s="6">
        <f>+Medio!B184</f>
        <v>0</v>
      </c>
      <c r="O185" s="6">
        <f>+Medio!C184</f>
        <v>0</v>
      </c>
      <c r="P185" s="6">
        <f>+Medio!D184</f>
        <v>0</v>
      </c>
      <c r="Q185" s="6">
        <f>+Medio!E184</f>
        <v>0</v>
      </c>
      <c r="R185" s="6">
        <f>+Medio!F184</f>
        <v>0</v>
      </c>
      <c r="S185" s="6">
        <f>+Medio!G184</f>
        <v>0</v>
      </c>
      <c r="T185" s="6">
        <f>+Medio!H184</f>
        <v>0</v>
      </c>
      <c r="U185" s="6">
        <f>+Medio!I184</f>
        <v>0</v>
      </c>
      <c r="V185" s="6">
        <f>+Medio!J184</f>
        <v>0</v>
      </c>
      <c r="W185" s="6">
        <f>+Medio!K184</f>
        <v>271060.56000000023</v>
      </c>
      <c r="X185" s="6">
        <f>+Medio!L184</f>
        <v>338177.8000000001</v>
      </c>
      <c r="Y185" s="6">
        <f>+Medio!M184</f>
        <v>346618.6999999999</v>
      </c>
      <c r="Z185" s="6">
        <f>+Húmedo!B184</f>
        <v>0</v>
      </c>
      <c r="AA185" s="6">
        <f>+Húmedo!C184</f>
        <v>0</v>
      </c>
      <c r="AB185" s="6">
        <f>+Húmedo!D184</f>
        <v>0</v>
      </c>
      <c r="AC185" s="6">
        <f>+Húmedo!E184</f>
        <v>0</v>
      </c>
      <c r="AD185" s="6">
        <f>+Húmedo!F184</f>
        <v>0</v>
      </c>
      <c r="AE185" s="6">
        <f>+Húmedo!G184</f>
        <v>0</v>
      </c>
      <c r="AF185" s="6">
        <f>+Húmedo!H184</f>
        <v>0</v>
      </c>
      <c r="AG185" s="6">
        <f>+Húmedo!I184</f>
        <v>0</v>
      </c>
      <c r="AH185" s="6">
        <f>+Húmedo!J184</f>
        <v>0</v>
      </c>
      <c r="AI185" s="6">
        <f>+Húmedo!K184</f>
        <v>264237.72999999992</v>
      </c>
      <c r="AJ185" s="6">
        <f>+Húmedo!L184</f>
        <v>327330.55999999994</v>
      </c>
      <c r="AK185" s="6">
        <f>+Húmedo!M184</f>
        <v>335851.44999999984</v>
      </c>
      <c r="AL185" s="6"/>
      <c r="AM185" s="34">
        <f t="shared" si="42"/>
        <v>949408.75000000081</v>
      </c>
      <c r="AN185" s="34">
        <f t="shared" si="43"/>
        <v>955857.06000000029</v>
      </c>
      <c r="AO185" s="34">
        <f t="shared" si="44"/>
        <v>927419.73999999964</v>
      </c>
      <c r="AP185" s="34">
        <f t="shared" si="45"/>
        <v>927419.73999999964</v>
      </c>
      <c r="AQ185" s="34">
        <f t="shared" si="46"/>
        <v>3</v>
      </c>
      <c r="AR185" s="6">
        <f t="shared" si="52"/>
        <v>183</v>
      </c>
      <c r="AS185" s="35">
        <f t="shared" si="47"/>
        <v>264237.72999999992</v>
      </c>
      <c r="AT185" s="35">
        <f t="shared" si="47"/>
        <v>327330.55999999994</v>
      </c>
      <c r="AU185" s="35">
        <f t="shared" si="47"/>
        <v>335851.44999999984</v>
      </c>
      <c r="AV185" s="35">
        <f t="shared" si="48"/>
        <v>927419.73999999964</v>
      </c>
      <c r="AW185" s="19">
        <f t="shared" si="49"/>
        <v>0</v>
      </c>
      <c r="AX185" s="30">
        <f t="shared" si="36"/>
        <v>34</v>
      </c>
      <c r="AY185" s="30">
        <f t="shared" si="37"/>
        <v>35</v>
      </c>
      <c r="AZ185" s="30">
        <f t="shared" si="38"/>
        <v>36</v>
      </c>
      <c r="BB185" s="34">
        <f>+CompraVenta!AQ187</f>
        <v>0</v>
      </c>
      <c r="BC185" s="34">
        <f>+CompraVenta!AR187</f>
        <v>0</v>
      </c>
      <c r="BD185" s="34">
        <f>+CompraVenta!AS187</f>
        <v>0</v>
      </c>
      <c r="BF185" s="34">
        <f t="shared" si="39"/>
        <v>264237.72999999992</v>
      </c>
      <c r="BG185" s="34">
        <f t="shared" si="40"/>
        <v>327330.55999999994</v>
      </c>
      <c r="BH185" s="34">
        <f t="shared" si="41"/>
        <v>335851.44999999984</v>
      </c>
      <c r="BJ185" s="36">
        <f t="shared" si="50"/>
        <v>927419.73999999964</v>
      </c>
      <c r="BK185" s="19">
        <f t="shared" si="51"/>
        <v>0</v>
      </c>
    </row>
    <row r="186" spans="1:63" x14ac:dyDescent="0.35">
      <c r="A186" s="3" t="str">
        <f>+Seco!A185</f>
        <v>GR_COIGUE</v>
      </c>
      <c r="B186" s="6">
        <f>+Seco!B185</f>
        <v>0</v>
      </c>
      <c r="C186" s="6">
        <f>+Seco!C185</f>
        <v>0</v>
      </c>
      <c r="D186" s="6">
        <f>+Seco!D185</f>
        <v>0</v>
      </c>
      <c r="E186" s="6">
        <f>+Seco!E185</f>
        <v>0</v>
      </c>
      <c r="F186" s="6">
        <f>+Seco!F185</f>
        <v>0</v>
      </c>
      <c r="G186" s="6">
        <f>+Seco!G185</f>
        <v>0</v>
      </c>
      <c r="H186" s="6">
        <f>+Seco!H185</f>
        <v>0</v>
      </c>
      <c r="I186" s="6">
        <f>+Seco!I185</f>
        <v>0</v>
      </c>
      <c r="J186" s="6">
        <f>+Seco!J185</f>
        <v>0</v>
      </c>
      <c r="K186" s="6">
        <f>+Seco!K185</f>
        <v>66483.740000000209</v>
      </c>
      <c r="L186" s="6">
        <f>+Seco!L185</f>
        <v>66597.30999999991</v>
      </c>
      <c r="M186" s="6">
        <f>+Seco!M185</f>
        <v>77513.889999999868</v>
      </c>
      <c r="N186" s="6">
        <f>+Medio!B185</f>
        <v>0</v>
      </c>
      <c r="O186" s="6">
        <f>+Medio!C185</f>
        <v>0</v>
      </c>
      <c r="P186" s="6">
        <f>+Medio!D185</f>
        <v>0</v>
      </c>
      <c r="Q186" s="6">
        <f>+Medio!E185</f>
        <v>0</v>
      </c>
      <c r="R186" s="6">
        <f>+Medio!F185</f>
        <v>0</v>
      </c>
      <c r="S186" s="6">
        <f>+Medio!G185</f>
        <v>0</v>
      </c>
      <c r="T186" s="6">
        <f>+Medio!H185</f>
        <v>0</v>
      </c>
      <c r="U186" s="6">
        <f>+Medio!I185</f>
        <v>0</v>
      </c>
      <c r="V186" s="6">
        <f>+Medio!J185</f>
        <v>0</v>
      </c>
      <c r="W186" s="6">
        <f>+Medio!K185</f>
        <v>66197.520000000091</v>
      </c>
      <c r="X186" s="6">
        <f>+Medio!L185</f>
        <v>68171.000000000073</v>
      </c>
      <c r="Y186" s="6">
        <f>+Medio!M185</f>
        <v>77523.839999999895</v>
      </c>
      <c r="Z186" s="6">
        <f>+Húmedo!B185</f>
        <v>0</v>
      </c>
      <c r="AA186" s="6">
        <f>+Húmedo!C185</f>
        <v>0</v>
      </c>
      <c r="AB186" s="6">
        <f>+Húmedo!D185</f>
        <v>0</v>
      </c>
      <c r="AC186" s="6">
        <f>+Húmedo!E185</f>
        <v>0</v>
      </c>
      <c r="AD186" s="6">
        <f>+Húmedo!F185</f>
        <v>0</v>
      </c>
      <c r="AE186" s="6">
        <f>+Húmedo!G185</f>
        <v>0</v>
      </c>
      <c r="AF186" s="6">
        <f>+Húmedo!H185</f>
        <v>0</v>
      </c>
      <c r="AG186" s="6">
        <f>+Húmedo!I185</f>
        <v>0</v>
      </c>
      <c r="AH186" s="6">
        <f>+Húmedo!J185</f>
        <v>0</v>
      </c>
      <c r="AI186" s="6">
        <f>+Húmedo!K185</f>
        <v>64487.39000000013</v>
      </c>
      <c r="AJ186" s="6">
        <f>+Húmedo!L185</f>
        <v>66022.860000000044</v>
      </c>
      <c r="AK186" s="6">
        <f>+Húmedo!M185</f>
        <v>75061.119999999908</v>
      </c>
      <c r="AL186" s="6"/>
      <c r="AM186" s="34">
        <f t="shared" si="42"/>
        <v>210594.93999999997</v>
      </c>
      <c r="AN186" s="34">
        <f t="shared" si="43"/>
        <v>211892.36000000004</v>
      </c>
      <c r="AO186" s="34">
        <f t="shared" si="44"/>
        <v>205571.37000000008</v>
      </c>
      <c r="AP186" s="34">
        <f t="shared" si="45"/>
        <v>205571.37000000008</v>
      </c>
      <c r="AQ186" s="34">
        <f t="shared" si="46"/>
        <v>3</v>
      </c>
      <c r="AR186" s="6">
        <f t="shared" si="52"/>
        <v>184</v>
      </c>
      <c r="AS186" s="35">
        <f t="shared" si="47"/>
        <v>64487.39000000013</v>
      </c>
      <c r="AT186" s="35">
        <f t="shared" si="47"/>
        <v>66022.860000000044</v>
      </c>
      <c r="AU186" s="35">
        <f t="shared" si="47"/>
        <v>75061.119999999908</v>
      </c>
      <c r="AV186" s="35">
        <f t="shared" si="48"/>
        <v>205571.37000000008</v>
      </c>
      <c r="AW186" s="19">
        <f t="shared" si="49"/>
        <v>0</v>
      </c>
      <c r="AX186" s="30">
        <f t="shared" si="36"/>
        <v>34</v>
      </c>
      <c r="AY186" s="30">
        <f t="shared" si="37"/>
        <v>35</v>
      </c>
      <c r="AZ186" s="30">
        <f t="shared" si="38"/>
        <v>36</v>
      </c>
      <c r="BB186" s="34">
        <f>+CompraVenta!AQ188</f>
        <v>0</v>
      </c>
      <c r="BC186" s="34">
        <f>+CompraVenta!AR188</f>
        <v>0</v>
      </c>
      <c r="BD186" s="34">
        <f>+CompraVenta!AS188</f>
        <v>0</v>
      </c>
      <c r="BF186" s="34">
        <f t="shared" si="39"/>
        <v>64487.39000000013</v>
      </c>
      <c r="BG186" s="34">
        <f t="shared" si="40"/>
        <v>66022.860000000044</v>
      </c>
      <c r="BH186" s="34">
        <f t="shared" si="41"/>
        <v>75061.119999999908</v>
      </c>
      <c r="BJ186" s="36">
        <f t="shared" si="50"/>
        <v>205571.37000000008</v>
      </c>
      <c r="BK186" s="19">
        <f t="shared" si="51"/>
        <v>0</v>
      </c>
    </row>
    <row r="187" spans="1:63" x14ac:dyDescent="0.35">
      <c r="A187" s="3" t="str">
        <f>+Seco!A186</f>
        <v>GR_ESPINO</v>
      </c>
      <c r="B187" s="6">
        <f>+Seco!B186</f>
        <v>0</v>
      </c>
      <c r="C187" s="6">
        <f>+Seco!C186</f>
        <v>0</v>
      </c>
      <c r="D187" s="6">
        <f>+Seco!D186</f>
        <v>0</v>
      </c>
      <c r="E187" s="6">
        <f>+Seco!E186</f>
        <v>0</v>
      </c>
      <c r="F187" s="6">
        <f>+Seco!F186</f>
        <v>0</v>
      </c>
      <c r="G187" s="6">
        <f>+Seco!G186</f>
        <v>0</v>
      </c>
      <c r="H187" s="6">
        <f>+Seco!H186</f>
        <v>0</v>
      </c>
      <c r="I187" s="6">
        <f>+Seco!I186</f>
        <v>0</v>
      </c>
      <c r="J187" s="6">
        <f>+Seco!J186</f>
        <v>0</v>
      </c>
      <c r="K187" s="6">
        <f>+Seco!K186</f>
        <v>61027.660000000033</v>
      </c>
      <c r="L187" s="6">
        <f>+Seco!L186</f>
        <v>79243.72</v>
      </c>
      <c r="M187" s="6">
        <f>+Seco!M186</f>
        <v>87694.519999999786</v>
      </c>
      <c r="N187" s="6">
        <f>+Medio!B186</f>
        <v>0</v>
      </c>
      <c r="O187" s="6">
        <f>+Medio!C186</f>
        <v>0</v>
      </c>
      <c r="P187" s="6">
        <f>+Medio!D186</f>
        <v>0</v>
      </c>
      <c r="Q187" s="6">
        <f>+Medio!E186</f>
        <v>0</v>
      </c>
      <c r="R187" s="6">
        <f>+Medio!F186</f>
        <v>0</v>
      </c>
      <c r="S187" s="6">
        <f>+Medio!G186</f>
        <v>0</v>
      </c>
      <c r="T187" s="6">
        <f>+Medio!H186</f>
        <v>0</v>
      </c>
      <c r="U187" s="6">
        <f>+Medio!I186</f>
        <v>0</v>
      </c>
      <c r="V187" s="6">
        <f>+Medio!J186</f>
        <v>0</v>
      </c>
      <c r="W187" s="6">
        <f>+Medio!K186</f>
        <v>60770.859999999906</v>
      </c>
      <c r="X187" s="6">
        <f>+Medio!L186</f>
        <v>81181.320000000109</v>
      </c>
      <c r="Y187" s="6">
        <f>+Medio!M186</f>
        <v>87057.50000000032</v>
      </c>
      <c r="Z187" s="6">
        <f>+Húmedo!B186</f>
        <v>0</v>
      </c>
      <c r="AA187" s="6">
        <f>+Húmedo!C186</f>
        <v>0</v>
      </c>
      <c r="AB187" s="6">
        <f>+Húmedo!D186</f>
        <v>0</v>
      </c>
      <c r="AC187" s="6">
        <f>+Húmedo!E186</f>
        <v>0</v>
      </c>
      <c r="AD187" s="6">
        <f>+Húmedo!F186</f>
        <v>0</v>
      </c>
      <c r="AE187" s="6">
        <f>+Húmedo!G186</f>
        <v>0</v>
      </c>
      <c r="AF187" s="6">
        <f>+Húmedo!H186</f>
        <v>0</v>
      </c>
      <c r="AG187" s="6">
        <f>+Húmedo!I186</f>
        <v>0</v>
      </c>
      <c r="AH187" s="6">
        <f>+Húmedo!J186</f>
        <v>0</v>
      </c>
      <c r="AI187" s="6">
        <f>+Húmedo!K186</f>
        <v>59137.530000000166</v>
      </c>
      <c r="AJ187" s="6">
        <f>+Húmedo!L186</f>
        <v>78457.209999999977</v>
      </c>
      <c r="AK187" s="6">
        <f>+Húmedo!M186</f>
        <v>84273.370000000228</v>
      </c>
      <c r="AL187" s="6"/>
      <c r="AM187" s="34">
        <f t="shared" si="42"/>
        <v>227965.89999999982</v>
      </c>
      <c r="AN187" s="34">
        <f t="shared" si="43"/>
        <v>229009.68000000034</v>
      </c>
      <c r="AO187" s="34">
        <f t="shared" si="44"/>
        <v>221868.11000000036</v>
      </c>
      <c r="AP187" s="34">
        <f t="shared" si="45"/>
        <v>221868.11000000036</v>
      </c>
      <c r="AQ187" s="34">
        <f t="shared" si="46"/>
        <v>3</v>
      </c>
      <c r="AR187" s="6">
        <f t="shared" si="52"/>
        <v>185</v>
      </c>
      <c r="AS187" s="35">
        <f t="shared" si="47"/>
        <v>59137.530000000166</v>
      </c>
      <c r="AT187" s="35">
        <f t="shared" si="47"/>
        <v>78457.209999999977</v>
      </c>
      <c r="AU187" s="35">
        <f t="shared" si="47"/>
        <v>84273.370000000228</v>
      </c>
      <c r="AV187" s="35">
        <f t="shared" si="48"/>
        <v>221868.11000000036</v>
      </c>
      <c r="AW187" s="19">
        <f t="shared" si="49"/>
        <v>0</v>
      </c>
      <c r="AX187" s="30">
        <f t="shared" si="36"/>
        <v>34</v>
      </c>
      <c r="AY187" s="30">
        <f t="shared" si="37"/>
        <v>35</v>
      </c>
      <c r="AZ187" s="30">
        <f t="shared" si="38"/>
        <v>36</v>
      </c>
      <c r="BB187" s="34">
        <f>+CompraVenta!AQ189</f>
        <v>0</v>
      </c>
      <c r="BC187" s="34">
        <f>+CompraVenta!AR189</f>
        <v>0</v>
      </c>
      <c r="BD187" s="34">
        <f>+CompraVenta!AS189</f>
        <v>0</v>
      </c>
      <c r="BF187" s="34">
        <f t="shared" si="39"/>
        <v>59137.530000000166</v>
      </c>
      <c r="BG187" s="34">
        <f t="shared" si="40"/>
        <v>78457.209999999977</v>
      </c>
      <c r="BH187" s="34">
        <f t="shared" si="41"/>
        <v>84273.370000000228</v>
      </c>
      <c r="BJ187" s="36">
        <f t="shared" si="50"/>
        <v>221868.11000000036</v>
      </c>
      <c r="BK187" s="19">
        <f t="shared" si="51"/>
        <v>0</v>
      </c>
    </row>
    <row r="188" spans="1:63" x14ac:dyDescent="0.35">
      <c r="A188" s="3" t="str">
        <f>+Seco!A187</f>
        <v>GR_GUAYACAN</v>
      </c>
      <c r="B188" s="6">
        <f>+Seco!B187</f>
        <v>0</v>
      </c>
      <c r="C188" s="6">
        <f>+Seco!C187</f>
        <v>0</v>
      </c>
      <c r="D188" s="6">
        <f>+Seco!D187</f>
        <v>0</v>
      </c>
      <c r="E188" s="6">
        <f>+Seco!E187</f>
        <v>0</v>
      </c>
      <c r="F188" s="6">
        <f>+Seco!F187</f>
        <v>0</v>
      </c>
      <c r="G188" s="6">
        <f>+Seco!G187</f>
        <v>0</v>
      </c>
      <c r="H188" s="6">
        <f>+Seco!H187</f>
        <v>0</v>
      </c>
      <c r="I188" s="6">
        <f>+Seco!I187</f>
        <v>0</v>
      </c>
      <c r="J188" s="6">
        <f>+Seco!J187</f>
        <v>0</v>
      </c>
      <c r="K188" s="6">
        <f>+Seco!K187</f>
        <v>56891.660000000062</v>
      </c>
      <c r="L188" s="6">
        <f>+Seco!L187</f>
        <v>70653.510000000038</v>
      </c>
      <c r="M188" s="6">
        <f>+Seco!M187</f>
        <v>70182.030000000028</v>
      </c>
      <c r="N188" s="6">
        <f>+Medio!B187</f>
        <v>0</v>
      </c>
      <c r="O188" s="6">
        <f>+Medio!C187</f>
        <v>0</v>
      </c>
      <c r="P188" s="6">
        <f>+Medio!D187</f>
        <v>0</v>
      </c>
      <c r="Q188" s="6">
        <f>+Medio!E187</f>
        <v>0</v>
      </c>
      <c r="R188" s="6">
        <f>+Medio!F187</f>
        <v>0</v>
      </c>
      <c r="S188" s="6">
        <f>+Medio!G187</f>
        <v>0</v>
      </c>
      <c r="T188" s="6">
        <f>+Medio!H187</f>
        <v>0</v>
      </c>
      <c r="U188" s="6">
        <f>+Medio!I187</f>
        <v>0</v>
      </c>
      <c r="V188" s="6">
        <f>+Medio!J187</f>
        <v>0</v>
      </c>
      <c r="W188" s="6">
        <f>+Medio!K187</f>
        <v>56643.69999999983</v>
      </c>
      <c r="X188" s="6">
        <f>+Medio!L187</f>
        <v>72127.679999999978</v>
      </c>
      <c r="Y188" s="6">
        <f>+Medio!M187</f>
        <v>70343.140000000029</v>
      </c>
      <c r="Z188" s="6">
        <f>+Húmedo!B187</f>
        <v>0</v>
      </c>
      <c r="AA188" s="6">
        <f>+Húmedo!C187</f>
        <v>0</v>
      </c>
      <c r="AB188" s="6">
        <f>+Húmedo!D187</f>
        <v>0</v>
      </c>
      <c r="AC188" s="6">
        <f>+Húmedo!E187</f>
        <v>0</v>
      </c>
      <c r="AD188" s="6">
        <f>+Húmedo!F187</f>
        <v>0</v>
      </c>
      <c r="AE188" s="6">
        <f>+Húmedo!G187</f>
        <v>0</v>
      </c>
      <c r="AF188" s="6">
        <f>+Húmedo!H187</f>
        <v>0</v>
      </c>
      <c r="AG188" s="6">
        <f>+Húmedo!I187</f>
        <v>0</v>
      </c>
      <c r="AH188" s="6">
        <f>+Húmedo!J187</f>
        <v>0</v>
      </c>
      <c r="AI188" s="6">
        <f>+Húmedo!K187</f>
        <v>55361.179999999971</v>
      </c>
      <c r="AJ188" s="6">
        <f>+Húmedo!L187</f>
        <v>70212.479999999894</v>
      </c>
      <c r="AK188" s="6">
        <f>+Húmedo!M187</f>
        <v>68265.930000000095</v>
      </c>
      <c r="AL188" s="6"/>
      <c r="AM188" s="34">
        <f t="shared" si="42"/>
        <v>197727.20000000013</v>
      </c>
      <c r="AN188" s="34">
        <f t="shared" si="43"/>
        <v>199114.51999999984</v>
      </c>
      <c r="AO188" s="34">
        <f t="shared" si="44"/>
        <v>193839.58999999997</v>
      </c>
      <c r="AP188" s="34">
        <f t="shared" si="45"/>
        <v>193839.58999999997</v>
      </c>
      <c r="AQ188" s="34">
        <f t="shared" si="46"/>
        <v>3</v>
      </c>
      <c r="AR188" s="6">
        <f t="shared" si="52"/>
        <v>186</v>
      </c>
      <c r="AS188" s="35">
        <f t="shared" si="47"/>
        <v>55361.179999999971</v>
      </c>
      <c r="AT188" s="35">
        <f t="shared" si="47"/>
        <v>70212.479999999894</v>
      </c>
      <c r="AU188" s="35">
        <f t="shared" si="47"/>
        <v>68265.930000000095</v>
      </c>
      <c r="AV188" s="35">
        <f t="shared" si="48"/>
        <v>193839.58999999997</v>
      </c>
      <c r="AW188" s="19">
        <f t="shared" si="49"/>
        <v>0</v>
      </c>
      <c r="AX188" s="30">
        <f t="shared" si="36"/>
        <v>34</v>
      </c>
      <c r="AY188" s="30">
        <f t="shared" si="37"/>
        <v>35</v>
      </c>
      <c r="AZ188" s="30">
        <f t="shared" si="38"/>
        <v>36</v>
      </c>
      <c r="BB188" s="34">
        <f>+CompraVenta!AQ190</f>
        <v>0</v>
      </c>
      <c r="BC188" s="34">
        <f>+CompraVenta!AR190</f>
        <v>0</v>
      </c>
      <c r="BD188" s="34">
        <f>+CompraVenta!AS190</f>
        <v>0</v>
      </c>
      <c r="BF188" s="34">
        <f t="shared" si="39"/>
        <v>55361.179999999971</v>
      </c>
      <c r="BG188" s="34">
        <f t="shared" si="40"/>
        <v>70212.479999999894</v>
      </c>
      <c r="BH188" s="34">
        <f t="shared" si="41"/>
        <v>68265.930000000095</v>
      </c>
      <c r="BJ188" s="36">
        <f t="shared" si="50"/>
        <v>193839.58999999997</v>
      </c>
      <c r="BK188" s="19">
        <f t="shared" si="51"/>
        <v>0</v>
      </c>
    </row>
    <row r="189" spans="1:63" x14ac:dyDescent="0.35">
      <c r="A189" s="3" t="str">
        <f>+Seco!A188</f>
        <v>GR_HUINGAN</v>
      </c>
      <c r="B189" s="6">
        <f>+Seco!B188</f>
        <v>0</v>
      </c>
      <c r="C189" s="6">
        <f>+Seco!C188</f>
        <v>0</v>
      </c>
      <c r="D189" s="6">
        <f>+Seco!D188</f>
        <v>0</v>
      </c>
      <c r="E189" s="6">
        <f>+Seco!E188</f>
        <v>0</v>
      </c>
      <c r="F189" s="6">
        <f>+Seco!F188</f>
        <v>0</v>
      </c>
      <c r="G189" s="6">
        <f>+Seco!G188</f>
        <v>0</v>
      </c>
      <c r="H189" s="6">
        <f>+Seco!H188</f>
        <v>0</v>
      </c>
      <c r="I189" s="6">
        <f>+Seco!I188</f>
        <v>0</v>
      </c>
      <c r="J189" s="6">
        <f>+Seco!J188</f>
        <v>0</v>
      </c>
      <c r="K189" s="6">
        <f>+Seco!K188</f>
        <v>211268.92999999993</v>
      </c>
      <c r="L189" s="6">
        <f>+Seco!L188</f>
        <v>206017.06999999998</v>
      </c>
      <c r="M189" s="6">
        <f>+Seco!M188</f>
        <v>250473.17000000071</v>
      </c>
      <c r="N189" s="6">
        <f>+Medio!B188</f>
        <v>0</v>
      </c>
      <c r="O189" s="6">
        <f>+Medio!C188</f>
        <v>0</v>
      </c>
      <c r="P189" s="6">
        <f>+Medio!D188</f>
        <v>0</v>
      </c>
      <c r="Q189" s="6">
        <f>+Medio!E188</f>
        <v>0</v>
      </c>
      <c r="R189" s="6">
        <f>+Medio!F188</f>
        <v>0</v>
      </c>
      <c r="S189" s="6">
        <f>+Medio!G188</f>
        <v>0</v>
      </c>
      <c r="T189" s="6">
        <f>+Medio!H188</f>
        <v>0</v>
      </c>
      <c r="U189" s="6">
        <f>+Medio!I188</f>
        <v>0</v>
      </c>
      <c r="V189" s="6">
        <f>+Medio!J188</f>
        <v>0</v>
      </c>
      <c r="W189" s="6">
        <f>+Medio!K188</f>
        <v>211881.96999999997</v>
      </c>
      <c r="X189" s="6">
        <f>+Medio!L188</f>
        <v>210880.74000000022</v>
      </c>
      <c r="Y189" s="6">
        <f>+Medio!M188</f>
        <v>248368.27000000048</v>
      </c>
      <c r="Z189" s="6">
        <f>+Húmedo!B188</f>
        <v>0</v>
      </c>
      <c r="AA189" s="6">
        <f>+Húmedo!C188</f>
        <v>0</v>
      </c>
      <c r="AB189" s="6">
        <f>+Húmedo!D188</f>
        <v>0</v>
      </c>
      <c r="AC189" s="6">
        <f>+Húmedo!E188</f>
        <v>0</v>
      </c>
      <c r="AD189" s="6">
        <f>+Húmedo!F188</f>
        <v>0</v>
      </c>
      <c r="AE189" s="6">
        <f>+Húmedo!G188</f>
        <v>0</v>
      </c>
      <c r="AF189" s="6">
        <f>+Húmedo!H188</f>
        <v>0</v>
      </c>
      <c r="AG189" s="6">
        <f>+Húmedo!I188</f>
        <v>0</v>
      </c>
      <c r="AH189" s="6">
        <f>+Húmedo!J188</f>
        <v>0</v>
      </c>
      <c r="AI189" s="6">
        <f>+Húmedo!K188</f>
        <v>203276.88999999987</v>
      </c>
      <c r="AJ189" s="6">
        <f>+Húmedo!L188</f>
        <v>204195.79999999981</v>
      </c>
      <c r="AK189" s="6">
        <f>+Húmedo!M188</f>
        <v>239958.12999999968</v>
      </c>
      <c r="AL189" s="6"/>
      <c r="AM189" s="34">
        <f t="shared" si="42"/>
        <v>667759.17000000062</v>
      </c>
      <c r="AN189" s="34">
        <f t="shared" si="43"/>
        <v>671130.98000000068</v>
      </c>
      <c r="AO189" s="34">
        <f t="shared" si="44"/>
        <v>647430.81999999937</v>
      </c>
      <c r="AP189" s="34">
        <f t="shared" si="45"/>
        <v>647430.81999999937</v>
      </c>
      <c r="AQ189" s="34">
        <f t="shared" si="46"/>
        <v>3</v>
      </c>
      <c r="AR189" s="6">
        <f t="shared" si="52"/>
        <v>187</v>
      </c>
      <c r="AS189" s="35">
        <f t="shared" si="47"/>
        <v>203276.88999999987</v>
      </c>
      <c r="AT189" s="35">
        <f t="shared" si="47"/>
        <v>204195.79999999981</v>
      </c>
      <c r="AU189" s="35">
        <f t="shared" si="47"/>
        <v>239958.12999999968</v>
      </c>
      <c r="AV189" s="35">
        <f t="shared" si="48"/>
        <v>647430.81999999937</v>
      </c>
      <c r="AW189" s="19">
        <f t="shared" si="49"/>
        <v>0</v>
      </c>
      <c r="AX189" s="30">
        <f t="shared" si="36"/>
        <v>34</v>
      </c>
      <c r="AY189" s="30">
        <f t="shared" si="37"/>
        <v>35</v>
      </c>
      <c r="AZ189" s="30">
        <f t="shared" si="38"/>
        <v>36</v>
      </c>
      <c r="BB189" s="34">
        <f>+CompraVenta!AQ191</f>
        <v>0</v>
      </c>
      <c r="BC189" s="34">
        <f>+CompraVenta!AR191</f>
        <v>0</v>
      </c>
      <c r="BD189" s="34">
        <f>+CompraVenta!AS191</f>
        <v>0</v>
      </c>
      <c r="BF189" s="34">
        <f t="shared" si="39"/>
        <v>203276.88999999987</v>
      </c>
      <c r="BG189" s="34">
        <f t="shared" si="40"/>
        <v>204195.79999999981</v>
      </c>
      <c r="BH189" s="34">
        <f t="shared" si="41"/>
        <v>239958.12999999968</v>
      </c>
      <c r="BJ189" s="36">
        <f t="shared" si="50"/>
        <v>647430.81999999937</v>
      </c>
      <c r="BK189" s="19">
        <f t="shared" si="51"/>
        <v>0</v>
      </c>
    </row>
    <row r="190" spans="1:63" x14ac:dyDescent="0.35">
      <c r="A190" s="3" t="str">
        <f>+Seco!A189</f>
        <v>GR_LAUREL</v>
      </c>
      <c r="B190" s="6">
        <f>+Seco!B189</f>
        <v>0</v>
      </c>
      <c r="C190" s="6">
        <f>+Seco!C189</f>
        <v>0</v>
      </c>
      <c r="D190" s="6">
        <f>+Seco!D189</f>
        <v>0</v>
      </c>
      <c r="E190" s="6">
        <f>+Seco!E189</f>
        <v>0</v>
      </c>
      <c r="F190" s="6">
        <f>+Seco!F189</f>
        <v>0</v>
      </c>
      <c r="G190" s="6">
        <f>+Seco!G189</f>
        <v>0</v>
      </c>
      <c r="H190" s="6">
        <f>+Seco!H189</f>
        <v>0</v>
      </c>
      <c r="I190" s="6">
        <f>+Seco!I189</f>
        <v>0</v>
      </c>
      <c r="J190" s="6">
        <f>+Seco!J189</f>
        <v>0</v>
      </c>
      <c r="K190" s="6">
        <f>+Seco!K189</f>
        <v>72525.439999999959</v>
      </c>
      <c r="L190" s="6">
        <f>+Seco!L189</f>
        <v>99332.430000000168</v>
      </c>
      <c r="M190" s="6">
        <f>+Seco!M189</f>
        <v>111880.28000000001</v>
      </c>
      <c r="N190" s="6">
        <f>+Medio!B189</f>
        <v>0</v>
      </c>
      <c r="O190" s="6">
        <f>+Medio!C189</f>
        <v>0</v>
      </c>
      <c r="P190" s="6">
        <f>+Medio!D189</f>
        <v>0</v>
      </c>
      <c r="Q190" s="6">
        <f>+Medio!E189</f>
        <v>0</v>
      </c>
      <c r="R190" s="6">
        <f>+Medio!F189</f>
        <v>0</v>
      </c>
      <c r="S190" s="6">
        <f>+Medio!G189</f>
        <v>0</v>
      </c>
      <c r="T190" s="6">
        <f>+Medio!H189</f>
        <v>0</v>
      </c>
      <c r="U190" s="6">
        <f>+Medio!I189</f>
        <v>0</v>
      </c>
      <c r="V190" s="6">
        <f>+Medio!J189</f>
        <v>0</v>
      </c>
      <c r="W190" s="6">
        <f>+Medio!K189</f>
        <v>72198.350000000297</v>
      </c>
      <c r="X190" s="6">
        <f>+Medio!L189</f>
        <v>101777.67999999964</v>
      </c>
      <c r="Y190" s="6">
        <f>+Medio!M189</f>
        <v>110919.08999999992</v>
      </c>
      <c r="Z190" s="6">
        <f>+Húmedo!B189</f>
        <v>0</v>
      </c>
      <c r="AA190" s="6">
        <f>+Húmedo!C189</f>
        <v>0</v>
      </c>
      <c r="AB190" s="6">
        <f>+Húmedo!D189</f>
        <v>0</v>
      </c>
      <c r="AC190" s="6">
        <f>+Húmedo!E189</f>
        <v>0</v>
      </c>
      <c r="AD190" s="6">
        <f>+Húmedo!F189</f>
        <v>0</v>
      </c>
      <c r="AE190" s="6">
        <f>+Húmedo!G189</f>
        <v>0</v>
      </c>
      <c r="AF190" s="6">
        <f>+Húmedo!H189</f>
        <v>0</v>
      </c>
      <c r="AG190" s="6">
        <f>+Húmedo!I189</f>
        <v>0</v>
      </c>
      <c r="AH190" s="6">
        <f>+Húmedo!J189</f>
        <v>0</v>
      </c>
      <c r="AI190" s="6">
        <f>+Húmedo!K189</f>
        <v>70237.44999999991</v>
      </c>
      <c r="AJ190" s="6">
        <f>+Húmedo!L189</f>
        <v>98285.609999999724</v>
      </c>
      <c r="AK190" s="6">
        <f>+Húmedo!M189</f>
        <v>107376.21999999984</v>
      </c>
      <c r="AL190" s="6"/>
      <c r="AM190" s="34">
        <f t="shared" si="42"/>
        <v>283738.15000000014</v>
      </c>
      <c r="AN190" s="34">
        <f t="shared" si="43"/>
        <v>284895.11999999988</v>
      </c>
      <c r="AO190" s="34">
        <f t="shared" si="44"/>
        <v>275899.2799999995</v>
      </c>
      <c r="AP190" s="34">
        <f t="shared" si="45"/>
        <v>275899.2799999995</v>
      </c>
      <c r="AQ190" s="34">
        <f t="shared" si="46"/>
        <v>3</v>
      </c>
      <c r="AR190" s="6">
        <f t="shared" si="52"/>
        <v>188</v>
      </c>
      <c r="AS190" s="35">
        <f t="shared" si="47"/>
        <v>70237.44999999991</v>
      </c>
      <c r="AT190" s="35">
        <f t="shared" si="47"/>
        <v>98285.609999999724</v>
      </c>
      <c r="AU190" s="35">
        <f t="shared" si="47"/>
        <v>107376.21999999984</v>
      </c>
      <c r="AV190" s="35">
        <f t="shared" si="48"/>
        <v>275899.2799999995</v>
      </c>
      <c r="AW190" s="19">
        <f t="shared" si="49"/>
        <v>0</v>
      </c>
      <c r="AX190" s="30">
        <f t="shared" si="36"/>
        <v>34</v>
      </c>
      <c r="AY190" s="30">
        <f t="shared" si="37"/>
        <v>35</v>
      </c>
      <c r="AZ190" s="30">
        <f t="shared" si="38"/>
        <v>36</v>
      </c>
      <c r="BB190" s="34">
        <f>+CompraVenta!AQ192</f>
        <v>0</v>
      </c>
      <c r="BC190" s="34">
        <f>+CompraVenta!AR192</f>
        <v>0</v>
      </c>
      <c r="BD190" s="34">
        <f>+CompraVenta!AS192</f>
        <v>0</v>
      </c>
      <c r="BF190" s="34">
        <f t="shared" si="39"/>
        <v>70237.44999999991</v>
      </c>
      <c r="BG190" s="34">
        <f t="shared" si="40"/>
        <v>98285.609999999724</v>
      </c>
      <c r="BH190" s="34">
        <f t="shared" si="41"/>
        <v>107376.21999999984</v>
      </c>
      <c r="BJ190" s="36">
        <f t="shared" si="50"/>
        <v>275899.2799999995</v>
      </c>
      <c r="BK190" s="19">
        <f t="shared" si="51"/>
        <v>0</v>
      </c>
    </row>
    <row r="191" spans="1:63" x14ac:dyDescent="0.35">
      <c r="A191" s="3" t="str">
        <f>+Seco!A190</f>
        <v>GR_LILEN_SPA</v>
      </c>
      <c r="B191" s="6">
        <f>+Seco!B190</f>
        <v>0</v>
      </c>
      <c r="C191" s="6">
        <f>+Seco!C190</f>
        <v>0</v>
      </c>
      <c r="D191" s="6">
        <f>+Seco!D190</f>
        <v>0</v>
      </c>
      <c r="E191" s="6">
        <f>+Seco!E190</f>
        <v>0</v>
      </c>
      <c r="F191" s="6">
        <f>+Seco!F190</f>
        <v>0</v>
      </c>
      <c r="G191" s="6">
        <f>+Seco!G190</f>
        <v>0</v>
      </c>
      <c r="H191" s="6">
        <f>+Seco!H190</f>
        <v>0</v>
      </c>
      <c r="I191" s="6">
        <f>+Seco!I190</f>
        <v>0</v>
      </c>
      <c r="J191" s="6">
        <f>+Seco!J190</f>
        <v>0</v>
      </c>
      <c r="K191" s="6">
        <f>+Seco!K190</f>
        <v>143211.14000000036</v>
      </c>
      <c r="L191" s="6">
        <f>+Seco!L190</f>
        <v>175974.51999999941</v>
      </c>
      <c r="M191" s="6">
        <f>+Seco!M190</f>
        <v>355064.17999999976</v>
      </c>
      <c r="N191" s="6">
        <f>+Medio!B190</f>
        <v>0</v>
      </c>
      <c r="O191" s="6">
        <f>+Medio!C190</f>
        <v>0</v>
      </c>
      <c r="P191" s="6">
        <f>+Medio!D190</f>
        <v>0</v>
      </c>
      <c r="Q191" s="6">
        <f>+Medio!E190</f>
        <v>0</v>
      </c>
      <c r="R191" s="6">
        <f>+Medio!F190</f>
        <v>0</v>
      </c>
      <c r="S191" s="6">
        <f>+Medio!G190</f>
        <v>0</v>
      </c>
      <c r="T191" s="6">
        <f>+Medio!H190</f>
        <v>0</v>
      </c>
      <c r="U191" s="6">
        <f>+Medio!I190</f>
        <v>0</v>
      </c>
      <c r="V191" s="6">
        <f>+Medio!J190</f>
        <v>0</v>
      </c>
      <c r="W191" s="6">
        <f>+Medio!K190</f>
        <v>142627.22000000018</v>
      </c>
      <c r="X191" s="6">
        <f>+Medio!L190</f>
        <v>179232.61000000004</v>
      </c>
      <c r="Y191" s="6">
        <f>+Medio!M190</f>
        <v>355992.44000000082</v>
      </c>
      <c r="Z191" s="6">
        <f>+Húmedo!B190</f>
        <v>0</v>
      </c>
      <c r="AA191" s="6">
        <f>+Húmedo!C190</f>
        <v>0</v>
      </c>
      <c r="AB191" s="6">
        <f>+Húmedo!D190</f>
        <v>0</v>
      </c>
      <c r="AC191" s="6">
        <f>+Húmedo!E190</f>
        <v>0</v>
      </c>
      <c r="AD191" s="6">
        <f>+Húmedo!F190</f>
        <v>0</v>
      </c>
      <c r="AE191" s="6">
        <f>+Húmedo!G190</f>
        <v>0</v>
      </c>
      <c r="AF191" s="6">
        <f>+Húmedo!H190</f>
        <v>0</v>
      </c>
      <c r="AG191" s="6">
        <f>+Húmedo!I190</f>
        <v>0</v>
      </c>
      <c r="AH191" s="6">
        <f>+Húmedo!J190</f>
        <v>0</v>
      </c>
      <c r="AI191" s="6">
        <f>+Húmedo!K190</f>
        <v>139656.93000000034</v>
      </c>
      <c r="AJ191" s="6">
        <f>+Húmedo!L190</f>
        <v>175043.11</v>
      </c>
      <c r="AK191" s="6">
        <f>+Húmedo!M190</f>
        <v>346416.4800000001</v>
      </c>
      <c r="AL191" s="6"/>
      <c r="AM191" s="34">
        <f t="shared" si="42"/>
        <v>674249.83999999962</v>
      </c>
      <c r="AN191" s="34">
        <f t="shared" si="43"/>
        <v>677852.27000000095</v>
      </c>
      <c r="AO191" s="34">
        <f t="shared" si="44"/>
        <v>661116.52000000048</v>
      </c>
      <c r="AP191" s="34">
        <f t="shared" si="45"/>
        <v>661116.52000000048</v>
      </c>
      <c r="AQ191" s="34">
        <f t="shared" si="46"/>
        <v>3</v>
      </c>
      <c r="AR191" s="6">
        <f t="shared" si="52"/>
        <v>189</v>
      </c>
      <c r="AS191" s="35">
        <f t="shared" si="47"/>
        <v>139656.93000000034</v>
      </c>
      <c r="AT191" s="35">
        <f t="shared" si="47"/>
        <v>175043.11</v>
      </c>
      <c r="AU191" s="35">
        <f t="shared" si="47"/>
        <v>346416.4800000001</v>
      </c>
      <c r="AV191" s="35">
        <f t="shared" si="48"/>
        <v>661116.52000000048</v>
      </c>
      <c r="AW191" s="19">
        <f t="shared" si="49"/>
        <v>0</v>
      </c>
      <c r="AX191" s="30">
        <f t="shared" si="36"/>
        <v>34</v>
      </c>
      <c r="AY191" s="30">
        <f t="shared" si="37"/>
        <v>35</v>
      </c>
      <c r="AZ191" s="30">
        <f t="shared" si="38"/>
        <v>36</v>
      </c>
      <c r="BB191" s="34">
        <f>+CompraVenta!AQ193</f>
        <v>0</v>
      </c>
      <c r="BC191" s="34">
        <f>+CompraVenta!AR193</f>
        <v>0</v>
      </c>
      <c r="BD191" s="34">
        <f>+CompraVenta!AS193</f>
        <v>0</v>
      </c>
      <c r="BF191" s="34">
        <f t="shared" si="39"/>
        <v>139656.93000000034</v>
      </c>
      <c r="BG191" s="34">
        <f t="shared" si="40"/>
        <v>175043.11</v>
      </c>
      <c r="BH191" s="34">
        <f t="shared" si="41"/>
        <v>346416.4800000001</v>
      </c>
      <c r="BJ191" s="36">
        <f t="shared" si="50"/>
        <v>661116.52000000048</v>
      </c>
      <c r="BK191" s="19">
        <f t="shared" si="51"/>
        <v>0</v>
      </c>
    </row>
    <row r="192" spans="1:63" x14ac:dyDescent="0.35">
      <c r="A192" s="3" t="str">
        <f>+Seco!A191</f>
        <v>GR_LINGUE</v>
      </c>
      <c r="B192" s="6">
        <f>+Seco!B191</f>
        <v>0</v>
      </c>
      <c r="C192" s="6">
        <f>+Seco!C191</f>
        <v>0</v>
      </c>
      <c r="D192" s="6">
        <f>+Seco!D191</f>
        <v>0</v>
      </c>
      <c r="E192" s="6">
        <f>+Seco!E191</f>
        <v>0</v>
      </c>
      <c r="F192" s="6">
        <f>+Seco!F191</f>
        <v>0</v>
      </c>
      <c r="G192" s="6">
        <f>+Seco!G191</f>
        <v>0</v>
      </c>
      <c r="H192" s="6">
        <f>+Seco!H191</f>
        <v>0</v>
      </c>
      <c r="I192" s="6">
        <f>+Seco!I191</f>
        <v>0</v>
      </c>
      <c r="J192" s="6">
        <f>+Seco!J191</f>
        <v>0</v>
      </c>
      <c r="K192" s="6">
        <f>+Seco!K191</f>
        <v>142334.42999999993</v>
      </c>
      <c r="L192" s="6">
        <f>+Seco!L191</f>
        <v>154699.20999999973</v>
      </c>
      <c r="M192" s="6">
        <f>+Seco!M191</f>
        <v>161938.67999999979</v>
      </c>
      <c r="N192" s="6">
        <f>+Medio!B191</f>
        <v>0</v>
      </c>
      <c r="O192" s="6">
        <f>+Medio!C191</f>
        <v>0</v>
      </c>
      <c r="P192" s="6">
        <f>+Medio!D191</f>
        <v>0</v>
      </c>
      <c r="Q192" s="6">
        <f>+Medio!E191</f>
        <v>0</v>
      </c>
      <c r="R192" s="6">
        <f>+Medio!F191</f>
        <v>0</v>
      </c>
      <c r="S192" s="6">
        <f>+Medio!G191</f>
        <v>0</v>
      </c>
      <c r="T192" s="6">
        <f>+Medio!H191</f>
        <v>0</v>
      </c>
      <c r="U192" s="6">
        <f>+Medio!I191</f>
        <v>0</v>
      </c>
      <c r="V192" s="6">
        <f>+Medio!J191</f>
        <v>0</v>
      </c>
      <c r="W192" s="6">
        <f>+Medio!K191</f>
        <v>141736.19999999981</v>
      </c>
      <c r="X192" s="6">
        <f>+Medio!L191</f>
        <v>157521.72000000009</v>
      </c>
      <c r="Y192" s="6">
        <f>+Medio!M191</f>
        <v>162656.27999999994</v>
      </c>
      <c r="Z192" s="6">
        <f>+Húmedo!B191</f>
        <v>0</v>
      </c>
      <c r="AA192" s="6">
        <f>+Húmedo!C191</f>
        <v>0</v>
      </c>
      <c r="AB192" s="6">
        <f>+Húmedo!D191</f>
        <v>0</v>
      </c>
      <c r="AC192" s="6">
        <f>+Húmedo!E191</f>
        <v>0</v>
      </c>
      <c r="AD192" s="6">
        <f>+Húmedo!F191</f>
        <v>0</v>
      </c>
      <c r="AE192" s="6">
        <f>+Húmedo!G191</f>
        <v>0</v>
      </c>
      <c r="AF192" s="6">
        <f>+Húmedo!H191</f>
        <v>0</v>
      </c>
      <c r="AG192" s="6">
        <f>+Húmedo!I191</f>
        <v>0</v>
      </c>
      <c r="AH192" s="6">
        <f>+Húmedo!J191</f>
        <v>0</v>
      </c>
      <c r="AI192" s="6">
        <f>+Húmedo!K191</f>
        <v>138921.76000000013</v>
      </c>
      <c r="AJ192" s="6">
        <f>+Húmedo!L191</f>
        <v>153925.5100000001</v>
      </c>
      <c r="AK192" s="6">
        <f>+Húmedo!M191</f>
        <v>158143.32000000007</v>
      </c>
      <c r="AL192" s="6"/>
      <c r="AM192" s="34">
        <f t="shared" si="42"/>
        <v>458972.31999999948</v>
      </c>
      <c r="AN192" s="34">
        <f t="shared" si="43"/>
        <v>461914.19999999984</v>
      </c>
      <c r="AO192" s="34">
        <f t="shared" si="44"/>
        <v>450990.59000000032</v>
      </c>
      <c r="AP192" s="34">
        <f t="shared" si="45"/>
        <v>450990.59000000032</v>
      </c>
      <c r="AQ192" s="34">
        <f t="shared" si="46"/>
        <v>3</v>
      </c>
      <c r="AR192" s="6">
        <f t="shared" si="52"/>
        <v>190</v>
      </c>
      <c r="AS192" s="35">
        <f t="shared" si="47"/>
        <v>138921.76000000013</v>
      </c>
      <c r="AT192" s="35">
        <f t="shared" si="47"/>
        <v>153925.5100000001</v>
      </c>
      <c r="AU192" s="35">
        <f t="shared" si="47"/>
        <v>158143.32000000007</v>
      </c>
      <c r="AV192" s="35">
        <f t="shared" si="48"/>
        <v>450990.59000000032</v>
      </c>
      <c r="AW192" s="19">
        <f t="shared" si="49"/>
        <v>0</v>
      </c>
      <c r="AX192" s="30">
        <f t="shared" si="36"/>
        <v>34</v>
      </c>
      <c r="AY192" s="30">
        <f t="shared" si="37"/>
        <v>35</v>
      </c>
      <c r="AZ192" s="30">
        <f t="shared" si="38"/>
        <v>36</v>
      </c>
      <c r="BB192" s="34">
        <f>+CompraVenta!AQ194</f>
        <v>0</v>
      </c>
      <c r="BC192" s="34">
        <f>+CompraVenta!AR194</f>
        <v>0</v>
      </c>
      <c r="BD192" s="34">
        <f>+CompraVenta!AS194</f>
        <v>0</v>
      </c>
      <c r="BF192" s="34">
        <f t="shared" si="39"/>
        <v>138921.76000000013</v>
      </c>
      <c r="BG192" s="34">
        <f t="shared" si="40"/>
        <v>153925.5100000001</v>
      </c>
      <c r="BH192" s="34">
        <f t="shared" si="41"/>
        <v>158143.32000000007</v>
      </c>
      <c r="BJ192" s="36">
        <f t="shared" si="50"/>
        <v>450990.59000000032</v>
      </c>
      <c r="BK192" s="19">
        <f t="shared" si="51"/>
        <v>0</v>
      </c>
    </row>
    <row r="193" spans="1:63" x14ac:dyDescent="0.35">
      <c r="A193" s="3" t="str">
        <f>+Seco!A192</f>
        <v>GR_LITRE</v>
      </c>
      <c r="B193" s="6">
        <f>+Seco!B192</f>
        <v>0</v>
      </c>
      <c r="C193" s="6">
        <f>+Seco!C192</f>
        <v>0</v>
      </c>
      <c r="D193" s="6">
        <f>+Seco!D192</f>
        <v>0</v>
      </c>
      <c r="E193" s="6">
        <f>+Seco!E192</f>
        <v>0</v>
      </c>
      <c r="F193" s="6">
        <f>+Seco!F192</f>
        <v>0</v>
      </c>
      <c r="G193" s="6">
        <f>+Seco!G192</f>
        <v>0</v>
      </c>
      <c r="H193" s="6">
        <f>+Seco!H192</f>
        <v>0</v>
      </c>
      <c r="I193" s="6">
        <f>+Seco!I192</f>
        <v>0</v>
      </c>
      <c r="J193" s="6">
        <f>+Seco!J192</f>
        <v>0</v>
      </c>
      <c r="K193" s="6">
        <f>+Seco!K192</f>
        <v>194617.49</v>
      </c>
      <c r="L193" s="6">
        <f>+Seco!L192</f>
        <v>297935.81000000029</v>
      </c>
      <c r="M193" s="6">
        <f>+Seco!M192</f>
        <v>334014.03000000102</v>
      </c>
      <c r="N193" s="6">
        <f>+Medio!B192</f>
        <v>0</v>
      </c>
      <c r="O193" s="6">
        <f>+Medio!C192</f>
        <v>0</v>
      </c>
      <c r="P193" s="6">
        <f>+Medio!D192</f>
        <v>0</v>
      </c>
      <c r="Q193" s="6">
        <f>+Medio!E192</f>
        <v>0</v>
      </c>
      <c r="R193" s="6">
        <f>+Medio!F192</f>
        <v>0</v>
      </c>
      <c r="S193" s="6">
        <f>+Medio!G192</f>
        <v>0</v>
      </c>
      <c r="T193" s="6">
        <f>+Medio!H192</f>
        <v>0</v>
      </c>
      <c r="U193" s="6">
        <f>+Medio!I192</f>
        <v>0</v>
      </c>
      <c r="V193" s="6">
        <f>+Medio!J192</f>
        <v>0</v>
      </c>
      <c r="W193" s="6">
        <f>+Medio!K192</f>
        <v>193806.56999999948</v>
      </c>
      <c r="X193" s="6">
        <f>+Medio!L192</f>
        <v>305076.0500000001</v>
      </c>
      <c r="Y193" s="6">
        <f>+Medio!M192</f>
        <v>331592.5400000001</v>
      </c>
      <c r="Z193" s="6">
        <f>+Húmedo!B192</f>
        <v>0</v>
      </c>
      <c r="AA193" s="6">
        <f>+Húmedo!C192</f>
        <v>0</v>
      </c>
      <c r="AB193" s="6">
        <f>+Húmedo!D192</f>
        <v>0</v>
      </c>
      <c r="AC193" s="6">
        <f>+Húmedo!E192</f>
        <v>0</v>
      </c>
      <c r="AD193" s="6">
        <f>+Húmedo!F192</f>
        <v>0</v>
      </c>
      <c r="AE193" s="6">
        <f>+Húmedo!G192</f>
        <v>0</v>
      </c>
      <c r="AF193" s="6">
        <f>+Húmedo!H192</f>
        <v>0</v>
      </c>
      <c r="AG193" s="6">
        <f>+Húmedo!I192</f>
        <v>0</v>
      </c>
      <c r="AH193" s="6">
        <f>+Húmedo!J192</f>
        <v>0</v>
      </c>
      <c r="AI193" s="6">
        <f>+Húmedo!K192</f>
        <v>188600.99999999994</v>
      </c>
      <c r="AJ193" s="6">
        <f>+Húmedo!L192</f>
        <v>294797.51999999955</v>
      </c>
      <c r="AK193" s="6">
        <f>+Húmedo!M192</f>
        <v>321053.22000000032</v>
      </c>
      <c r="AL193" s="6"/>
      <c r="AM193" s="34">
        <f t="shared" si="42"/>
        <v>826567.33000000124</v>
      </c>
      <c r="AN193" s="34">
        <f t="shared" si="43"/>
        <v>830475.15999999968</v>
      </c>
      <c r="AO193" s="34">
        <f t="shared" si="44"/>
        <v>804451.73999999976</v>
      </c>
      <c r="AP193" s="34">
        <f t="shared" si="45"/>
        <v>804451.73999999976</v>
      </c>
      <c r="AQ193" s="34">
        <f t="shared" si="46"/>
        <v>3</v>
      </c>
      <c r="AR193" s="6">
        <f t="shared" si="52"/>
        <v>191</v>
      </c>
      <c r="AS193" s="35">
        <f t="shared" si="47"/>
        <v>188600.99999999994</v>
      </c>
      <c r="AT193" s="35">
        <f t="shared" si="47"/>
        <v>294797.51999999955</v>
      </c>
      <c r="AU193" s="35">
        <f t="shared" si="47"/>
        <v>321053.22000000032</v>
      </c>
      <c r="AV193" s="35">
        <f t="shared" si="48"/>
        <v>804451.73999999976</v>
      </c>
      <c r="AW193" s="19">
        <f t="shared" si="49"/>
        <v>0</v>
      </c>
      <c r="AX193" s="30">
        <f t="shared" si="36"/>
        <v>34</v>
      </c>
      <c r="AY193" s="30">
        <f t="shared" si="37"/>
        <v>35</v>
      </c>
      <c r="AZ193" s="30">
        <f t="shared" si="38"/>
        <v>36</v>
      </c>
      <c r="BB193" s="34">
        <f>+CompraVenta!AQ195</f>
        <v>0</v>
      </c>
      <c r="BC193" s="34">
        <f>+CompraVenta!AR195</f>
        <v>0</v>
      </c>
      <c r="BD193" s="34">
        <f>+CompraVenta!AS195</f>
        <v>0</v>
      </c>
      <c r="BF193" s="34">
        <f t="shared" si="39"/>
        <v>188600.99999999994</v>
      </c>
      <c r="BG193" s="34">
        <f t="shared" si="40"/>
        <v>294797.51999999955</v>
      </c>
      <c r="BH193" s="34">
        <f t="shared" si="41"/>
        <v>321053.22000000032</v>
      </c>
      <c r="BJ193" s="36">
        <f t="shared" si="50"/>
        <v>804451.73999999976</v>
      </c>
      <c r="BK193" s="19">
        <f t="shared" si="51"/>
        <v>0</v>
      </c>
    </row>
    <row r="194" spans="1:63" x14ac:dyDescent="0.35">
      <c r="A194" s="3" t="str">
        <f>+Seco!A193</f>
        <v>GR_MELI _SPA</v>
      </c>
      <c r="B194" s="6">
        <f>+Seco!B193</f>
        <v>0</v>
      </c>
      <c r="C194" s="6">
        <f>+Seco!C193</f>
        <v>0</v>
      </c>
      <c r="D194" s="6">
        <f>+Seco!D193</f>
        <v>0</v>
      </c>
      <c r="E194" s="6">
        <f>+Seco!E193</f>
        <v>0</v>
      </c>
      <c r="F194" s="6">
        <f>+Seco!F193</f>
        <v>0</v>
      </c>
      <c r="G194" s="6">
        <f>+Seco!G193</f>
        <v>0</v>
      </c>
      <c r="H194" s="6">
        <f>+Seco!H193</f>
        <v>0</v>
      </c>
      <c r="I194" s="6">
        <f>+Seco!I193</f>
        <v>0</v>
      </c>
      <c r="J194" s="6">
        <f>+Seco!J193</f>
        <v>0</v>
      </c>
      <c r="K194" s="6">
        <f>+Seco!K193</f>
        <v>49169.69000000001</v>
      </c>
      <c r="L194" s="6">
        <f>+Seco!L193</f>
        <v>73207.219999999987</v>
      </c>
      <c r="M194" s="6">
        <f>+Seco!M193</f>
        <v>66189.380000000136</v>
      </c>
      <c r="N194" s="6">
        <f>+Medio!B193</f>
        <v>0</v>
      </c>
      <c r="O194" s="6">
        <f>+Medio!C193</f>
        <v>0</v>
      </c>
      <c r="P194" s="6">
        <f>+Medio!D193</f>
        <v>0</v>
      </c>
      <c r="Q194" s="6">
        <f>+Medio!E193</f>
        <v>0</v>
      </c>
      <c r="R194" s="6">
        <f>+Medio!F193</f>
        <v>0</v>
      </c>
      <c r="S194" s="6">
        <f>+Medio!G193</f>
        <v>0</v>
      </c>
      <c r="T194" s="6">
        <f>+Medio!H193</f>
        <v>0</v>
      </c>
      <c r="U194" s="6">
        <f>+Medio!I193</f>
        <v>0</v>
      </c>
      <c r="V194" s="6">
        <f>+Medio!J193</f>
        <v>0</v>
      </c>
      <c r="W194" s="6">
        <f>+Medio!K193</f>
        <v>48962.139999999927</v>
      </c>
      <c r="X194" s="6">
        <f>+Medio!L193</f>
        <v>74861.059999999939</v>
      </c>
      <c r="Y194" s="6">
        <f>+Medio!M193</f>
        <v>66216.949999999895</v>
      </c>
      <c r="Z194" s="6">
        <f>+Húmedo!B193</f>
        <v>0</v>
      </c>
      <c r="AA194" s="6">
        <f>+Húmedo!C193</f>
        <v>0</v>
      </c>
      <c r="AB194" s="6">
        <f>+Húmedo!D193</f>
        <v>0</v>
      </c>
      <c r="AC194" s="6">
        <f>+Húmedo!E193</f>
        <v>0</v>
      </c>
      <c r="AD194" s="6">
        <f>+Húmedo!F193</f>
        <v>0</v>
      </c>
      <c r="AE194" s="6">
        <f>+Húmedo!G193</f>
        <v>0</v>
      </c>
      <c r="AF194" s="6">
        <f>+Húmedo!H193</f>
        <v>0</v>
      </c>
      <c r="AG194" s="6">
        <f>+Húmedo!I193</f>
        <v>0</v>
      </c>
      <c r="AH194" s="6">
        <f>+Húmedo!J193</f>
        <v>0</v>
      </c>
      <c r="AI194" s="6">
        <f>+Húmedo!K193</f>
        <v>47729.200000000041</v>
      </c>
      <c r="AJ194" s="6">
        <f>+Húmedo!L193</f>
        <v>72460.949999999779</v>
      </c>
      <c r="AK194" s="6">
        <f>+Húmedo!M193</f>
        <v>64147.72000000003</v>
      </c>
      <c r="AL194" s="6"/>
      <c r="AM194" s="34">
        <f t="shared" si="42"/>
        <v>188566.29000000015</v>
      </c>
      <c r="AN194" s="34">
        <f t="shared" si="43"/>
        <v>190040.14999999976</v>
      </c>
      <c r="AO194" s="34">
        <f t="shared" si="44"/>
        <v>184337.86999999985</v>
      </c>
      <c r="AP194" s="34">
        <f t="shared" si="45"/>
        <v>184337.86999999985</v>
      </c>
      <c r="AQ194" s="34">
        <f t="shared" si="46"/>
        <v>3</v>
      </c>
      <c r="AR194" s="6">
        <f t="shared" si="52"/>
        <v>192</v>
      </c>
      <c r="AS194" s="35">
        <f t="shared" si="47"/>
        <v>47729.200000000041</v>
      </c>
      <c r="AT194" s="35">
        <f t="shared" si="47"/>
        <v>72460.949999999779</v>
      </c>
      <c r="AU194" s="35">
        <f t="shared" si="47"/>
        <v>64147.72000000003</v>
      </c>
      <c r="AV194" s="35">
        <f t="shared" si="48"/>
        <v>184337.86999999985</v>
      </c>
      <c r="AW194" s="19">
        <f t="shared" si="49"/>
        <v>0</v>
      </c>
      <c r="AX194" s="30">
        <f t="shared" si="36"/>
        <v>34</v>
      </c>
      <c r="AY194" s="30">
        <f t="shared" si="37"/>
        <v>35</v>
      </c>
      <c r="AZ194" s="30">
        <f t="shared" si="38"/>
        <v>36</v>
      </c>
      <c r="BB194" s="34">
        <f>+CompraVenta!AQ196</f>
        <v>0</v>
      </c>
      <c r="BC194" s="34">
        <f>+CompraVenta!AR196</f>
        <v>0</v>
      </c>
      <c r="BD194" s="34">
        <f>+CompraVenta!AS196</f>
        <v>0</v>
      </c>
      <c r="BF194" s="34">
        <f t="shared" si="39"/>
        <v>47729.200000000041</v>
      </c>
      <c r="BG194" s="34">
        <f t="shared" si="40"/>
        <v>72460.949999999779</v>
      </c>
      <c r="BH194" s="34">
        <f t="shared" si="41"/>
        <v>64147.72000000003</v>
      </c>
      <c r="BJ194" s="36">
        <f t="shared" si="50"/>
        <v>184337.86999999985</v>
      </c>
      <c r="BK194" s="19">
        <f t="shared" si="51"/>
        <v>0</v>
      </c>
    </row>
    <row r="195" spans="1:63" x14ac:dyDescent="0.35">
      <c r="A195" s="3" t="str">
        <f>+Seco!A194</f>
        <v>GR_MOLLE</v>
      </c>
      <c r="B195" s="6">
        <f>+Seco!B194</f>
        <v>0</v>
      </c>
      <c r="C195" s="6">
        <f>+Seco!C194</f>
        <v>0</v>
      </c>
      <c r="D195" s="6">
        <f>+Seco!D194</f>
        <v>0</v>
      </c>
      <c r="E195" s="6">
        <f>+Seco!E194</f>
        <v>0</v>
      </c>
      <c r="F195" s="6">
        <f>+Seco!F194</f>
        <v>0</v>
      </c>
      <c r="G195" s="6">
        <f>+Seco!G194</f>
        <v>0</v>
      </c>
      <c r="H195" s="6">
        <f>+Seco!H194</f>
        <v>0</v>
      </c>
      <c r="I195" s="6">
        <f>+Seco!I194</f>
        <v>0</v>
      </c>
      <c r="J195" s="6">
        <f>+Seco!J194</f>
        <v>0</v>
      </c>
      <c r="K195" s="6">
        <f>+Seco!K194</f>
        <v>202905.25999999989</v>
      </c>
      <c r="L195" s="6">
        <f>+Seco!L194</f>
        <v>265600.92999999993</v>
      </c>
      <c r="M195" s="6">
        <f>+Seco!M194</f>
        <v>265919.59000000037</v>
      </c>
      <c r="N195" s="6">
        <f>+Medio!B194</f>
        <v>0</v>
      </c>
      <c r="O195" s="6">
        <f>+Medio!C194</f>
        <v>0</v>
      </c>
      <c r="P195" s="6">
        <f>+Medio!D194</f>
        <v>0</v>
      </c>
      <c r="Q195" s="6">
        <f>+Medio!E194</f>
        <v>0</v>
      </c>
      <c r="R195" s="6">
        <f>+Medio!F194</f>
        <v>0</v>
      </c>
      <c r="S195" s="6">
        <f>+Medio!G194</f>
        <v>0</v>
      </c>
      <c r="T195" s="6">
        <f>+Medio!H194</f>
        <v>0</v>
      </c>
      <c r="U195" s="6">
        <f>+Medio!I194</f>
        <v>0</v>
      </c>
      <c r="V195" s="6">
        <f>+Medio!J194</f>
        <v>0</v>
      </c>
      <c r="W195" s="6">
        <f>+Medio!K194</f>
        <v>202445.71000000028</v>
      </c>
      <c r="X195" s="6">
        <f>+Medio!L194</f>
        <v>273275.9499999996</v>
      </c>
      <c r="Y195" s="6">
        <f>+Medio!M194</f>
        <v>264063.48999999976</v>
      </c>
      <c r="Z195" s="6">
        <f>+Húmedo!B194</f>
        <v>0</v>
      </c>
      <c r="AA195" s="6">
        <f>+Húmedo!C194</f>
        <v>0</v>
      </c>
      <c r="AB195" s="6">
        <f>+Húmedo!D194</f>
        <v>0</v>
      </c>
      <c r="AC195" s="6">
        <f>+Húmedo!E194</f>
        <v>0</v>
      </c>
      <c r="AD195" s="6">
        <f>+Húmedo!F194</f>
        <v>0</v>
      </c>
      <c r="AE195" s="6">
        <f>+Húmedo!G194</f>
        <v>0</v>
      </c>
      <c r="AF195" s="6">
        <f>+Húmedo!H194</f>
        <v>0</v>
      </c>
      <c r="AG195" s="6">
        <f>+Húmedo!I194</f>
        <v>0</v>
      </c>
      <c r="AH195" s="6">
        <f>+Húmedo!J194</f>
        <v>0</v>
      </c>
      <c r="AI195" s="6">
        <f>+Húmedo!K194</f>
        <v>195708.71000000008</v>
      </c>
      <c r="AJ195" s="6">
        <f>+Húmedo!L194</f>
        <v>261211.3800000005</v>
      </c>
      <c r="AK195" s="6">
        <f>+Húmedo!M194</f>
        <v>253519.61999999991</v>
      </c>
      <c r="AL195" s="6"/>
      <c r="AM195" s="34">
        <f t="shared" si="42"/>
        <v>734425.78000000026</v>
      </c>
      <c r="AN195" s="34">
        <f t="shared" si="43"/>
        <v>739785.14999999967</v>
      </c>
      <c r="AO195" s="34">
        <f t="shared" si="44"/>
        <v>710439.71000000043</v>
      </c>
      <c r="AP195" s="34">
        <f t="shared" si="45"/>
        <v>710439.71000000043</v>
      </c>
      <c r="AQ195" s="34">
        <f t="shared" si="46"/>
        <v>3</v>
      </c>
      <c r="AR195" s="6">
        <f t="shared" si="52"/>
        <v>193</v>
      </c>
      <c r="AS195" s="35">
        <f t="shared" si="47"/>
        <v>195708.71000000008</v>
      </c>
      <c r="AT195" s="35">
        <f t="shared" si="47"/>
        <v>261211.3800000005</v>
      </c>
      <c r="AU195" s="35">
        <f t="shared" si="47"/>
        <v>253519.61999999991</v>
      </c>
      <c r="AV195" s="35">
        <f t="shared" si="48"/>
        <v>710439.71000000043</v>
      </c>
      <c r="AW195" s="19">
        <f t="shared" si="49"/>
        <v>0</v>
      </c>
      <c r="AX195" s="30">
        <f t="shared" ref="AX195:AX258" si="53">MATCH(AS195,$B195:$AK195,0)</f>
        <v>34</v>
      </c>
      <c r="AY195" s="30">
        <f t="shared" ref="AY195:AY258" si="54">MATCH(AT195,$B195:$AK195,0)</f>
        <v>35</v>
      </c>
      <c r="AZ195" s="30">
        <f t="shared" ref="AZ195:AZ258" si="55">MATCH(AU195,$B195:$AK195,0)</f>
        <v>36</v>
      </c>
      <c r="BB195" s="34">
        <f>+CompraVenta!AQ197</f>
        <v>0</v>
      </c>
      <c r="BC195" s="34">
        <f>+CompraVenta!AR197</f>
        <v>0</v>
      </c>
      <c r="BD195" s="34">
        <f>+CompraVenta!AS197</f>
        <v>0</v>
      </c>
      <c r="BF195" s="34">
        <f t="shared" ref="BF195:BF258" si="56">+AS195+BB195</f>
        <v>195708.71000000008</v>
      </c>
      <c r="BG195" s="34">
        <f t="shared" ref="BG195:BG258" si="57">+AT195+BC195</f>
        <v>261211.3800000005</v>
      </c>
      <c r="BH195" s="34">
        <f t="shared" ref="BH195:BH258" si="58">+AU195+BD195</f>
        <v>253519.61999999991</v>
      </c>
      <c r="BJ195" s="36">
        <f t="shared" si="50"/>
        <v>710439.71000000043</v>
      </c>
      <c r="BK195" s="19">
        <f t="shared" si="51"/>
        <v>0</v>
      </c>
    </row>
    <row r="196" spans="1:63" x14ac:dyDescent="0.35">
      <c r="A196" s="3" t="str">
        <f>+Seco!A195</f>
        <v>GR_PALMA_SPA</v>
      </c>
      <c r="B196" s="6">
        <f>+Seco!B195</f>
        <v>0</v>
      </c>
      <c r="C196" s="6">
        <f>+Seco!C195</f>
        <v>0</v>
      </c>
      <c r="D196" s="6">
        <f>+Seco!D195</f>
        <v>0</v>
      </c>
      <c r="E196" s="6">
        <f>+Seco!E195</f>
        <v>0</v>
      </c>
      <c r="F196" s="6">
        <f>+Seco!F195</f>
        <v>0</v>
      </c>
      <c r="G196" s="6">
        <f>+Seco!G195</f>
        <v>0</v>
      </c>
      <c r="H196" s="6">
        <f>+Seco!H195</f>
        <v>0</v>
      </c>
      <c r="I196" s="6">
        <f>+Seco!I195</f>
        <v>0</v>
      </c>
      <c r="J196" s="6">
        <f>+Seco!J195</f>
        <v>0</v>
      </c>
      <c r="K196" s="6">
        <f>+Seco!K195</f>
        <v>274943.48999999993</v>
      </c>
      <c r="L196" s="6">
        <f>+Seco!L195</f>
        <v>330489.07999999978</v>
      </c>
      <c r="M196" s="6">
        <f>+Seco!M195</f>
        <v>324963.17999999964</v>
      </c>
      <c r="N196" s="6">
        <f>+Medio!B195</f>
        <v>0</v>
      </c>
      <c r="O196" s="6">
        <f>+Medio!C195</f>
        <v>0</v>
      </c>
      <c r="P196" s="6">
        <f>+Medio!D195</f>
        <v>0</v>
      </c>
      <c r="Q196" s="6">
        <f>+Medio!E195</f>
        <v>0</v>
      </c>
      <c r="R196" s="6">
        <f>+Medio!F195</f>
        <v>0</v>
      </c>
      <c r="S196" s="6">
        <f>+Medio!G195</f>
        <v>0</v>
      </c>
      <c r="T196" s="6">
        <f>+Medio!H195</f>
        <v>0</v>
      </c>
      <c r="U196" s="6">
        <f>+Medio!I195</f>
        <v>0</v>
      </c>
      <c r="V196" s="6">
        <f>+Medio!J195</f>
        <v>0</v>
      </c>
      <c r="W196" s="6">
        <f>+Medio!K195</f>
        <v>273683.54000000085</v>
      </c>
      <c r="X196" s="6">
        <f>+Medio!L195</f>
        <v>339175.34999999963</v>
      </c>
      <c r="Y196" s="6">
        <f>+Medio!M195</f>
        <v>319460.66000000067</v>
      </c>
      <c r="Z196" s="6">
        <f>+Húmedo!B195</f>
        <v>0</v>
      </c>
      <c r="AA196" s="6">
        <f>+Húmedo!C195</f>
        <v>0</v>
      </c>
      <c r="AB196" s="6">
        <f>+Húmedo!D195</f>
        <v>0</v>
      </c>
      <c r="AC196" s="6">
        <f>+Húmedo!E195</f>
        <v>0</v>
      </c>
      <c r="AD196" s="6">
        <f>+Húmedo!F195</f>
        <v>0</v>
      </c>
      <c r="AE196" s="6">
        <f>+Húmedo!G195</f>
        <v>0</v>
      </c>
      <c r="AF196" s="6">
        <f>+Húmedo!H195</f>
        <v>0</v>
      </c>
      <c r="AG196" s="6">
        <f>+Húmedo!I195</f>
        <v>0</v>
      </c>
      <c r="AH196" s="6">
        <f>+Húmedo!J195</f>
        <v>0</v>
      </c>
      <c r="AI196" s="6">
        <f>+Húmedo!K195</f>
        <v>265462.24000000057</v>
      </c>
      <c r="AJ196" s="6">
        <f>+Húmedo!L195</f>
        <v>325560.50000000058</v>
      </c>
      <c r="AK196" s="6">
        <f>+Húmedo!M195</f>
        <v>307758.02999999974</v>
      </c>
      <c r="AL196" s="6"/>
      <c r="AM196" s="34">
        <f t="shared" ref="AM196:AM259" si="59">SUM(K196:M196)</f>
        <v>930395.7499999993</v>
      </c>
      <c r="AN196" s="34">
        <f t="shared" ref="AN196:AN259" si="60">SUM(W196:Y196)</f>
        <v>932319.55000000121</v>
      </c>
      <c r="AO196" s="34">
        <f t="shared" ref="AO196:AO259" si="61">SUM(AI196:AK196)</f>
        <v>898780.77000000095</v>
      </c>
      <c r="AP196" s="34">
        <f t="shared" ref="AP196:AP259" si="62">SMALL(AM196:AO196,1)</f>
        <v>898780.77000000095</v>
      </c>
      <c r="AQ196" s="34">
        <f t="shared" ref="AQ196:AQ259" si="63">MATCH(AP196,AM196:AO196,0)</f>
        <v>3</v>
      </c>
      <c r="AR196" s="6">
        <f t="shared" si="52"/>
        <v>194</v>
      </c>
      <c r="AS196" s="35">
        <f t="shared" ref="AS196:AU259" si="64">HLOOKUP(12*($AQ196-1)+(AS$1),$B$1:$AK$502,2+$AR196,FALSE)</f>
        <v>265462.24000000057</v>
      </c>
      <c r="AT196" s="35">
        <f t="shared" si="64"/>
        <v>325560.50000000058</v>
      </c>
      <c r="AU196" s="35">
        <f t="shared" si="64"/>
        <v>307758.02999999974</v>
      </c>
      <c r="AV196" s="35">
        <f t="shared" ref="AV196:AV259" si="65">SUM(AS196:AU196)</f>
        <v>898780.77000000095</v>
      </c>
      <c r="AW196" s="19">
        <f t="shared" ref="AW196:AW259" si="66">IF(AV196&lt;0,1,0)</f>
        <v>0</v>
      </c>
      <c r="AX196" s="30">
        <f t="shared" si="53"/>
        <v>34</v>
      </c>
      <c r="AY196" s="30">
        <f t="shared" si="54"/>
        <v>35</v>
      </c>
      <c r="AZ196" s="30">
        <f t="shared" si="55"/>
        <v>36</v>
      </c>
      <c r="BB196" s="34">
        <f>+CompraVenta!AQ198</f>
        <v>0</v>
      </c>
      <c r="BC196" s="34">
        <f>+CompraVenta!AR198</f>
        <v>0</v>
      </c>
      <c r="BD196" s="34">
        <f>+CompraVenta!AS198</f>
        <v>0</v>
      </c>
      <c r="BF196" s="34">
        <f t="shared" si="56"/>
        <v>265462.24000000057</v>
      </c>
      <c r="BG196" s="34">
        <f t="shared" si="57"/>
        <v>325560.50000000058</v>
      </c>
      <c r="BH196" s="34">
        <f t="shared" si="58"/>
        <v>307758.02999999974</v>
      </c>
      <c r="BJ196" s="36">
        <f t="shared" ref="BJ196:BJ259" si="67">+SUM(BF196:BH196)</f>
        <v>898780.77000000095</v>
      </c>
      <c r="BK196" s="19">
        <f t="shared" ref="BK196:BK259" si="68">AW196-IF(BJ196&lt;0,1,0)</f>
        <v>0</v>
      </c>
    </row>
    <row r="197" spans="1:63" x14ac:dyDescent="0.35">
      <c r="A197" s="3" t="str">
        <f>+Seco!A196</f>
        <v>GR_PAN_DE_AZUCAR</v>
      </c>
      <c r="B197" s="6">
        <f>+Seco!B196</f>
        <v>0</v>
      </c>
      <c r="C197" s="6">
        <f>+Seco!C196</f>
        <v>0</v>
      </c>
      <c r="D197" s="6">
        <f>+Seco!D196</f>
        <v>0</v>
      </c>
      <c r="E197" s="6">
        <f>+Seco!E196</f>
        <v>0</v>
      </c>
      <c r="F197" s="6">
        <f>+Seco!F196</f>
        <v>0</v>
      </c>
      <c r="G197" s="6">
        <f>+Seco!G196</f>
        <v>0</v>
      </c>
      <c r="H197" s="6">
        <f>+Seco!H196</f>
        <v>0</v>
      </c>
      <c r="I197" s="6">
        <f>+Seco!I196</f>
        <v>0</v>
      </c>
      <c r="J197" s="6">
        <f>+Seco!J196</f>
        <v>0</v>
      </c>
      <c r="K197" s="6">
        <f>+Seco!K196</f>
        <v>136969.86000000025</v>
      </c>
      <c r="L197" s="6">
        <f>+Seco!L196</f>
        <v>159475.50000000012</v>
      </c>
      <c r="M197" s="6">
        <f>+Seco!M196</f>
        <v>194624.40999999968</v>
      </c>
      <c r="N197" s="6">
        <f>+Medio!B196</f>
        <v>0</v>
      </c>
      <c r="O197" s="6">
        <f>+Medio!C196</f>
        <v>0</v>
      </c>
      <c r="P197" s="6">
        <f>+Medio!D196</f>
        <v>0</v>
      </c>
      <c r="Q197" s="6">
        <f>+Medio!E196</f>
        <v>0</v>
      </c>
      <c r="R197" s="6">
        <f>+Medio!F196</f>
        <v>0</v>
      </c>
      <c r="S197" s="6">
        <f>+Medio!G196</f>
        <v>0</v>
      </c>
      <c r="T197" s="6">
        <f>+Medio!H196</f>
        <v>0</v>
      </c>
      <c r="U197" s="6">
        <f>+Medio!I196</f>
        <v>0</v>
      </c>
      <c r="V197" s="6">
        <f>+Medio!J196</f>
        <v>0</v>
      </c>
      <c r="W197" s="6">
        <f>+Medio!K196</f>
        <v>137378.52000000025</v>
      </c>
      <c r="X197" s="6">
        <f>+Medio!L196</f>
        <v>162878.3699999997</v>
      </c>
      <c r="Y197" s="6">
        <f>+Medio!M196</f>
        <v>192388.3799999996</v>
      </c>
      <c r="Z197" s="6">
        <f>+Húmedo!B196</f>
        <v>0</v>
      </c>
      <c r="AA197" s="6">
        <f>+Húmedo!C196</f>
        <v>0</v>
      </c>
      <c r="AB197" s="6">
        <f>+Húmedo!D196</f>
        <v>0</v>
      </c>
      <c r="AC197" s="6">
        <f>+Húmedo!E196</f>
        <v>0</v>
      </c>
      <c r="AD197" s="6">
        <f>+Húmedo!F196</f>
        <v>0</v>
      </c>
      <c r="AE197" s="6">
        <f>+Húmedo!G196</f>
        <v>0</v>
      </c>
      <c r="AF197" s="6">
        <f>+Húmedo!H196</f>
        <v>0</v>
      </c>
      <c r="AG197" s="6">
        <f>+Húmedo!I196</f>
        <v>0</v>
      </c>
      <c r="AH197" s="6">
        <f>+Húmedo!J196</f>
        <v>0</v>
      </c>
      <c r="AI197" s="6">
        <f>+Húmedo!K196</f>
        <v>132072.42999999976</v>
      </c>
      <c r="AJ197" s="6">
        <f>+Húmedo!L196</f>
        <v>157968.52000000034</v>
      </c>
      <c r="AK197" s="6">
        <f>+Húmedo!M196</f>
        <v>186459.35999999984</v>
      </c>
      <c r="AL197" s="6"/>
      <c r="AM197" s="34">
        <f t="shared" si="59"/>
        <v>491069.77</v>
      </c>
      <c r="AN197" s="34">
        <f t="shared" si="60"/>
        <v>492645.26999999955</v>
      </c>
      <c r="AO197" s="34">
        <f t="shared" si="61"/>
        <v>476500.30999999994</v>
      </c>
      <c r="AP197" s="34">
        <f t="shared" si="62"/>
        <v>476500.30999999994</v>
      </c>
      <c r="AQ197" s="34">
        <f t="shared" si="63"/>
        <v>3</v>
      </c>
      <c r="AR197" s="6">
        <f t="shared" ref="AR197:AR260" si="69">1+AR196</f>
        <v>195</v>
      </c>
      <c r="AS197" s="35">
        <f t="shared" si="64"/>
        <v>132072.42999999976</v>
      </c>
      <c r="AT197" s="35">
        <f t="shared" si="64"/>
        <v>157968.52000000034</v>
      </c>
      <c r="AU197" s="35">
        <f t="shared" si="64"/>
        <v>186459.35999999984</v>
      </c>
      <c r="AV197" s="35">
        <f t="shared" si="65"/>
        <v>476500.30999999994</v>
      </c>
      <c r="AW197" s="19">
        <f t="shared" si="66"/>
        <v>0</v>
      </c>
      <c r="AX197" s="30">
        <f t="shared" si="53"/>
        <v>34</v>
      </c>
      <c r="AY197" s="30">
        <f t="shared" si="54"/>
        <v>35</v>
      </c>
      <c r="AZ197" s="30">
        <f t="shared" si="55"/>
        <v>36</v>
      </c>
      <c r="BB197" s="34">
        <f>+CompraVenta!AQ199</f>
        <v>0</v>
      </c>
      <c r="BC197" s="34">
        <f>+CompraVenta!AR199</f>
        <v>0</v>
      </c>
      <c r="BD197" s="34">
        <f>+CompraVenta!AS199</f>
        <v>0</v>
      </c>
      <c r="BF197" s="34">
        <f t="shared" si="56"/>
        <v>132072.42999999976</v>
      </c>
      <c r="BG197" s="34">
        <f t="shared" si="57"/>
        <v>157968.52000000034</v>
      </c>
      <c r="BH197" s="34">
        <f t="shared" si="58"/>
        <v>186459.35999999984</v>
      </c>
      <c r="BJ197" s="36">
        <f t="shared" si="67"/>
        <v>476500.30999999994</v>
      </c>
      <c r="BK197" s="19">
        <f t="shared" si="68"/>
        <v>0</v>
      </c>
    </row>
    <row r="198" spans="1:63" x14ac:dyDescent="0.35">
      <c r="A198" s="3" t="str">
        <f>+Seco!A197</f>
        <v>GR_PILO</v>
      </c>
      <c r="B198" s="6">
        <f>+Seco!B197</f>
        <v>0</v>
      </c>
      <c r="C198" s="6">
        <f>+Seco!C197</f>
        <v>0</v>
      </c>
      <c r="D198" s="6">
        <f>+Seco!D197</f>
        <v>0</v>
      </c>
      <c r="E198" s="6">
        <f>+Seco!E197</f>
        <v>0</v>
      </c>
      <c r="F198" s="6">
        <f>+Seco!F197</f>
        <v>0</v>
      </c>
      <c r="G198" s="6">
        <f>+Seco!G197</f>
        <v>0</v>
      </c>
      <c r="H198" s="6">
        <f>+Seco!H197</f>
        <v>0</v>
      </c>
      <c r="I198" s="6">
        <f>+Seco!I197</f>
        <v>0</v>
      </c>
      <c r="J198" s="6">
        <f>+Seco!J197</f>
        <v>0</v>
      </c>
      <c r="K198" s="6">
        <f>+Seco!K197</f>
        <v>199215.28000000009</v>
      </c>
      <c r="L198" s="6">
        <f>+Seco!L197</f>
        <v>199871.05999999991</v>
      </c>
      <c r="M198" s="6">
        <f>+Seco!M197</f>
        <v>232244.50999999981</v>
      </c>
      <c r="N198" s="6">
        <f>+Medio!B197</f>
        <v>0</v>
      </c>
      <c r="O198" s="6">
        <f>+Medio!C197</f>
        <v>0</v>
      </c>
      <c r="P198" s="6">
        <f>+Medio!D197</f>
        <v>0</v>
      </c>
      <c r="Q198" s="6">
        <f>+Medio!E197</f>
        <v>0</v>
      </c>
      <c r="R198" s="6">
        <f>+Medio!F197</f>
        <v>0</v>
      </c>
      <c r="S198" s="6">
        <f>+Medio!G197</f>
        <v>0</v>
      </c>
      <c r="T198" s="6">
        <f>+Medio!H197</f>
        <v>0</v>
      </c>
      <c r="U198" s="6">
        <f>+Medio!I197</f>
        <v>0</v>
      </c>
      <c r="V198" s="6">
        <f>+Medio!J197</f>
        <v>0</v>
      </c>
      <c r="W198" s="6">
        <f>+Medio!K197</f>
        <v>198355.47999999969</v>
      </c>
      <c r="X198" s="6">
        <f>+Medio!L197</f>
        <v>204594.93</v>
      </c>
      <c r="Y198" s="6">
        <f>+Medio!M197</f>
        <v>232279.2799999998</v>
      </c>
      <c r="Z198" s="6">
        <f>+Húmedo!B197</f>
        <v>0</v>
      </c>
      <c r="AA198" s="6">
        <f>+Húmedo!C197</f>
        <v>0</v>
      </c>
      <c r="AB198" s="6">
        <f>+Húmedo!D197</f>
        <v>0</v>
      </c>
      <c r="AC198" s="6">
        <f>+Húmedo!E197</f>
        <v>0</v>
      </c>
      <c r="AD198" s="6">
        <f>+Húmedo!F197</f>
        <v>0</v>
      </c>
      <c r="AE198" s="6">
        <f>+Húmedo!G197</f>
        <v>0</v>
      </c>
      <c r="AF198" s="6">
        <f>+Húmedo!H197</f>
        <v>0</v>
      </c>
      <c r="AG198" s="6">
        <f>+Húmedo!I197</f>
        <v>0</v>
      </c>
      <c r="AH198" s="6">
        <f>+Húmedo!J197</f>
        <v>0</v>
      </c>
      <c r="AI198" s="6">
        <f>+Húmedo!K197</f>
        <v>193232.33000000025</v>
      </c>
      <c r="AJ198" s="6">
        <f>+Húmedo!L197</f>
        <v>198147.6199999993</v>
      </c>
      <c r="AK198" s="6">
        <f>+Húmedo!M197</f>
        <v>224895.09000000035</v>
      </c>
      <c r="AL198" s="6"/>
      <c r="AM198" s="34">
        <f t="shared" si="59"/>
        <v>631330.84999999974</v>
      </c>
      <c r="AN198" s="34">
        <f t="shared" si="60"/>
        <v>635229.68999999948</v>
      </c>
      <c r="AO198" s="34">
        <f t="shared" si="61"/>
        <v>616275.03999999992</v>
      </c>
      <c r="AP198" s="34">
        <f t="shared" si="62"/>
        <v>616275.03999999992</v>
      </c>
      <c r="AQ198" s="34">
        <f t="shared" si="63"/>
        <v>3</v>
      </c>
      <c r="AR198" s="6">
        <f t="shared" si="69"/>
        <v>196</v>
      </c>
      <c r="AS198" s="35">
        <f t="shared" si="64"/>
        <v>193232.33000000025</v>
      </c>
      <c r="AT198" s="35">
        <f t="shared" si="64"/>
        <v>198147.6199999993</v>
      </c>
      <c r="AU198" s="35">
        <f t="shared" si="64"/>
        <v>224895.09000000035</v>
      </c>
      <c r="AV198" s="35">
        <f t="shared" si="65"/>
        <v>616275.03999999992</v>
      </c>
      <c r="AW198" s="19">
        <f t="shared" si="66"/>
        <v>0</v>
      </c>
      <c r="AX198" s="30">
        <f t="shared" si="53"/>
        <v>34</v>
      </c>
      <c r="AY198" s="30">
        <f t="shared" si="54"/>
        <v>35</v>
      </c>
      <c r="AZ198" s="30">
        <f t="shared" si="55"/>
        <v>36</v>
      </c>
      <c r="BB198" s="34">
        <f>+CompraVenta!AQ200</f>
        <v>0</v>
      </c>
      <c r="BC198" s="34">
        <f>+CompraVenta!AR200</f>
        <v>0</v>
      </c>
      <c r="BD198" s="34">
        <f>+CompraVenta!AS200</f>
        <v>0</v>
      </c>
      <c r="BF198" s="34">
        <f t="shared" si="56"/>
        <v>193232.33000000025</v>
      </c>
      <c r="BG198" s="34">
        <f t="shared" si="57"/>
        <v>198147.6199999993</v>
      </c>
      <c r="BH198" s="34">
        <f t="shared" si="58"/>
        <v>224895.09000000035</v>
      </c>
      <c r="BJ198" s="36">
        <f t="shared" si="67"/>
        <v>616275.03999999992</v>
      </c>
      <c r="BK198" s="19">
        <f t="shared" si="68"/>
        <v>0</v>
      </c>
    </row>
    <row r="199" spans="1:63" x14ac:dyDescent="0.35">
      <c r="A199" s="3" t="str">
        <f>+Seco!A198</f>
        <v>GR_PITAO</v>
      </c>
      <c r="B199" s="6">
        <f>+Seco!B198</f>
        <v>0</v>
      </c>
      <c r="C199" s="6">
        <f>+Seco!C198</f>
        <v>0</v>
      </c>
      <c r="D199" s="6">
        <f>+Seco!D198</f>
        <v>0</v>
      </c>
      <c r="E199" s="6">
        <f>+Seco!E198</f>
        <v>0</v>
      </c>
      <c r="F199" s="6">
        <f>+Seco!F198</f>
        <v>0</v>
      </c>
      <c r="G199" s="6">
        <f>+Seco!G198</f>
        <v>0</v>
      </c>
      <c r="H199" s="6">
        <f>+Seco!H198</f>
        <v>0</v>
      </c>
      <c r="I199" s="6">
        <f>+Seco!I198</f>
        <v>0</v>
      </c>
      <c r="J199" s="6">
        <f>+Seco!J198</f>
        <v>0</v>
      </c>
      <c r="K199" s="6">
        <f>+Seco!K198</f>
        <v>203949.49000000037</v>
      </c>
      <c r="L199" s="6">
        <f>+Seco!L198</f>
        <v>249956.54999999987</v>
      </c>
      <c r="M199" s="6">
        <f>+Seco!M198</f>
        <v>269882.99999999977</v>
      </c>
      <c r="N199" s="6">
        <f>+Medio!B198</f>
        <v>0</v>
      </c>
      <c r="O199" s="6">
        <f>+Medio!C198</f>
        <v>0</v>
      </c>
      <c r="P199" s="6">
        <f>+Medio!D198</f>
        <v>0</v>
      </c>
      <c r="Q199" s="6">
        <f>+Medio!E198</f>
        <v>0</v>
      </c>
      <c r="R199" s="6">
        <f>+Medio!F198</f>
        <v>0</v>
      </c>
      <c r="S199" s="6">
        <f>+Medio!G198</f>
        <v>0</v>
      </c>
      <c r="T199" s="6">
        <f>+Medio!H198</f>
        <v>0</v>
      </c>
      <c r="U199" s="6">
        <f>+Medio!I198</f>
        <v>0</v>
      </c>
      <c r="V199" s="6">
        <f>+Medio!J198</f>
        <v>0</v>
      </c>
      <c r="W199" s="6">
        <f>+Medio!K198</f>
        <v>203015.29999999978</v>
      </c>
      <c r="X199" s="6">
        <f>+Medio!L198</f>
        <v>256525.95000000007</v>
      </c>
      <c r="Y199" s="6">
        <f>+Medio!M198</f>
        <v>265312.95999999932</v>
      </c>
      <c r="Z199" s="6">
        <f>+Húmedo!B198</f>
        <v>0</v>
      </c>
      <c r="AA199" s="6">
        <f>+Húmedo!C198</f>
        <v>0</v>
      </c>
      <c r="AB199" s="6">
        <f>+Húmedo!D198</f>
        <v>0</v>
      </c>
      <c r="AC199" s="6">
        <f>+Húmedo!E198</f>
        <v>0</v>
      </c>
      <c r="AD199" s="6">
        <f>+Húmedo!F198</f>
        <v>0</v>
      </c>
      <c r="AE199" s="6">
        <f>+Húmedo!G198</f>
        <v>0</v>
      </c>
      <c r="AF199" s="6">
        <f>+Húmedo!H198</f>
        <v>0</v>
      </c>
      <c r="AG199" s="6">
        <f>+Húmedo!I198</f>
        <v>0</v>
      </c>
      <c r="AH199" s="6">
        <f>+Húmedo!J198</f>
        <v>0</v>
      </c>
      <c r="AI199" s="6">
        <f>+Húmedo!K198</f>
        <v>196917.11000000022</v>
      </c>
      <c r="AJ199" s="6">
        <f>+Húmedo!L198</f>
        <v>246229.06000000043</v>
      </c>
      <c r="AK199" s="6">
        <f>+Húmedo!M198</f>
        <v>255596.38000000038</v>
      </c>
      <c r="AL199" s="6"/>
      <c r="AM199" s="34">
        <f t="shared" si="59"/>
        <v>723789.04</v>
      </c>
      <c r="AN199" s="34">
        <f t="shared" si="60"/>
        <v>724854.20999999926</v>
      </c>
      <c r="AO199" s="34">
        <f t="shared" si="61"/>
        <v>698742.55000000098</v>
      </c>
      <c r="AP199" s="34">
        <f t="shared" si="62"/>
        <v>698742.55000000098</v>
      </c>
      <c r="AQ199" s="34">
        <f t="shared" si="63"/>
        <v>3</v>
      </c>
      <c r="AR199" s="6">
        <f t="shared" si="69"/>
        <v>197</v>
      </c>
      <c r="AS199" s="35">
        <f t="shared" si="64"/>
        <v>196917.11000000022</v>
      </c>
      <c r="AT199" s="35">
        <f t="shared" si="64"/>
        <v>246229.06000000043</v>
      </c>
      <c r="AU199" s="35">
        <f t="shared" si="64"/>
        <v>255596.38000000038</v>
      </c>
      <c r="AV199" s="35">
        <f t="shared" si="65"/>
        <v>698742.55000000098</v>
      </c>
      <c r="AW199" s="19">
        <f t="shared" si="66"/>
        <v>0</v>
      </c>
      <c r="AX199" s="30">
        <f t="shared" si="53"/>
        <v>34</v>
      </c>
      <c r="AY199" s="30">
        <f t="shared" si="54"/>
        <v>35</v>
      </c>
      <c r="AZ199" s="30">
        <f t="shared" si="55"/>
        <v>36</v>
      </c>
      <c r="BB199" s="34">
        <f>+CompraVenta!AQ201</f>
        <v>0</v>
      </c>
      <c r="BC199" s="34">
        <f>+CompraVenta!AR201</f>
        <v>0</v>
      </c>
      <c r="BD199" s="34">
        <f>+CompraVenta!AS201</f>
        <v>0</v>
      </c>
      <c r="BF199" s="34">
        <f t="shared" si="56"/>
        <v>196917.11000000022</v>
      </c>
      <c r="BG199" s="34">
        <f t="shared" si="57"/>
        <v>246229.06000000043</v>
      </c>
      <c r="BH199" s="34">
        <f t="shared" si="58"/>
        <v>255596.38000000038</v>
      </c>
      <c r="BJ199" s="36">
        <f t="shared" si="67"/>
        <v>698742.55000000098</v>
      </c>
      <c r="BK199" s="19">
        <f t="shared" si="68"/>
        <v>0</v>
      </c>
    </row>
    <row r="200" spans="1:63" x14ac:dyDescent="0.35">
      <c r="A200" s="3" t="str">
        <f>+Seco!A199</f>
        <v>GR_TAMARUGO_SPA</v>
      </c>
      <c r="B200" s="6">
        <f>+Seco!B199</f>
        <v>0</v>
      </c>
      <c r="C200" s="6">
        <f>+Seco!C199</f>
        <v>0</v>
      </c>
      <c r="D200" s="6">
        <f>+Seco!D199</f>
        <v>0</v>
      </c>
      <c r="E200" s="6">
        <f>+Seco!E199</f>
        <v>0</v>
      </c>
      <c r="F200" s="6">
        <f>+Seco!F199</f>
        <v>0</v>
      </c>
      <c r="G200" s="6">
        <f>+Seco!G199</f>
        <v>0</v>
      </c>
      <c r="H200" s="6">
        <f>+Seco!H199</f>
        <v>0</v>
      </c>
      <c r="I200" s="6">
        <f>+Seco!I199</f>
        <v>0</v>
      </c>
      <c r="J200" s="6">
        <f>+Seco!J199</f>
        <v>0</v>
      </c>
      <c r="K200" s="6">
        <f>+Seco!K199</f>
        <v>0</v>
      </c>
      <c r="L200" s="6">
        <f>+Seco!L199</f>
        <v>0</v>
      </c>
      <c r="M200" s="6">
        <f>+Seco!M199</f>
        <v>0</v>
      </c>
      <c r="N200" s="6">
        <f>+Medio!B199</f>
        <v>0</v>
      </c>
      <c r="O200" s="6">
        <f>+Medio!C199</f>
        <v>0</v>
      </c>
      <c r="P200" s="6">
        <f>+Medio!D199</f>
        <v>0</v>
      </c>
      <c r="Q200" s="6">
        <f>+Medio!E199</f>
        <v>0</v>
      </c>
      <c r="R200" s="6">
        <f>+Medio!F199</f>
        <v>0</v>
      </c>
      <c r="S200" s="6">
        <f>+Medio!G199</f>
        <v>0</v>
      </c>
      <c r="T200" s="6">
        <f>+Medio!H199</f>
        <v>0</v>
      </c>
      <c r="U200" s="6">
        <f>+Medio!I199</f>
        <v>0</v>
      </c>
      <c r="V200" s="6">
        <f>+Medio!J199</f>
        <v>0</v>
      </c>
      <c r="W200" s="6">
        <f>+Medio!K199</f>
        <v>0</v>
      </c>
      <c r="X200" s="6">
        <f>+Medio!L199</f>
        <v>0</v>
      </c>
      <c r="Y200" s="6">
        <f>+Medio!M199</f>
        <v>0</v>
      </c>
      <c r="Z200" s="6">
        <f>+Húmedo!B199</f>
        <v>0</v>
      </c>
      <c r="AA200" s="6">
        <f>+Húmedo!C199</f>
        <v>0</v>
      </c>
      <c r="AB200" s="6">
        <f>+Húmedo!D199</f>
        <v>0</v>
      </c>
      <c r="AC200" s="6">
        <f>+Húmedo!E199</f>
        <v>0</v>
      </c>
      <c r="AD200" s="6">
        <f>+Húmedo!F199</f>
        <v>0</v>
      </c>
      <c r="AE200" s="6">
        <f>+Húmedo!G199</f>
        <v>0</v>
      </c>
      <c r="AF200" s="6">
        <f>+Húmedo!H199</f>
        <v>0</v>
      </c>
      <c r="AG200" s="6">
        <f>+Húmedo!I199</f>
        <v>0</v>
      </c>
      <c r="AH200" s="6">
        <f>+Húmedo!J199</f>
        <v>0</v>
      </c>
      <c r="AI200" s="6">
        <f>+Húmedo!K199</f>
        <v>0</v>
      </c>
      <c r="AJ200" s="6">
        <f>+Húmedo!L199</f>
        <v>0</v>
      </c>
      <c r="AK200" s="6">
        <f>+Húmedo!M199</f>
        <v>0</v>
      </c>
      <c r="AL200" s="6"/>
      <c r="AM200" s="34">
        <f t="shared" si="59"/>
        <v>0</v>
      </c>
      <c r="AN200" s="34">
        <f t="shared" si="60"/>
        <v>0</v>
      </c>
      <c r="AO200" s="34">
        <f t="shared" si="61"/>
        <v>0</v>
      </c>
      <c r="AP200" s="34">
        <f t="shared" si="62"/>
        <v>0</v>
      </c>
      <c r="AQ200" s="34">
        <f t="shared" si="63"/>
        <v>1</v>
      </c>
      <c r="AR200" s="6">
        <f t="shared" si="69"/>
        <v>198</v>
      </c>
      <c r="AS200" s="35">
        <f t="shared" si="64"/>
        <v>0</v>
      </c>
      <c r="AT200" s="35">
        <f t="shared" si="64"/>
        <v>0</v>
      </c>
      <c r="AU200" s="35">
        <f t="shared" si="64"/>
        <v>0</v>
      </c>
      <c r="AV200" s="35">
        <f t="shared" si="65"/>
        <v>0</v>
      </c>
      <c r="AW200" s="19">
        <f t="shared" si="66"/>
        <v>0</v>
      </c>
      <c r="AX200" s="30">
        <f t="shared" si="53"/>
        <v>1</v>
      </c>
      <c r="AY200" s="30">
        <f t="shared" si="54"/>
        <v>1</v>
      </c>
      <c r="AZ200" s="30">
        <f t="shared" si="55"/>
        <v>1</v>
      </c>
      <c r="BB200" s="34">
        <f>+CompraVenta!AQ202</f>
        <v>0</v>
      </c>
      <c r="BC200" s="34">
        <f>+CompraVenta!AR202</f>
        <v>0</v>
      </c>
      <c r="BD200" s="34">
        <f>+CompraVenta!AS202</f>
        <v>0</v>
      </c>
      <c r="BF200" s="34">
        <f t="shared" si="56"/>
        <v>0</v>
      </c>
      <c r="BG200" s="34">
        <f t="shared" si="57"/>
        <v>0</v>
      </c>
      <c r="BH200" s="34">
        <f t="shared" si="58"/>
        <v>0</v>
      </c>
      <c r="BJ200" s="36">
        <f t="shared" si="67"/>
        <v>0</v>
      </c>
      <c r="BK200" s="19">
        <f t="shared" si="68"/>
        <v>0</v>
      </c>
    </row>
    <row r="201" spans="1:63" x14ac:dyDescent="0.35">
      <c r="A201" s="3" t="str">
        <f>+Seco!A200</f>
        <v>GR_TIACA</v>
      </c>
      <c r="B201" s="6">
        <f>+Seco!B200</f>
        <v>0</v>
      </c>
      <c r="C201" s="6">
        <f>+Seco!C200</f>
        <v>0</v>
      </c>
      <c r="D201" s="6">
        <f>+Seco!D200</f>
        <v>0</v>
      </c>
      <c r="E201" s="6">
        <f>+Seco!E200</f>
        <v>0</v>
      </c>
      <c r="F201" s="6">
        <f>+Seco!F200</f>
        <v>0</v>
      </c>
      <c r="G201" s="6">
        <f>+Seco!G200</f>
        <v>0</v>
      </c>
      <c r="H201" s="6">
        <f>+Seco!H200</f>
        <v>0</v>
      </c>
      <c r="I201" s="6">
        <f>+Seco!I200</f>
        <v>0</v>
      </c>
      <c r="J201" s="6">
        <f>+Seco!J200</f>
        <v>0</v>
      </c>
      <c r="K201" s="6">
        <f>+Seco!K200</f>
        <v>76590.800000000047</v>
      </c>
      <c r="L201" s="6">
        <f>+Seco!L200</f>
        <v>96913.919999999736</v>
      </c>
      <c r="M201" s="6">
        <f>+Seco!M200</f>
        <v>107029.88000000011</v>
      </c>
      <c r="N201" s="6">
        <f>+Medio!B200</f>
        <v>0</v>
      </c>
      <c r="O201" s="6">
        <f>+Medio!C200</f>
        <v>0</v>
      </c>
      <c r="P201" s="6">
        <f>+Medio!D200</f>
        <v>0</v>
      </c>
      <c r="Q201" s="6">
        <f>+Medio!E200</f>
        <v>0</v>
      </c>
      <c r="R201" s="6">
        <f>+Medio!F200</f>
        <v>0</v>
      </c>
      <c r="S201" s="6">
        <f>+Medio!G200</f>
        <v>0</v>
      </c>
      <c r="T201" s="6">
        <f>+Medio!H200</f>
        <v>0</v>
      </c>
      <c r="U201" s="6">
        <f>+Medio!I200</f>
        <v>0</v>
      </c>
      <c r="V201" s="6">
        <f>+Medio!J200</f>
        <v>0</v>
      </c>
      <c r="W201" s="6">
        <f>+Medio!K200</f>
        <v>76288.730000000054</v>
      </c>
      <c r="X201" s="6">
        <f>+Medio!L200</f>
        <v>99280.700000000041</v>
      </c>
      <c r="Y201" s="6">
        <f>+Medio!M200</f>
        <v>107076.77999999996</v>
      </c>
      <c r="Z201" s="6">
        <f>+Húmedo!B200</f>
        <v>0</v>
      </c>
      <c r="AA201" s="6">
        <f>+Húmedo!C200</f>
        <v>0</v>
      </c>
      <c r="AB201" s="6">
        <f>+Húmedo!D200</f>
        <v>0</v>
      </c>
      <c r="AC201" s="6">
        <f>+Húmedo!E200</f>
        <v>0</v>
      </c>
      <c r="AD201" s="6">
        <f>+Húmedo!F200</f>
        <v>0</v>
      </c>
      <c r="AE201" s="6">
        <f>+Húmedo!G200</f>
        <v>0</v>
      </c>
      <c r="AF201" s="6">
        <f>+Húmedo!H200</f>
        <v>0</v>
      </c>
      <c r="AG201" s="6">
        <f>+Húmedo!I200</f>
        <v>0</v>
      </c>
      <c r="AH201" s="6">
        <f>+Húmedo!J200</f>
        <v>0</v>
      </c>
      <c r="AI201" s="6">
        <f>+Húmedo!K200</f>
        <v>74266.01000000014</v>
      </c>
      <c r="AJ201" s="6">
        <f>+Húmedo!L200</f>
        <v>95917.39000000013</v>
      </c>
      <c r="AK201" s="6">
        <f>+Húmedo!M200</f>
        <v>103804.47000000002</v>
      </c>
      <c r="AL201" s="6"/>
      <c r="AM201" s="34">
        <f t="shared" si="59"/>
        <v>280534.59999999992</v>
      </c>
      <c r="AN201" s="34">
        <f t="shared" si="60"/>
        <v>282646.21000000008</v>
      </c>
      <c r="AO201" s="34">
        <f t="shared" si="61"/>
        <v>273987.87000000029</v>
      </c>
      <c r="AP201" s="34">
        <f t="shared" si="62"/>
        <v>273987.87000000029</v>
      </c>
      <c r="AQ201" s="34">
        <f t="shared" si="63"/>
        <v>3</v>
      </c>
      <c r="AR201" s="6">
        <f t="shared" si="69"/>
        <v>199</v>
      </c>
      <c r="AS201" s="35">
        <f t="shared" si="64"/>
        <v>74266.01000000014</v>
      </c>
      <c r="AT201" s="35">
        <f t="shared" si="64"/>
        <v>95917.39000000013</v>
      </c>
      <c r="AU201" s="35">
        <f t="shared" si="64"/>
        <v>103804.47000000002</v>
      </c>
      <c r="AV201" s="35">
        <f t="shared" si="65"/>
        <v>273987.87000000029</v>
      </c>
      <c r="AW201" s="19">
        <f t="shared" si="66"/>
        <v>0</v>
      </c>
      <c r="AX201" s="30">
        <f t="shared" si="53"/>
        <v>34</v>
      </c>
      <c r="AY201" s="30">
        <f t="shared" si="54"/>
        <v>35</v>
      </c>
      <c r="AZ201" s="30">
        <f t="shared" si="55"/>
        <v>36</v>
      </c>
      <c r="BB201" s="34">
        <f>+CompraVenta!AQ203</f>
        <v>0</v>
      </c>
      <c r="BC201" s="34">
        <f>+CompraVenta!AR203</f>
        <v>0</v>
      </c>
      <c r="BD201" s="34">
        <f>+CompraVenta!AS203</f>
        <v>0</v>
      </c>
      <c r="BF201" s="34">
        <f t="shared" si="56"/>
        <v>74266.01000000014</v>
      </c>
      <c r="BG201" s="34">
        <f t="shared" si="57"/>
        <v>95917.39000000013</v>
      </c>
      <c r="BH201" s="34">
        <f t="shared" si="58"/>
        <v>103804.47000000002</v>
      </c>
      <c r="BJ201" s="36">
        <f t="shared" si="67"/>
        <v>273987.87000000029</v>
      </c>
      <c r="BK201" s="19">
        <f t="shared" si="68"/>
        <v>0</v>
      </c>
    </row>
    <row r="202" spans="1:63" x14ac:dyDescent="0.35">
      <c r="A202" s="3" t="str">
        <f>+Seco!A201</f>
        <v>GR_TINEO</v>
      </c>
      <c r="B202" s="6">
        <f>+Seco!B201</f>
        <v>0</v>
      </c>
      <c r="C202" s="6">
        <f>+Seco!C201</f>
        <v>0</v>
      </c>
      <c r="D202" s="6">
        <f>+Seco!D201</f>
        <v>0</v>
      </c>
      <c r="E202" s="6">
        <f>+Seco!E201</f>
        <v>0</v>
      </c>
      <c r="F202" s="6">
        <f>+Seco!F201</f>
        <v>0</v>
      </c>
      <c r="G202" s="6">
        <f>+Seco!G201</f>
        <v>0</v>
      </c>
      <c r="H202" s="6">
        <f>+Seco!H201</f>
        <v>0</v>
      </c>
      <c r="I202" s="6">
        <f>+Seco!I201</f>
        <v>0</v>
      </c>
      <c r="J202" s="6">
        <f>+Seco!J201</f>
        <v>0</v>
      </c>
      <c r="K202" s="6">
        <f>+Seco!K201</f>
        <v>59430.73000000012</v>
      </c>
      <c r="L202" s="6">
        <f>+Seco!L201</f>
        <v>80454.430000000037</v>
      </c>
      <c r="M202" s="6">
        <f>+Seco!M201</f>
        <v>88250.96000000037</v>
      </c>
      <c r="N202" s="6">
        <f>+Medio!B201</f>
        <v>0</v>
      </c>
      <c r="O202" s="6">
        <f>+Medio!C201</f>
        <v>0</v>
      </c>
      <c r="P202" s="6">
        <f>+Medio!D201</f>
        <v>0</v>
      </c>
      <c r="Q202" s="6">
        <f>+Medio!E201</f>
        <v>0</v>
      </c>
      <c r="R202" s="6">
        <f>+Medio!F201</f>
        <v>0</v>
      </c>
      <c r="S202" s="6">
        <f>+Medio!G201</f>
        <v>0</v>
      </c>
      <c r="T202" s="6">
        <f>+Medio!H201</f>
        <v>0</v>
      </c>
      <c r="U202" s="6">
        <f>+Medio!I201</f>
        <v>0</v>
      </c>
      <c r="V202" s="6">
        <f>+Medio!J201</f>
        <v>0</v>
      </c>
      <c r="W202" s="6">
        <f>+Medio!K201</f>
        <v>59135.549999999952</v>
      </c>
      <c r="X202" s="6">
        <f>+Medio!L201</f>
        <v>82389.059999999954</v>
      </c>
      <c r="Y202" s="6">
        <f>+Medio!M201</f>
        <v>86696.839999999851</v>
      </c>
      <c r="Z202" s="6">
        <f>+Húmedo!B201</f>
        <v>0</v>
      </c>
      <c r="AA202" s="6">
        <f>+Húmedo!C201</f>
        <v>0</v>
      </c>
      <c r="AB202" s="6">
        <f>+Húmedo!D201</f>
        <v>0</v>
      </c>
      <c r="AC202" s="6">
        <f>+Húmedo!E201</f>
        <v>0</v>
      </c>
      <c r="AD202" s="6">
        <f>+Húmedo!F201</f>
        <v>0</v>
      </c>
      <c r="AE202" s="6">
        <f>+Húmedo!G201</f>
        <v>0</v>
      </c>
      <c r="AF202" s="6">
        <f>+Húmedo!H201</f>
        <v>0</v>
      </c>
      <c r="AG202" s="6">
        <f>+Húmedo!I201</f>
        <v>0</v>
      </c>
      <c r="AH202" s="6">
        <f>+Húmedo!J201</f>
        <v>0</v>
      </c>
      <c r="AI202" s="6">
        <f>+Húmedo!K201</f>
        <v>57499.420000000093</v>
      </c>
      <c r="AJ202" s="6">
        <f>+Húmedo!L201</f>
        <v>79479.429999999906</v>
      </c>
      <c r="AK202" s="6">
        <f>+Húmedo!M201</f>
        <v>83866.900000000169</v>
      </c>
      <c r="AL202" s="6"/>
      <c r="AM202" s="34">
        <f t="shared" si="59"/>
        <v>228136.12000000052</v>
      </c>
      <c r="AN202" s="34">
        <f t="shared" si="60"/>
        <v>228221.44999999975</v>
      </c>
      <c r="AO202" s="34">
        <f t="shared" si="61"/>
        <v>220845.75000000017</v>
      </c>
      <c r="AP202" s="34">
        <f t="shared" si="62"/>
        <v>220845.75000000017</v>
      </c>
      <c r="AQ202" s="34">
        <f t="shared" si="63"/>
        <v>3</v>
      </c>
      <c r="AR202" s="6">
        <f t="shared" si="69"/>
        <v>200</v>
      </c>
      <c r="AS202" s="35">
        <f t="shared" si="64"/>
        <v>57499.420000000093</v>
      </c>
      <c r="AT202" s="35">
        <f t="shared" si="64"/>
        <v>79479.429999999906</v>
      </c>
      <c r="AU202" s="35">
        <f t="shared" si="64"/>
        <v>83866.900000000169</v>
      </c>
      <c r="AV202" s="35">
        <f t="shared" si="65"/>
        <v>220845.75000000017</v>
      </c>
      <c r="AW202" s="19">
        <f t="shared" si="66"/>
        <v>0</v>
      </c>
      <c r="AX202" s="30">
        <f t="shared" si="53"/>
        <v>34</v>
      </c>
      <c r="AY202" s="30">
        <f t="shared" si="54"/>
        <v>35</v>
      </c>
      <c r="AZ202" s="30">
        <f t="shared" si="55"/>
        <v>36</v>
      </c>
      <c r="BB202" s="34">
        <f>+CompraVenta!AQ204</f>
        <v>0</v>
      </c>
      <c r="BC202" s="34">
        <f>+CompraVenta!AR204</f>
        <v>0</v>
      </c>
      <c r="BD202" s="34">
        <f>+CompraVenta!AS204</f>
        <v>0</v>
      </c>
      <c r="BF202" s="34">
        <f t="shared" si="56"/>
        <v>57499.420000000093</v>
      </c>
      <c r="BG202" s="34">
        <f t="shared" si="57"/>
        <v>79479.429999999906</v>
      </c>
      <c r="BH202" s="34">
        <f t="shared" si="58"/>
        <v>83866.900000000169</v>
      </c>
      <c r="BJ202" s="36">
        <f t="shared" si="67"/>
        <v>220845.75000000017</v>
      </c>
      <c r="BK202" s="19">
        <f t="shared" si="68"/>
        <v>0</v>
      </c>
    </row>
    <row r="203" spans="1:63" x14ac:dyDescent="0.35">
      <c r="A203" s="3" t="str">
        <f>+Seco!A202</f>
        <v>GRANADA</v>
      </c>
      <c r="B203" s="6">
        <f>+Seco!B202</f>
        <v>0</v>
      </c>
      <c r="C203" s="6">
        <f>+Seco!C202</f>
        <v>0</v>
      </c>
      <c r="D203" s="6">
        <f>+Seco!D202</f>
        <v>0</v>
      </c>
      <c r="E203" s="6">
        <f>+Seco!E202</f>
        <v>0</v>
      </c>
      <c r="F203" s="6">
        <f>+Seco!F202</f>
        <v>0</v>
      </c>
      <c r="G203" s="6">
        <f>+Seco!G202</f>
        <v>0</v>
      </c>
      <c r="H203" s="6">
        <f>+Seco!H202</f>
        <v>0</v>
      </c>
      <c r="I203" s="6">
        <f>+Seco!I202</f>
        <v>0</v>
      </c>
      <c r="J203" s="6">
        <f>+Seco!J202</f>
        <v>0</v>
      </c>
      <c r="K203" s="6">
        <f>+Seco!K202</f>
        <v>0</v>
      </c>
      <c r="L203" s="6">
        <f>+Seco!L202</f>
        <v>0</v>
      </c>
      <c r="M203" s="6">
        <f>+Seco!M202</f>
        <v>20440.54</v>
      </c>
      <c r="N203" s="6">
        <f>+Medio!B202</f>
        <v>0</v>
      </c>
      <c r="O203" s="6">
        <f>+Medio!C202</f>
        <v>0</v>
      </c>
      <c r="P203" s="6">
        <f>+Medio!D202</f>
        <v>0</v>
      </c>
      <c r="Q203" s="6">
        <f>+Medio!E202</f>
        <v>0</v>
      </c>
      <c r="R203" s="6">
        <f>+Medio!F202</f>
        <v>0</v>
      </c>
      <c r="S203" s="6">
        <f>+Medio!G202</f>
        <v>0</v>
      </c>
      <c r="T203" s="6">
        <f>+Medio!H202</f>
        <v>0</v>
      </c>
      <c r="U203" s="6">
        <f>+Medio!I202</f>
        <v>0</v>
      </c>
      <c r="V203" s="6">
        <f>+Medio!J202</f>
        <v>0</v>
      </c>
      <c r="W203" s="6">
        <f>+Medio!K202</f>
        <v>0</v>
      </c>
      <c r="X203" s="6">
        <f>+Medio!L202</f>
        <v>0</v>
      </c>
      <c r="Y203" s="6">
        <f>+Medio!M202</f>
        <v>19867.470000000008</v>
      </c>
      <c r="Z203" s="6">
        <f>+Húmedo!B202</f>
        <v>0</v>
      </c>
      <c r="AA203" s="6">
        <f>+Húmedo!C202</f>
        <v>0</v>
      </c>
      <c r="AB203" s="6">
        <f>+Húmedo!D202</f>
        <v>0</v>
      </c>
      <c r="AC203" s="6">
        <f>+Húmedo!E202</f>
        <v>0</v>
      </c>
      <c r="AD203" s="6">
        <f>+Húmedo!F202</f>
        <v>0</v>
      </c>
      <c r="AE203" s="6">
        <f>+Húmedo!G202</f>
        <v>0</v>
      </c>
      <c r="AF203" s="6">
        <f>+Húmedo!H202</f>
        <v>0</v>
      </c>
      <c r="AG203" s="6">
        <f>+Húmedo!I202</f>
        <v>0</v>
      </c>
      <c r="AH203" s="6">
        <f>+Húmedo!J202</f>
        <v>0</v>
      </c>
      <c r="AI203" s="6">
        <f>+Húmedo!K202</f>
        <v>0</v>
      </c>
      <c r="AJ203" s="6">
        <f>+Húmedo!L202</f>
        <v>0</v>
      </c>
      <c r="AK203" s="6">
        <f>+Húmedo!M202</f>
        <v>19484.809999999987</v>
      </c>
      <c r="AL203" s="6"/>
      <c r="AM203" s="34">
        <f t="shared" si="59"/>
        <v>20440.54</v>
      </c>
      <c r="AN203" s="34">
        <f t="shared" si="60"/>
        <v>19867.470000000008</v>
      </c>
      <c r="AO203" s="34">
        <f t="shared" si="61"/>
        <v>19484.809999999987</v>
      </c>
      <c r="AP203" s="34">
        <f t="shared" si="62"/>
        <v>19484.809999999987</v>
      </c>
      <c r="AQ203" s="34">
        <f t="shared" si="63"/>
        <v>3</v>
      </c>
      <c r="AR203" s="6">
        <f t="shared" si="69"/>
        <v>201</v>
      </c>
      <c r="AS203" s="35">
        <f t="shared" si="64"/>
        <v>0</v>
      </c>
      <c r="AT203" s="35">
        <f t="shared" si="64"/>
        <v>0</v>
      </c>
      <c r="AU203" s="35">
        <f t="shared" si="64"/>
        <v>19484.809999999987</v>
      </c>
      <c r="AV203" s="35">
        <f t="shared" si="65"/>
        <v>19484.809999999987</v>
      </c>
      <c r="AW203" s="19">
        <f t="shared" si="66"/>
        <v>0</v>
      </c>
      <c r="AX203" s="30">
        <f t="shared" si="53"/>
        <v>1</v>
      </c>
      <c r="AY203" s="30">
        <f t="shared" si="54"/>
        <v>1</v>
      </c>
      <c r="AZ203" s="30">
        <f t="shared" si="55"/>
        <v>36</v>
      </c>
      <c r="BB203" s="34">
        <f>+CompraVenta!AQ205</f>
        <v>0</v>
      </c>
      <c r="BC203" s="34">
        <f>+CompraVenta!AR205</f>
        <v>0</v>
      </c>
      <c r="BD203" s="34">
        <f>+CompraVenta!AS205</f>
        <v>0</v>
      </c>
      <c r="BF203" s="34">
        <f t="shared" si="56"/>
        <v>0</v>
      </c>
      <c r="BG203" s="34">
        <f t="shared" si="57"/>
        <v>0</v>
      </c>
      <c r="BH203" s="34">
        <f t="shared" si="58"/>
        <v>19484.809999999987</v>
      </c>
      <c r="BJ203" s="36">
        <f t="shared" si="67"/>
        <v>19484.809999999987</v>
      </c>
      <c r="BK203" s="19">
        <f t="shared" si="68"/>
        <v>0</v>
      </c>
    </row>
    <row r="204" spans="1:63" x14ac:dyDescent="0.35">
      <c r="A204" s="3" t="str">
        <f>+Seco!A203</f>
        <v>GUACOLDA</v>
      </c>
      <c r="B204" s="6">
        <f>+Seco!B203</f>
        <v>0</v>
      </c>
      <c r="C204" s="6">
        <f>+Seco!C203</f>
        <v>0</v>
      </c>
      <c r="D204" s="6">
        <f>+Seco!D203</f>
        <v>0</v>
      </c>
      <c r="E204" s="6">
        <f>+Seco!E203</f>
        <v>0</v>
      </c>
      <c r="F204" s="6">
        <f>+Seco!F203</f>
        <v>0</v>
      </c>
      <c r="G204" s="6">
        <f>+Seco!G203</f>
        <v>0</v>
      </c>
      <c r="H204" s="6">
        <f>+Seco!H203</f>
        <v>0</v>
      </c>
      <c r="I204" s="6">
        <f>+Seco!I203</f>
        <v>0</v>
      </c>
      <c r="J204" s="6">
        <f>+Seco!J203</f>
        <v>0</v>
      </c>
      <c r="K204" s="6">
        <f>+Seco!K203</f>
        <v>21247578.599999983</v>
      </c>
      <c r="L204" s="6">
        <f>+Seco!L203</f>
        <v>19253993.300000001</v>
      </c>
      <c r="M204" s="6">
        <f>+Seco!M203</f>
        <v>22083086.179999992</v>
      </c>
      <c r="N204" s="6">
        <f>+Medio!B203</f>
        <v>0</v>
      </c>
      <c r="O204" s="6">
        <f>+Medio!C203</f>
        <v>0</v>
      </c>
      <c r="P204" s="6">
        <f>+Medio!D203</f>
        <v>0</v>
      </c>
      <c r="Q204" s="6">
        <f>+Medio!E203</f>
        <v>0</v>
      </c>
      <c r="R204" s="6">
        <f>+Medio!F203</f>
        <v>0</v>
      </c>
      <c r="S204" s="6">
        <f>+Medio!G203</f>
        <v>0</v>
      </c>
      <c r="T204" s="6">
        <f>+Medio!H203</f>
        <v>0</v>
      </c>
      <c r="U204" s="6">
        <f>+Medio!I203</f>
        <v>0</v>
      </c>
      <c r="V204" s="6">
        <f>+Medio!J203</f>
        <v>0</v>
      </c>
      <c r="W204" s="6">
        <f>+Medio!K203</f>
        <v>21292328.419999998</v>
      </c>
      <c r="X204" s="6">
        <f>+Medio!L203</f>
        <v>19744386.300000057</v>
      </c>
      <c r="Y204" s="6">
        <f>+Medio!M203</f>
        <v>22448210.090000018</v>
      </c>
      <c r="Z204" s="6">
        <f>+Húmedo!B203</f>
        <v>0</v>
      </c>
      <c r="AA204" s="6">
        <f>+Húmedo!C203</f>
        <v>0</v>
      </c>
      <c r="AB204" s="6">
        <f>+Húmedo!D203</f>
        <v>0</v>
      </c>
      <c r="AC204" s="6">
        <f>+Húmedo!E203</f>
        <v>0</v>
      </c>
      <c r="AD204" s="6">
        <f>+Húmedo!F203</f>
        <v>0</v>
      </c>
      <c r="AE204" s="6">
        <f>+Húmedo!G203</f>
        <v>0</v>
      </c>
      <c r="AF204" s="6">
        <f>+Húmedo!H203</f>
        <v>0</v>
      </c>
      <c r="AG204" s="6">
        <f>+Húmedo!I203</f>
        <v>0</v>
      </c>
      <c r="AH204" s="6">
        <f>+Húmedo!J203</f>
        <v>0</v>
      </c>
      <c r="AI204" s="6">
        <f>+Húmedo!K203</f>
        <v>20819370.310000025</v>
      </c>
      <c r="AJ204" s="6">
        <f>+Húmedo!L203</f>
        <v>18974070.839999963</v>
      </c>
      <c r="AK204" s="6">
        <f>+Húmedo!M203</f>
        <v>21803242.200000014</v>
      </c>
      <c r="AL204" s="6"/>
      <c r="AM204" s="34">
        <f t="shared" si="59"/>
        <v>62584658.079999976</v>
      </c>
      <c r="AN204" s="34">
        <f t="shared" si="60"/>
        <v>63484924.810000077</v>
      </c>
      <c r="AO204" s="34">
        <f t="shared" si="61"/>
        <v>61596683.350000009</v>
      </c>
      <c r="AP204" s="34">
        <f t="shared" si="62"/>
        <v>61596683.350000009</v>
      </c>
      <c r="AQ204" s="34">
        <f t="shared" si="63"/>
        <v>3</v>
      </c>
      <c r="AR204" s="6">
        <f t="shared" si="69"/>
        <v>202</v>
      </c>
      <c r="AS204" s="35">
        <f t="shared" si="64"/>
        <v>20819370.310000025</v>
      </c>
      <c r="AT204" s="35">
        <f t="shared" si="64"/>
        <v>18974070.839999963</v>
      </c>
      <c r="AU204" s="35">
        <f t="shared" si="64"/>
        <v>21803242.200000014</v>
      </c>
      <c r="AV204" s="35">
        <f t="shared" si="65"/>
        <v>61596683.350000009</v>
      </c>
      <c r="AW204" s="19">
        <f t="shared" si="66"/>
        <v>0</v>
      </c>
      <c r="AX204" s="30">
        <f t="shared" si="53"/>
        <v>34</v>
      </c>
      <c r="AY204" s="30">
        <f t="shared" si="54"/>
        <v>35</v>
      </c>
      <c r="AZ204" s="30">
        <f t="shared" si="55"/>
        <v>36</v>
      </c>
      <c r="BB204" s="34">
        <f>+CompraVenta!AQ206</f>
        <v>-8934907.8900000211</v>
      </c>
      <c r="BC204" s="34">
        <f>+CompraVenta!AR206</f>
        <v>-9562523.8599999845</v>
      </c>
      <c r="BD204" s="34">
        <f>+CompraVenta!AS206</f>
        <v>-9174731.670000013</v>
      </c>
      <c r="BF204" s="34">
        <f t="shared" si="56"/>
        <v>11884462.420000004</v>
      </c>
      <c r="BG204" s="34">
        <f t="shared" si="57"/>
        <v>9411546.9799999781</v>
      </c>
      <c r="BH204" s="34">
        <f t="shared" si="58"/>
        <v>12628510.530000001</v>
      </c>
      <c r="BJ204" s="36">
        <f t="shared" si="67"/>
        <v>33924519.929999985</v>
      </c>
      <c r="BK204" s="19">
        <f t="shared" si="68"/>
        <v>0</v>
      </c>
    </row>
    <row r="205" spans="1:63" x14ac:dyDescent="0.35">
      <c r="A205" s="3" t="str">
        <f>+Seco!A204</f>
        <v>HBS</v>
      </c>
      <c r="B205" s="6">
        <f>+Seco!B204</f>
        <v>0</v>
      </c>
      <c r="C205" s="6">
        <f>+Seco!C204</f>
        <v>0</v>
      </c>
      <c r="D205" s="6">
        <f>+Seco!D204</f>
        <v>0</v>
      </c>
      <c r="E205" s="6">
        <f>+Seco!E204</f>
        <v>0</v>
      </c>
      <c r="F205" s="6">
        <f>+Seco!F204</f>
        <v>0</v>
      </c>
      <c r="G205" s="6">
        <f>+Seco!G204</f>
        <v>0</v>
      </c>
      <c r="H205" s="6">
        <f>+Seco!H204</f>
        <v>0</v>
      </c>
      <c r="I205" s="6">
        <f>+Seco!I204</f>
        <v>0</v>
      </c>
      <c r="J205" s="6">
        <f>+Seco!J204</f>
        <v>0</v>
      </c>
      <c r="K205" s="6">
        <f>+Seco!K204</f>
        <v>0</v>
      </c>
      <c r="L205" s="6">
        <f>+Seco!L204</f>
        <v>0</v>
      </c>
      <c r="M205" s="6">
        <f>+Seco!M204</f>
        <v>0</v>
      </c>
      <c r="N205" s="6">
        <f>+Medio!B204</f>
        <v>0</v>
      </c>
      <c r="O205" s="6">
        <f>+Medio!C204</f>
        <v>0</v>
      </c>
      <c r="P205" s="6">
        <f>+Medio!D204</f>
        <v>0</v>
      </c>
      <c r="Q205" s="6">
        <f>+Medio!E204</f>
        <v>0</v>
      </c>
      <c r="R205" s="6">
        <f>+Medio!F204</f>
        <v>0</v>
      </c>
      <c r="S205" s="6">
        <f>+Medio!G204</f>
        <v>0</v>
      </c>
      <c r="T205" s="6">
        <f>+Medio!H204</f>
        <v>0</v>
      </c>
      <c r="U205" s="6">
        <f>+Medio!I204</f>
        <v>0</v>
      </c>
      <c r="V205" s="6">
        <f>+Medio!J204</f>
        <v>0</v>
      </c>
      <c r="W205" s="6">
        <f>+Medio!K204</f>
        <v>0</v>
      </c>
      <c r="X205" s="6">
        <f>+Medio!L204</f>
        <v>0</v>
      </c>
      <c r="Y205" s="6">
        <f>+Medio!M204</f>
        <v>0</v>
      </c>
      <c r="Z205" s="6">
        <f>+Húmedo!B204</f>
        <v>0</v>
      </c>
      <c r="AA205" s="6">
        <f>+Húmedo!C204</f>
        <v>0</v>
      </c>
      <c r="AB205" s="6">
        <f>+Húmedo!D204</f>
        <v>0</v>
      </c>
      <c r="AC205" s="6">
        <f>+Húmedo!E204</f>
        <v>0</v>
      </c>
      <c r="AD205" s="6">
        <f>+Húmedo!F204</f>
        <v>0</v>
      </c>
      <c r="AE205" s="6">
        <f>+Húmedo!G204</f>
        <v>0</v>
      </c>
      <c r="AF205" s="6">
        <f>+Húmedo!H204</f>
        <v>0</v>
      </c>
      <c r="AG205" s="6">
        <f>+Húmedo!I204</f>
        <v>0</v>
      </c>
      <c r="AH205" s="6">
        <f>+Húmedo!J204</f>
        <v>0</v>
      </c>
      <c r="AI205" s="6">
        <f>+Húmedo!K204</f>
        <v>0</v>
      </c>
      <c r="AJ205" s="6">
        <f>+Húmedo!L204</f>
        <v>0</v>
      </c>
      <c r="AK205" s="6">
        <f>+Húmedo!M204</f>
        <v>0</v>
      </c>
      <c r="AL205" s="6"/>
      <c r="AM205" s="34">
        <f t="shared" si="59"/>
        <v>0</v>
      </c>
      <c r="AN205" s="34">
        <f t="shared" si="60"/>
        <v>0</v>
      </c>
      <c r="AO205" s="34">
        <f t="shared" si="61"/>
        <v>0</v>
      </c>
      <c r="AP205" s="34">
        <f t="shared" si="62"/>
        <v>0</v>
      </c>
      <c r="AQ205" s="34">
        <f t="shared" si="63"/>
        <v>1</v>
      </c>
      <c r="AR205" s="6">
        <f t="shared" si="69"/>
        <v>203</v>
      </c>
      <c r="AS205" s="35">
        <f t="shared" si="64"/>
        <v>0</v>
      </c>
      <c r="AT205" s="35">
        <f t="shared" si="64"/>
        <v>0</v>
      </c>
      <c r="AU205" s="35">
        <f t="shared" si="64"/>
        <v>0</v>
      </c>
      <c r="AV205" s="35">
        <f t="shared" si="65"/>
        <v>0</v>
      </c>
      <c r="AW205" s="19">
        <f t="shared" si="66"/>
        <v>0</v>
      </c>
      <c r="AX205" s="30">
        <f t="shared" si="53"/>
        <v>1</v>
      </c>
      <c r="AY205" s="30">
        <f t="shared" si="54"/>
        <v>1</v>
      </c>
      <c r="AZ205" s="30">
        <f t="shared" si="55"/>
        <v>1</v>
      </c>
      <c r="BB205" s="34">
        <f>+CompraVenta!AQ207</f>
        <v>0</v>
      </c>
      <c r="BC205" s="34">
        <f>+CompraVenta!AR207</f>
        <v>0</v>
      </c>
      <c r="BD205" s="34">
        <f>+CompraVenta!AS207</f>
        <v>0</v>
      </c>
      <c r="BF205" s="34">
        <f t="shared" si="56"/>
        <v>0</v>
      </c>
      <c r="BG205" s="34">
        <f t="shared" si="57"/>
        <v>0</v>
      </c>
      <c r="BH205" s="34">
        <f t="shared" si="58"/>
        <v>0</v>
      </c>
      <c r="BJ205" s="36">
        <f t="shared" si="67"/>
        <v>0</v>
      </c>
      <c r="BK205" s="19">
        <f t="shared" si="68"/>
        <v>0</v>
      </c>
    </row>
    <row r="206" spans="1:63" x14ac:dyDescent="0.35">
      <c r="A206" s="3" t="str">
        <f>+Seco!A205</f>
        <v>HE_EL_PASO</v>
      </c>
      <c r="B206" s="6">
        <f>+Seco!B205</f>
        <v>0</v>
      </c>
      <c r="C206" s="6">
        <f>+Seco!C205</f>
        <v>0</v>
      </c>
      <c r="D206" s="6">
        <f>+Seco!D205</f>
        <v>0</v>
      </c>
      <c r="E206" s="6">
        <f>+Seco!E205</f>
        <v>0</v>
      </c>
      <c r="F206" s="6">
        <f>+Seco!F205</f>
        <v>0</v>
      </c>
      <c r="G206" s="6">
        <f>+Seco!G205</f>
        <v>0</v>
      </c>
      <c r="H206" s="6">
        <f>+Seco!H205</f>
        <v>0</v>
      </c>
      <c r="I206" s="6">
        <f>+Seco!I205</f>
        <v>0</v>
      </c>
      <c r="J206" s="6">
        <f>+Seco!J205</f>
        <v>0</v>
      </c>
      <c r="K206" s="6">
        <f>+Seco!K205</f>
        <v>760905.44999999937</v>
      </c>
      <c r="L206" s="6">
        <f>+Seco!L205</f>
        <v>1633961.2200000009</v>
      </c>
      <c r="M206" s="6">
        <f>+Seco!M205</f>
        <v>1802124.5199999991</v>
      </c>
      <c r="N206" s="6">
        <f>+Medio!B205</f>
        <v>0</v>
      </c>
      <c r="O206" s="6">
        <f>+Medio!C205</f>
        <v>0</v>
      </c>
      <c r="P206" s="6">
        <f>+Medio!D205</f>
        <v>0</v>
      </c>
      <c r="Q206" s="6">
        <f>+Medio!E205</f>
        <v>0</v>
      </c>
      <c r="R206" s="6">
        <f>+Medio!F205</f>
        <v>0</v>
      </c>
      <c r="S206" s="6">
        <f>+Medio!G205</f>
        <v>0</v>
      </c>
      <c r="T206" s="6">
        <f>+Medio!H205</f>
        <v>0</v>
      </c>
      <c r="U206" s="6">
        <f>+Medio!I205</f>
        <v>0</v>
      </c>
      <c r="V206" s="6">
        <f>+Medio!J205</f>
        <v>0</v>
      </c>
      <c r="W206" s="6">
        <f>+Medio!K205</f>
        <v>1513126.4299999955</v>
      </c>
      <c r="X206" s="6">
        <f>+Medio!L205</f>
        <v>4307912.68</v>
      </c>
      <c r="Y206" s="6">
        <f>+Medio!M205</f>
        <v>4951860.0300000012</v>
      </c>
      <c r="Z206" s="6">
        <f>+Húmedo!B205</f>
        <v>0</v>
      </c>
      <c r="AA206" s="6">
        <f>+Húmedo!C205</f>
        <v>0</v>
      </c>
      <c r="AB206" s="6">
        <f>+Húmedo!D205</f>
        <v>0</v>
      </c>
      <c r="AC206" s="6">
        <f>+Húmedo!E205</f>
        <v>0</v>
      </c>
      <c r="AD206" s="6">
        <f>+Húmedo!F205</f>
        <v>0</v>
      </c>
      <c r="AE206" s="6">
        <f>+Húmedo!G205</f>
        <v>0</v>
      </c>
      <c r="AF206" s="6">
        <f>+Húmedo!H205</f>
        <v>0</v>
      </c>
      <c r="AG206" s="6">
        <f>+Húmedo!I205</f>
        <v>0</v>
      </c>
      <c r="AH206" s="6">
        <f>+Húmedo!J205</f>
        <v>0</v>
      </c>
      <c r="AI206" s="6">
        <f>+Húmedo!K205</f>
        <v>642154.97999999963</v>
      </c>
      <c r="AJ206" s="6">
        <f>+Húmedo!L205</f>
        <v>2025293.380000002</v>
      </c>
      <c r="AK206" s="6">
        <f>+Húmedo!M205</f>
        <v>2550750.7400000026</v>
      </c>
      <c r="AL206" s="6"/>
      <c r="AM206" s="34">
        <f t="shared" si="59"/>
        <v>4196991.1899999995</v>
      </c>
      <c r="AN206" s="34">
        <f t="shared" si="60"/>
        <v>10772899.139999997</v>
      </c>
      <c r="AO206" s="34">
        <f t="shared" si="61"/>
        <v>5218199.1000000043</v>
      </c>
      <c r="AP206" s="34">
        <f t="shared" si="62"/>
        <v>4196991.1899999995</v>
      </c>
      <c r="AQ206" s="34">
        <f t="shared" si="63"/>
        <v>1</v>
      </c>
      <c r="AR206" s="6">
        <f t="shared" si="69"/>
        <v>204</v>
      </c>
      <c r="AS206" s="35">
        <f t="shared" si="64"/>
        <v>760905.44999999937</v>
      </c>
      <c r="AT206" s="35">
        <f t="shared" si="64"/>
        <v>1633961.2200000009</v>
      </c>
      <c r="AU206" s="35">
        <f t="shared" si="64"/>
        <v>1802124.5199999991</v>
      </c>
      <c r="AV206" s="35">
        <f t="shared" si="65"/>
        <v>4196991.1899999995</v>
      </c>
      <c r="AW206" s="19">
        <f t="shared" si="66"/>
        <v>0</v>
      </c>
      <c r="AX206" s="30">
        <f t="shared" si="53"/>
        <v>10</v>
      </c>
      <c r="AY206" s="30">
        <f t="shared" si="54"/>
        <v>11</v>
      </c>
      <c r="AZ206" s="30">
        <f t="shared" si="55"/>
        <v>12</v>
      </c>
      <c r="BB206" s="34">
        <f>+CompraVenta!AQ208</f>
        <v>0</v>
      </c>
      <c r="BC206" s="34">
        <f>+CompraVenta!AR208</f>
        <v>0</v>
      </c>
      <c r="BD206" s="34">
        <f>+CompraVenta!AS208</f>
        <v>0</v>
      </c>
      <c r="BF206" s="34">
        <f t="shared" si="56"/>
        <v>760905.44999999937</v>
      </c>
      <c r="BG206" s="34">
        <f t="shared" si="57"/>
        <v>1633961.2200000009</v>
      </c>
      <c r="BH206" s="34">
        <f t="shared" si="58"/>
        <v>1802124.5199999991</v>
      </c>
      <c r="BJ206" s="36">
        <f t="shared" si="67"/>
        <v>4196991.1899999995</v>
      </c>
      <c r="BK206" s="19">
        <f t="shared" si="68"/>
        <v>0</v>
      </c>
    </row>
    <row r="207" spans="1:63" x14ac:dyDescent="0.35">
      <c r="A207" s="3" t="str">
        <f>+Seco!A206</f>
        <v>HELIO_ATACAMA_TRES</v>
      </c>
      <c r="B207" s="6">
        <f>+Seco!B206</f>
        <v>0</v>
      </c>
      <c r="C207" s="6">
        <f>+Seco!C206</f>
        <v>0</v>
      </c>
      <c r="D207" s="6">
        <f>+Seco!D206</f>
        <v>0</v>
      </c>
      <c r="E207" s="6">
        <f>+Seco!E206</f>
        <v>0</v>
      </c>
      <c r="F207" s="6">
        <f>+Seco!F206</f>
        <v>0</v>
      </c>
      <c r="G207" s="6">
        <f>+Seco!G206</f>
        <v>0</v>
      </c>
      <c r="H207" s="6">
        <f>+Seco!H206</f>
        <v>0</v>
      </c>
      <c r="I207" s="6">
        <f>+Seco!I206</f>
        <v>0</v>
      </c>
      <c r="J207" s="6">
        <f>+Seco!J206</f>
        <v>0</v>
      </c>
      <c r="K207" s="6">
        <f>+Seco!K206</f>
        <v>1505480.8100000015</v>
      </c>
      <c r="L207" s="6">
        <f>+Seco!L206</f>
        <v>1530449.1499999992</v>
      </c>
      <c r="M207" s="6">
        <f>+Seco!M206</f>
        <v>1569864.0799999991</v>
      </c>
      <c r="N207" s="6">
        <f>+Medio!B206</f>
        <v>0</v>
      </c>
      <c r="O207" s="6">
        <f>+Medio!C206</f>
        <v>0</v>
      </c>
      <c r="P207" s="6">
        <f>+Medio!D206</f>
        <v>0</v>
      </c>
      <c r="Q207" s="6">
        <f>+Medio!E206</f>
        <v>0</v>
      </c>
      <c r="R207" s="6">
        <f>+Medio!F206</f>
        <v>0</v>
      </c>
      <c r="S207" s="6">
        <f>+Medio!G206</f>
        <v>0</v>
      </c>
      <c r="T207" s="6">
        <f>+Medio!H206</f>
        <v>0</v>
      </c>
      <c r="U207" s="6">
        <f>+Medio!I206</f>
        <v>0</v>
      </c>
      <c r="V207" s="6">
        <f>+Medio!J206</f>
        <v>0</v>
      </c>
      <c r="W207" s="6">
        <f>+Medio!K206</f>
        <v>1476747.9199999995</v>
      </c>
      <c r="X207" s="6">
        <f>+Medio!L206</f>
        <v>1563548.34</v>
      </c>
      <c r="Y207" s="6">
        <f>+Medio!M206</f>
        <v>1663602.0200000007</v>
      </c>
      <c r="Z207" s="6">
        <f>+Húmedo!B206</f>
        <v>0</v>
      </c>
      <c r="AA207" s="6">
        <f>+Húmedo!C206</f>
        <v>0</v>
      </c>
      <c r="AB207" s="6">
        <f>+Húmedo!D206</f>
        <v>0</v>
      </c>
      <c r="AC207" s="6">
        <f>+Húmedo!E206</f>
        <v>0</v>
      </c>
      <c r="AD207" s="6">
        <f>+Húmedo!F206</f>
        <v>0</v>
      </c>
      <c r="AE207" s="6">
        <f>+Húmedo!G206</f>
        <v>0</v>
      </c>
      <c r="AF207" s="6">
        <f>+Húmedo!H206</f>
        <v>0</v>
      </c>
      <c r="AG207" s="6">
        <f>+Húmedo!I206</f>
        <v>0</v>
      </c>
      <c r="AH207" s="6">
        <f>+Húmedo!J206</f>
        <v>0</v>
      </c>
      <c r="AI207" s="6">
        <f>+Húmedo!K206</f>
        <v>1566098.7599999995</v>
      </c>
      <c r="AJ207" s="6">
        <f>+Húmedo!L206</f>
        <v>1540794.4100000004</v>
      </c>
      <c r="AK207" s="6">
        <f>+Húmedo!M206</f>
        <v>1647726.6000000041</v>
      </c>
      <c r="AL207" s="6"/>
      <c r="AM207" s="34">
        <f t="shared" si="59"/>
        <v>4605794.04</v>
      </c>
      <c r="AN207" s="34">
        <f t="shared" si="60"/>
        <v>4703898.28</v>
      </c>
      <c r="AO207" s="34">
        <f t="shared" si="61"/>
        <v>4754619.7700000042</v>
      </c>
      <c r="AP207" s="34">
        <f t="shared" si="62"/>
        <v>4605794.04</v>
      </c>
      <c r="AQ207" s="34">
        <f t="shared" si="63"/>
        <v>1</v>
      </c>
      <c r="AR207" s="6">
        <f t="shared" si="69"/>
        <v>205</v>
      </c>
      <c r="AS207" s="35">
        <f t="shared" si="64"/>
        <v>1505480.8100000015</v>
      </c>
      <c r="AT207" s="35">
        <f t="shared" si="64"/>
        <v>1530449.1499999992</v>
      </c>
      <c r="AU207" s="35">
        <f t="shared" si="64"/>
        <v>1569864.0799999991</v>
      </c>
      <c r="AV207" s="35">
        <f t="shared" si="65"/>
        <v>4605794.04</v>
      </c>
      <c r="AW207" s="19">
        <f t="shared" si="66"/>
        <v>0</v>
      </c>
      <c r="AX207" s="30">
        <f t="shared" si="53"/>
        <v>10</v>
      </c>
      <c r="AY207" s="30">
        <f t="shared" si="54"/>
        <v>11</v>
      </c>
      <c r="AZ207" s="30">
        <f t="shared" si="55"/>
        <v>12</v>
      </c>
      <c r="BB207" s="34">
        <f>+CompraVenta!AQ209</f>
        <v>0</v>
      </c>
      <c r="BC207" s="34">
        <f>+CompraVenta!AR209</f>
        <v>0</v>
      </c>
      <c r="BD207" s="34">
        <f>+CompraVenta!AS209</f>
        <v>0</v>
      </c>
      <c r="BF207" s="34">
        <f t="shared" si="56"/>
        <v>1505480.8100000015</v>
      </c>
      <c r="BG207" s="34">
        <f t="shared" si="57"/>
        <v>1530449.1499999992</v>
      </c>
      <c r="BH207" s="34">
        <f t="shared" si="58"/>
        <v>1569864.0799999991</v>
      </c>
      <c r="BJ207" s="36">
        <f t="shared" si="67"/>
        <v>4605794.04</v>
      </c>
      <c r="BK207" s="19">
        <f t="shared" si="68"/>
        <v>0</v>
      </c>
    </row>
    <row r="208" spans="1:63" x14ac:dyDescent="0.35">
      <c r="A208" s="3" t="str">
        <f>+Seco!A207</f>
        <v>HESA</v>
      </c>
      <c r="B208" s="6">
        <f>+Seco!B207</f>
        <v>0</v>
      </c>
      <c r="C208" s="6">
        <f>+Seco!C207</f>
        <v>0</v>
      </c>
      <c r="D208" s="6">
        <f>+Seco!D207</f>
        <v>0</v>
      </c>
      <c r="E208" s="6">
        <f>+Seco!E207</f>
        <v>0</v>
      </c>
      <c r="F208" s="6">
        <f>+Seco!F207</f>
        <v>0</v>
      </c>
      <c r="G208" s="6">
        <f>+Seco!G207</f>
        <v>0</v>
      </c>
      <c r="H208" s="6">
        <f>+Seco!H207</f>
        <v>0</v>
      </c>
      <c r="I208" s="6">
        <f>+Seco!I207</f>
        <v>0</v>
      </c>
      <c r="J208" s="6">
        <f>+Seco!J207</f>
        <v>0</v>
      </c>
      <c r="K208" s="6">
        <f>+Seco!K207</f>
        <v>0</v>
      </c>
      <c r="L208" s="6">
        <f>+Seco!L207</f>
        <v>0</v>
      </c>
      <c r="M208" s="6">
        <f>+Seco!M207</f>
        <v>0</v>
      </c>
      <c r="N208" s="6">
        <f>+Medio!B207</f>
        <v>0</v>
      </c>
      <c r="O208" s="6">
        <f>+Medio!C207</f>
        <v>0</v>
      </c>
      <c r="P208" s="6">
        <f>+Medio!D207</f>
        <v>0</v>
      </c>
      <c r="Q208" s="6">
        <f>+Medio!E207</f>
        <v>0</v>
      </c>
      <c r="R208" s="6">
        <f>+Medio!F207</f>
        <v>0</v>
      </c>
      <c r="S208" s="6">
        <f>+Medio!G207</f>
        <v>0</v>
      </c>
      <c r="T208" s="6">
        <f>+Medio!H207</f>
        <v>0</v>
      </c>
      <c r="U208" s="6">
        <f>+Medio!I207</f>
        <v>0</v>
      </c>
      <c r="V208" s="6">
        <f>+Medio!J207</f>
        <v>0</v>
      </c>
      <c r="W208" s="6">
        <f>+Medio!K207</f>
        <v>0</v>
      </c>
      <c r="X208" s="6">
        <f>+Medio!L207</f>
        <v>0</v>
      </c>
      <c r="Y208" s="6">
        <f>+Medio!M207</f>
        <v>0</v>
      </c>
      <c r="Z208" s="6">
        <f>+Húmedo!B207</f>
        <v>0</v>
      </c>
      <c r="AA208" s="6">
        <f>+Húmedo!C207</f>
        <v>0</v>
      </c>
      <c r="AB208" s="6">
        <f>+Húmedo!D207</f>
        <v>0</v>
      </c>
      <c r="AC208" s="6">
        <f>+Húmedo!E207</f>
        <v>0</v>
      </c>
      <c r="AD208" s="6">
        <f>+Húmedo!F207</f>
        <v>0</v>
      </c>
      <c r="AE208" s="6">
        <f>+Húmedo!G207</f>
        <v>0</v>
      </c>
      <c r="AF208" s="6">
        <f>+Húmedo!H207</f>
        <v>0</v>
      </c>
      <c r="AG208" s="6">
        <f>+Húmedo!I207</f>
        <v>0</v>
      </c>
      <c r="AH208" s="6">
        <f>+Húmedo!J207</f>
        <v>0</v>
      </c>
      <c r="AI208" s="6">
        <f>+Húmedo!K207</f>
        <v>0</v>
      </c>
      <c r="AJ208" s="6">
        <f>+Húmedo!L207</f>
        <v>0</v>
      </c>
      <c r="AK208" s="6">
        <f>+Húmedo!M207</f>
        <v>0</v>
      </c>
      <c r="AL208" s="6"/>
      <c r="AM208" s="34">
        <f t="shared" si="59"/>
        <v>0</v>
      </c>
      <c r="AN208" s="34">
        <f t="shared" si="60"/>
        <v>0</v>
      </c>
      <c r="AO208" s="34">
        <f t="shared" si="61"/>
        <v>0</v>
      </c>
      <c r="AP208" s="34">
        <f t="shared" si="62"/>
        <v>0</v>
      </c>
      <c r="AQ208" s="34">
        <f t="shared" si="63"/>
        <v>1</v>
      </c>
      <c r="AR208" s="6">
        <f t="shared" si="69"/>
        <v>206</v>
      </c>
      <c r="AS208" s="35">
        <f t="shared" si="64"/>
        <v>0</v>
      </c>
      <c r="AT208" s="35">
        <f t="shared" si="64"/>
        <v>0</v>
      </c>
      <c r="AU208" s="35">
        <f t="shared" si="64"/>
        <v>0</v>
      </c>
      <c r="AV208" s="35">
        <f t="shared" si="65"/>
        <v>0</v>
      </c>
      <c r="AW208" s="19">
        <f t="shared" si="66"/>
        <v>0</v>
      </c>
      <c r="AX208" s="30">
        <f t="shared" si="53"/>
        <v>1</v>
      </c>
      <c r="AY208" s="30">
        <f t="shared" si="54"/>
        <v>1</v>
      </c>
      <c r="AZ208" s="30">
        <f t="shared" si="55"/>
        <v>1</v>
      </c>
      <c r="BB208" s="34">
        <f>+CompraVenta!AQ210</f>
        <v>0</v>
      </c>
      <c r="BC208" s="34">
        <f>+CompraVenta!AR210</f>
        <v>0</v>
      </c>
      <c r="BD208" s="34">
        <f>+CompraVenta!AS210</f>
        <v>0</v>
      </c>
      <c r="BF208" s="34">
        <f t="shared" si="56"/>
        <v>0</v>
      </c>
      <c r="BG208" s="34">
        <f t="shared" si="57"/>
        <v>0</v>
      </c>
      <c r="BH208" s="34">
        <f t="shared" si="58"/>
        <v>0</v>
      </c>
      <c r="BJ208" s="36">
        <f t="shared" si="67"/>
        <v>0</v>
      </c>
      <c r="BK208" s="19">
        <f t="shared" si="68"/>
        <v>0</v>
      </c>
    </row>
    <row r="209" spans="1:63" x14ac:dyDescent="0.35">
      <c r="A209" s="3" t="str">
        <f>+Seco!A208</f>
        <v>HIDROANGOL</v>
      </c>
      <c r="B209" s="6">
        <f>+Seco!B208</f>
        <v>0</v>
      </c>
      <c r="C209" s="6">
        <f>+Seco!C208</f>
        <v>0</v>
      </c>
      <c r="D209" s="6">
        <f>+Seco!D208</f>
        <v>0</v>
      </c>
      <c r="E209" s="6">
        <f>+Seco!E208</f>
        <v>0</v>
      </c>
      <c r="F209" s="6">
        <f>+Seco!F208</f>
        <v>0</v>
      </c>
      <c r="G209" s="6">
        <f>+Seco!G208</f>
        <v>0</v>
      </c>
      <c r="H209" s="6">
        <f>+Seco!H208</f>
        <v>0</v>
      </c>
      <c r="I209" s="6">
        <f>+Seco!I208</f>
        <v>0</v>
      </c>
      <c r="J209" s="6">
        <f>+Seco!J208</f>
        <v>0</v>
      </c>
      <c r="K209" s="6">
        <f>+Seco!K208</f>
        <v>906244.0600000011</v>
      </c>
      <c r="L209" s="6">
        <f>+Seco!L208</f>
        <v>711594.60999999824</v>
      </c>
      <c r="M209" s="6">
        <f>+Seco!M208</f>
        <v>337990.35</v>
      </c>
      <c r="N209" s="6">
        <f>+Medio!B208</f>
        <v>0</v>
      </c>
      <c r="O209" s="6">
        <f>+Medio!C208</f>
        <v>0</v>
      </c>
      <c r="P209" s="6">
        <f>+Medio!D208</f>
        <v>0</v>
      </c>
      <c r="Q209" s="6">
        <f>+Medio!E208</f>
        <v>0</v>
      </c>
      <c r="R209" s="6">
        <f>+Medio!F208</f>
        <v>0</v>
      </c>
      <c r="S209" s="6">
        <f>+Medio!G208</f>
        <v>0</v>
      </c>
      <c r="T209" s="6">
        <f>+Medio!H208</f>
        <v>0</v>
      </c>
      <c r="U209" s="6">
        <f>+Medio!I208</f>
        <v>0</v>
      </c>
      <c r="V209" s="6">
        <f>+Medio!J208</f>
        <v>0</v>
      </c>
      <c r="W209" s="6">
        <f>+Medio!K208</f>
        <v>1099273.4699999988</v>
      </c>
      <c r="X209" s="6">
        <f>+Medio!L208</f>
        <v>377109.23000000103</v>
      </c>
      <c r="Y209" s="6">
        <f>+Medio!M208</f>
        <v>490823.7100000002</v>
      </c>
      <c r="Z209" s="6">
        <f>+Húmedo!B208</f>
        <v>0</v>
      </c>
      <c r="AA209" s="6">
        <f>+Húmedo!C208</f>
        <v>0</v>
      </c>
      <c r="AB209" s="6">
        <f>+Húmedo!D208</f>
        <v>0</v>
      </c>
      <c r="AC209" s="6">
        <f>+Húmedo!E208</f>
        <v>0</v>
      </c>
      <c r="AD209" s="6">
        <f>+Húmedo!F208</f>
        <v>0</v>
      </c>
      <c r="AE209" s="6">
        <f>+Húmedo!G208</f>
        <v>0</v>
      </c>
      <c r="AF209" s="6">
        <f>+Húmedo!H208</f>
        <v>0</v>
      </c>
      <c r="AG209" s="6">
        <f>+Húmedo!I208</f>
        <v>0</v>
      </c>
      <c r="AH209" s="6">
        <f>+Húmedo!J208</f>
        <v>0</v>
      </c>
      <c r="AI209" s="6">
        <f>+Húmedo!K208</f>
        <v>697947.60999999777</v>
      </c>
      <c r="AJ209" s="6">
        <f>+Húmedo!L208</f>
        <v>398280.44000000111</v>
      </c>
      <c r="AK209" s="6">
        <f>+Húmedo!M208</f>
        <v>157050.05999999953</v>
      </c>
      <c r="AL209" s="6"/>
      <c r="AM209" s="34">
        <f t="shared" si="59"/>
        <v>1955829.0199999996</v>
      </c>
      <c r="AN209" s="34">
        <f t="shared" si="60"/>
        <v>1967206.41</v>
      </c>
      <c r="AO209" s="34">
        <f t="shared" si="61"/>
        <v>1253278.1099999985</v>
      </c>
      <c r="AP209" s="34">
        <f t="shared" si="62"/>
        <v>1253278.1099999985</v>
      </c>
      <c r="AQ209" s="34">
        <f t="shared" si="63"/>
        <v>3</v>
      </c>
      <c r="AR209" s="6">
        <f t="shared" si="69"/>
        <v>207</v>
      </c>
      <c r="AS209" s="35">
        <f t="shared" si="64"/>
        <v>697947.60999999777</v>
      </c>
      <c r="AT209" s="35">
        <f t="shared" si="64"/>
        <v>398280.44000000111</v>
      </c>
      <c r="AU209" s="35">
        <f t="shared" si="64"/>
        <v>157050.05999999953</v>
      </c>
      <c r="AV209" s="35">
        <f t="shared" si="65"/>
        <v>1253278.1099999985</v>
      </c>
      <c r="AW209" s="19">
        <f t="shared" si="66"/>
        <v>0</v>
      </c>
      <c r="AX209" s="30">
        <f t="shared" si="53"/>
        <v>34</v>
      </c>
      <c r="AY209" s="30">
        <f t="shared" si="54"/>
        <v>35</v>
      </c>
      <c r="AZ209" s="30">
        <f t="shared" si="55"/>
        <v>36</v>
      </c>
      <c r="BB209" s="34">
        <f>+CompraVenta!AQ211</f>
        <v>0</v>
      </c>
      <c r="BC209" s="34">
        <f>+CompraVenta!AR211</f>
        <v>0</v>
      </c>
      <c r="BD209" s="34">
        <f>+CompraVenta!AS211</f>
        <v>0</v>
      </c>
      <c r="BF209" s="34">
        <f t="shared" si="56"/>
        <v>697947.60999999777</v>
      </c>
      <c r="BG209" s="34">
        <f t="shared" si="57"/>
        <v>398280.44000000111</v>
      </c>
      <c r="BH209" s="34">
        <f t="shared" si="58"/>
        <v>157050.05999999953</v>
      </c>
      <c r="BJ209" s="36">
        <f t="shared" si="67"/>
        <v>1253278.1099999985</v>
      </c>
      <c r="BK209" s="19">
        <f t="shared" si="68"/>
        <v>0</v>
      </c>
    </row>
    <row r="210" spans="1:63" x14ac:dyDescent="0.35">
      <c r="A210" s="3" t="str">
        <f>+Seco!A209</f>
        <v>HIDROELECTRICA SAN ANDRES</v>
      </c>
      <c r="B210" s="6">
        <f>+Seco!B209</f>
        <v>0</v>
      </c>
      <c r="C210" s="6">
        <f>+Seco!C209</f>
        <v>0</v>
      </c>
      <c r="D210" s="6">
        <f>+Seco!D209</f>
        <v>0</v>
      </c>
      <c r="E210" s="6">
        <f>+Seco!E209</f>
        <v>0</v>
      </c>
      <c r="F210" s="6">
        <f>+Seco!F209</f>
        <v>0</v>
      </c>
      <c r="G210" s="6">
        <f>+Seco!G209</f>
        <v>0</v>
      </c>
      <c r="H210" s="6">
        <f>+Seco!H209</f>
        <v>0</v>
      </c>
      <c r="I210" s="6">
        <f>+Seco!I209</f>
        <v>0</v>
      </c>
      <c r="J210" s="6">
        <f>+Seco!J209</f>
        <v>0</v>
      </c>
      <c r="K210" s="6">
        <f>+Seco!K209</f>
        <v>435098.19000000029</v>
      </c>
      <c r="L210" s="6">
        <f>+Seco!L209</f>
        <v>2036749.5000000019</v>
      </c>
      <c r="M210" s="6">
        <f>+Seco!M209</f>
        <v>3239667.1000000043</v>
      </c>
      <c r="N210" s="6">
        <f>+Medio!B209</f>
        <v>0</v>
      </c>
      <c r="O210" s="6">
        <f>+Medio!C209</f>
        <v>0</v>
      </c>
      <c r="P210" s="6">
        <f>+Medio!D209</f>
        <v>0</v>
      </c>
      <c r="Q210" s="6">
        <f>+Medio!E209</f>
        <v>0</v>
      </c>
      <c r="R210" s="6">
        <f>+Medio!F209</f>
        <v>0</v>
      </c>
      <c r="S210" s="6">
        <f>+Medio!G209</f>
        <v>0</v>
      </c>
      <c r="T210" s="6">
        <f>+Medio!H209</f>
        <v>0</v>
      </c>
      <c r="U210" s="6">
        <f>+Medio!I209</f>
        <v>0</v>
      </c>
      <c r="V210" s="6">
        <f>+Medio!J209</f>
        <v>0</v>
      </c>
      <c r="W210" s="6">
        <f>+Medio!K209</f>
        <v>634749.14000000013</v>
      </c>
      <c r="X210" s="6">
        <f>+Medio!L209</f>
        <v>1618784.4300000023</v>
      </c>
      <c r="Y210" s="6">
        <f>+Medio!M209</f>
        <v>2626686.9700000039</v>
      </c>
      <c r="Z210" s="6">
        <f>+Húmedo!B209</f>
        <v>0</v>
      </c>
      <c r="AA210" s="6">
        <f>+Húmedo!C209</f>
        <v>0</v>
      </c>
      <c r="AB210" s="6">
        <f>+Húmedo!D209</f>
        <v>0</v>
      </c>
      <c r="AC210" s="6">
        <f>+Húmedo!E209</f>
        <v>0</v>
      </c>
      <c r="AD210" s="6">
        <f>+Húmedo!F209</f>
        <v>0</v>
      </c>
      <c r="AE210" s="6">
        <f>+Húmedo!G209</f>
        <v>0</v>
      </c>
      <c r="AF210" s="6">
        <f>+Húmedo!H209</f>
        <v>0</v>
      </c>
      <c r="AG210" s="6">
        <f>+Húmedo!I209</f>
        <v>0</v>
      </c>
      <c r="AH210" s="6">
        <f>+Húmedo!J209</f>
        <v>0</v>
      </c>
      <c r="AI210" s="6">
        <f>+Húmedo!K209</f>
        <v>585946.94999999949</v>
      </c>
      <c r="AJ210" s="6">
        <f>+Húmedo!L209</f>
        <v>2008854.9099999992</v>
      </c>
      <c r="AK210" s="6">
        <f>+Húmedo!M209</f>
        <v>2780778.0300000031</v>
      </c>
      <c r="AL210" s="6"/>
      <c r="AM210" s="34">
        <f t="shared" si="59"/>
        <v>5711514.7900000066</v>
      </c>
      <c r="AN210" s="34">
        <f t="shared" si="60"/>
        <v>4880220.5400000066</v>
      </c>
      <c r="AO210" s="34">
        <f t="shared" si="61"/>
        <v>5375579.8900000015</v>
      </c>
      <c r="AP210" s="34">
        <f t="shared" si="62"/>
        <v>4880220.5400000066</v>
      </c>
      <c r="AQ210" s="34">
        <f t="shared" si="63"/>
        <v>2</v>
      </c>
      <c r="AR210" s="6">
        <f t="shared" si="69"/>
        <v>208</v>
      </c>
      <c r="AS210" s="35">
        <f t="shared" si="64"/>
        <v>634749.14000000013</v>
      </c>
      <c r="AT210" s="35">
        <f t="shared" si="64"/>
        <v>1618784.4300000023</v>
      </c>
      <c r="AU210" s="35">
        <f t="shared" si="64"/>
        <v>2626686.9700000039</v>
      </c>
      <c r="AV210" s="35">
        <f t="shared" si="65"/>
        <v>4880220.5400000066</v>
      </c>
      <c r="AW210" s="19">
        <f t="shared" si="66"/>
        <v>0</v>
      </c>
      <c r="AX210" s="30">
        <f t="shared" si="53"/>
        <v>22</v>
      </c>
      <c r="AY210" s="30">
        <f t="shared" si="54"/>
        <v>23</v>
      </c>
      <c r="AZ210" s="30">
        <f t="shared" si="55"/>
        <v>24</v>
      </c>
      <c r="BB210" s="34">
        <f>+CompraVenta!AQ212</f>
        <v>0</v>
      </c>
      <c r="BC210" s="34">
        <f>+CompraVenta!AR212</f>
        <v>0</v>
      </c>
      <c r="BD210" s="34">
        <f>+CompraVenta!AS212</f>
        <v>0</v>
      </c>
      <c r="BF210" s="34">
        <f t="shared" si="56"/>
        <v>634749.14000000013</v>
      </c>
      <c r="BG210" s="34">
        <f t="shared" si="57"/>
        <v>1618784.4300000023</v>
      </c>
      <c r="BH210" s="34">
        <f t="shared" si="58"/>
        <v>2626686.9700000039</v>
      </c>
      <c r="BJ210" s="36">
        <f t="shared" si="67"/>
        <v>4880220.5400000066</v>
      </c>
      <c r="BK210" s="19">
        <f t="shared" si="68"/>
        <v>0</v>
      </c>
    </row>
    <row r="211" spans="1:63" x14ac:dyDescent="0.35">
      <c r="A211" s="3" t="str">
        <f>+Seco!A210</f>
        <v>HIDROELECTRICA_LASJUNTAS</v>
      </c>
      <c r="B211" s="6">
        <f>+Seco!B210</f>
        <v>0</v>
      </c>
      <c r="C211" s="6">
        <f>+Seco!C210</f>
        <v>0</v>
      </c>
      <c r="D211" s="6">
        <f>+Seco!D210</f>
        <v>0</v>
      </c>
      <c r="E211" s="6">
        <f>+Seco!E210</f>
        <v>0</v>
      </c>
      <c r="F211" s="6">
        <f>+Seco!F210</f>
        <v>0</v>
      </c>
      <c r="G211" s="6">
        <f>+Seco!G210</f>
        <v>0</v>
      </c>
      <c r="H211" s="6">
        <f>+Seco!H210</f>
        <v>0</v>
      </c>
      <c r="I211" s="6">
        <f>+Seco!I210</f>
        <v>0</v>
      </c>
      <c r="J211" s="6">
        <f>+Seco!J210</f>
        <v>0</v>
      </c>
      <c r="K211" s="6">
        <f>+Seco!K210</f>
        <v>0</v>
      </c>
      <c r="L211" s="6">
        <f>+Seco!L210</f>
        <v>0</v>
      </c>
      <c r="M211" s="6">
        <f>+Seco!M210</f>
        <v>0</v>
      </c>
      <c r="N211" s="6">
        <f>+Medio!B210</f>
        <v>0</v>
      </c>
      <c r="O211" s="6">
        <f>+Medio!C210</f>
        <v>0</v>
      </c>
      <c r="P211" s="6">
        <f>+Medio!D210</f>
        <v>0</v>
      </c>
      <c r="Q211" s="6">
        <f>+Medio!E210</f>
        <v>0</v>
      </c>
      <c r="R211" s="6">
        <f>+Medio!F210</f>
        <v>0</v>
      </c>
      <c r="S211" s="6">
        <f>+Medio!G210</f>
        <v>0</v>
      </c>
      <c r="T211" s="6">
        <f>+Medio!H210</f>
        <v>0</v>
      </c>
      <c r="U211" s="6">
        <f>+Medio!I210</f>
        <v>0</v>
      </c>
      <c r="V211" s="6">
        <f>+Medio!J210</f>
        <v>0</v>
      </c>
      <c r="W211" s="6">
        <f>+Medio!K210</f>
        <v>0</v>
      </c>
      <c r="X211" s="6">
        <f>+Medio!L210</f>
        <v>0</v>
      </c>
      <c r="Y211" s="6">
        <f>+Medio!M210</f>
        <v>0</v>
      </c>
      <c r="Z211" s="6">
        <f>+Húmedo!B210</f>
        <v>0</v>
      </c>
      <c r="AA211" s="6">
        <f>+Húmedo!C210</f>
        <v>0</v>
      </c>
      <c r="AB211" s="6">
        <f>+Húmedo!D210</f>
        <v>0</v>
      </c>
      <c r="AC211" s="6">
        <f>+Húmedo!E210</f>
        <v>0</v>
      </c>
      <c r="AD211" s="6">
        <f>+Húmedo!F210</f>
        <v>0</v>
      </c>
      <c r="AE211" s="6">
        <f>+Húmedo!G210</f>
        <v>0</v>
      </c>
      <c r="AF211" s="6">
        <f>+Húmedo!H210</f>
        <v>0</v>
      </c>
      <c r="AG211" s="6">
        <f>+Húmedo!I210</f>
        <v>0</v>
      </c>
      <c r="AH211" s="6">
        <f>+Húmedo!J210</f>
        <v>0</v>
      </c>
      <c r="AI211" s="6">
        <f>+Húmedo!K210</f>
        <v>0</v>
      </c>
      <c r="AJ211" s="6">
        <f>+Húmedo!L210</f>
        <v>0</v>
      </c>
      <c r="AK211" s="6">
        <f>+Húmedo!M210</f>
        <v>0</v>
      </c>
      <c r="AL211" s="6"/>
      <c r="AM211" s="34">
        <f t="shared" si="59"/>
        <v>0</v>
      </c>
      <c r="AN211" s="34">
        <f t="shared" si="60"/>
        <v>0</v>
      </c>
      <c r="AO211" s="34">
        <f t="shared" si="61"/>
        <v>0</v>
      </c>
      <c r="AP211" s="34">
        <f t="shared" si="62"/>
        <v>0</v>
      </c>
      <c r="AQ211" s="34">
        <f t="shared" si="63"/>
        <v>1</v>
      </c>
      <c r="AR211" s="6">
        <f t="shared" si="69"/>
        <v>209</v>
      </c>
      <c r="AS211" s="35">
        <f t="shared" si="64"/>
        <v>0</v>
      </c>
      <c r="AT211" s="35">
        <f t="shared" si="64"/>
        <v>0</v>
      </c>
      <c r="AU211" s="35">
        <f t="shared" si="64"/>
        <v>0</v>
      </c>
      <c r="AV211" s="35">
        <f t="shared" si="65"/>
        <v>0</v>
      </c>
      <c r="AW211" s="19">
        <f t="shared" si="66"/>
        <v>0</v>
      </c>
      <c r="AX211" s="30">
        <f t="shared" si="53"/>
        <v>1</v>
      </c>
      <c r="AY211" s="30">
        <f t="shared" si="54"/>
        <v>1</v>
      </c>
      <c r="AZ211" s="30">
        <f t="shared" si="55"/>
        <v>1</v>
      </c>
      <c r="BB211" s="34">
        <f>+CompraVenta!AQ213</f>
        <v>0</v>
      </c>
      <c r="BC211" s="34">
        <f>+CompraVenta!AR213</f>
        <v>0</v>
      </c>
      <c r="BD211" s="34">
        <f>+CompraVenta!AS213</f>
        <v>0</v>
      </c>
      <c r="BF211" s="34">
        <f t="shared" si="56"/>
        <v>0</v>
      </c>
      <c r="BG211" s="34">
        <f t="shared" si="57"/>
        <v>0</v>
      </c>
      <c r="BH211" s="34">
        <f t="shared" si="58"/>
        <v>0</v>
      </c>
      <c r="BJ211" s="36">
        <f t="shared" si="67"/>
        <v>0</v>
      </c>
      <c r="BK211" s="19">
        <f t="shared" si="68"/>
        <v>0</v>
      </c>
    </row>
    <row r="212" spans="1:63" x14ac:dyDescent="0.35">
      <c r="A212" s="3" t="str">
        <f>+Seco!A211</f>
        <v>HIDROENERSUR</v>
      </c>
      <c r="B212" s="6">
        <f>+Seco!B211</f>
        <v>0</v>
      </c>
      <c r="C212" s="6">
        <f>+Seco!C211</f>
        <v>0</v>
      </c>
      <c r="D212" s="6">
        <f>+Seco!D211</f>
        <v>0</v>
      </c>
      <c r="E212" s="6">
        <f>+Seco!E211</f>
        <v>0</v>
      </c>
      <c r="F212" s="6">
        <f>+Seco!F211</f>
        <v>0</v>
      </c>
      <c r="G212" s="6">
        <f>+Seco!G211</f>
        <v>0</v>
      </c>
      <c r="H212" s="6">
        <f>+Seco!H211</f>
        <v>0</v>
      </c>
      <c r="I212" s="6">
        <f>+Seco!I211</f>
        <v>0</v>
      </c>
      <c r="J212" s="6">
        <f>+Seco!J211</f>
        <v>0</v>
      </c>
      <c r="K212" s="6">
        <f>+Seco!K211</f>
        <v>1126967.7299999997</v>
      </c>
      <c r="L212" s="6">
        <f>+Seco!L211</f>
        <v>1010738.0000000006</v>
      </c>
      <c r="M212" s="6">
        <f>+Seco!M211</f>
        <v>750010.64999999909</v>
      </c>
      <c r="N212" s="6">
        <f>+Medio!B211</f>
        <v>0</v>
      </c>
      <c r="O212" s="6">
        <f>+Medio!C211</f>
        <v>0</v>
      </c>
      <c r="P212" s="6">
        <f>+Medio!D211</f>
        <v>0</v>
      </c>
      <c r="Q212" s="6">
        <f>+Medio!E211</f>
        <v>0</v>
      </c>
      <c r="R212" s="6">
        <f>+Medio!F211</f>
        <v>0</v>
      </c>
      <c r="S212" s="6">
        <f>+Medio!G211</f>
        <v>0</v>
      </c>
      <c r="T212" s="6">
        <f>+Medio!H211</f>
        <v>0</v>
      </c>
      <c r="U212" s="6">
        <f>+Medio!I211</f>
        <v>0</v>
      </c>
      <c r="V212" s="6">
        <f>+Medio!J211</f>
        <v>0</v>
      </c>
      <c r="W212" s="6">
        <f>+Medio!K211</f>
        <v>843607.87999999896</v>
      </c>
      <c r="X212" s="6">
        <f>+Medio!L211</f>
        <v>1010781.4700000018</v>
      </c>
      <c r="Y212" s="6">
        <f>+Medio!M211</f>
        <v>860606.50999999989</v>
      </c>
      <c r="Z212" s="6">
        <f>+Húmedo!B211</f>
        <v>0</v>
      </c>
      <c r="AA212" s="6">
        <f>+Húmedo!C211</f>
        <v>0</v>
      </c>
      <c r="AB212" s="6">
        <f>+Húmedo!D211</f>
        <v>0</v>
      </c>
      <c r="AC212" s="6">
        <f>+Húmedo!E211</f>
        <v>0</v>
      </c>
      <c r="AD212" s="6">
        <f>+Húmedo!F211</f>
        <v>0</v>
      </c>
      <c r="AE212" s="6">
        <f>+Húmedo!G211</f>
        <v>0</v>
      </c>
      <c r="AF212" s="6">
        <f>+Húmedo!H211</f>
        <v>0</v>
      </c>
      <c r="AG212" s="6">
        <f>+Húmedo!I211</f>
        <v>0</v>
      </c>
      <c r="AH212" s="6">
        <f>+Húmedo!J211</f>
        <v>0</v>
      </c>
      <c r="AI212" s="6">
        <f>+Húmedo!K211</f>
        <v>1070337.9400000009</v>
      </c>
      <c r="AJ212" s="6">
        <f>+Húmedo!L211</f>
        <v>1435712.9999999993</v>
      </c>
      <c r="AK212" s="6">
        <f>+Húmedo!M211</f>
        <v>1505062.1999999988</v>
      </c>
      <c r="AL212" s="6"/>
      <c r="AM212" s="34">
        <f t="shared" si="59"/>
        <v>2887716.3799999994</v>
      </c>
      <c r="AN212" s="34">
        <f t="shared" si="60"/>
        <v>2714995.8600000008</v>
      </c>
      <c r="AO212" s="34">
        <f t="shared" si="61"/>
        <v>4011113.1399999992</v>
      </c>
      <c r="AP212" s="34">
        <f t="shared" si="62"/>
        <v>2714995.8600000008</v>
      </c>
      <c r="AQ212" s="34">
        <f t="shared" si="63"/>
        <v>2</v>
      </c>
      <c r="AR212" s="6">
        <f t="shared" si="69"/>
        <v>210</v>
      </c>
      <c r="AS212" s="35">
        <f t="shared" si="64"/>
        <v>843607.87999999896</v>
      </c>
      <c r="AT212" s="35">
        <f t="shared" si="64"/>
        <v>1010781.4700000018</v>
      </c>
      <c r="AU212" s="35">
        <f t="shared" si="64"/>
        <v>860606.50999999989</v>
      </c>
      <c r="AV212" s="35">
        <f t="shared" si="65"/>
        <v>2714995.8600000008</v>
      </c>
      <c r="AW212" s="19">
        <f t="shared" si="66"/>
        <v>0</v>
      </c>
      <c r="AX212" s="30">
        <f t="shared" si="53"/>
        <v>22</v>
      </c>
      <c r="AY212" s="30">
        <f t="shared" si="54"/>
        <v>23</v>
      </c>
      <c r="AZ212" s="30">
        <f t="shared" si="55"/>
        <v>24</v>
      </c>
      <c r="BB212" s="34">
        <f>+CompraVenta!AQ214</f>
        <v>0</v>
      </c>
      <c r="BC212" s="34">
        <f>+CompraVenta!AR214</f>
        <v>0</v>
      </c>
      <c r="BD212" s="34">
        <f>+CompraVenta!AS214</f>
        <v>0</v>
      </c>
      <c r="BF212" s="34">
        <f t="shared" si="56"/>
        <v>843607.87999999896</v>
      </c>
      <c r="BG212" s="34">
        <f t="shared" si="57"/>
        <v>1010781.4700000018</v>
      </c>
      <c r="BH212" s="34">
        <f t="shared" si="58"/>
        <v>860606.50999999989</v>
      </c>
      <c r="BJ212" s="36">
        <f t="shared" si="67"/>
        <v>2714995.8600000008</v>
      </c>
      <c r="BK212" s="19">
        <f t="shared" si="68"/>
        <v>0</v>
      </c>
    </row>
    <row r="213" spans="1:63" x14ac:dyDescent="0.35">
      <c r="A213" s="3" t="str">
        <f>+Seco!A212</f>
        <v>HIDROLIRCAY</v>
      </c>
      <c r="B213" s="6">
        <f>+Seco!B212</f>
        <v>0</v>
      </c>
      <c r="C213" s="6">
        <f>+Seco!C212</f>
        <v>0</v>
      </c>
      <c r="D213" s="6">
        <f>+Seco!D212</f>
        <v>0</v>
      </c>
      <c r="E213" s="6">
        <f>+Seco!E212</f>
        <v>0</v>
      </c>
      <c r="F213" s="6">
        <f>+Seco!F212</f>
        <v>0</v>
      </c>
      <c r="G213" s="6">
        <f>+Seco!G212</f>
        <v>0</v>
      </c>
      <c r="H213" s="6">
        <f>+Seco!H212</f>
        <v>0</v>
      </c>
      <c r="I213" s="6">
        <f>+Seco!I212</f>
        <v>0</v>
      </c>
      <c r="J213" s="6">
        <f>+Seco!J212</f>
        <v>0</v>
      </c>
      <c r="K213" s="6">
        <f>+Seco!K212</f>
        <v>1332061.4599999967</v>
      </c>
      <c r="L213" s="6">
        <f>+Seco!L212</f>
        <v>1567942.7099999981</v>
      </c>
      <c r="M213" s="6">
        <f>+Seco!M212</f>
        <v>1520219.9600000021</v>
      </c>
      <c r="N213" s="6">
        <f>+Medio!B212</f>
        <v>0</v>
      </c>
      <c r="O213" s="6">
        <f>+Medio!C212</f>
        <v>0</v>
      </c>
      <c r="P213" s="6">
        <f>+Medio!D212</f>
        <v>0</v>
      </c>
      <c r="Q213" s="6">
        <f>+Medio!E212</f>
        <v>0</v>
      </c>
      <c r="R213" s="6">
        <f>+Medio!F212</f>
        <v>0</v>
      </c>
      <c r="S213" s="6">
        <f>+Medio!G212</f>
        <v>0</v>
      </c>
      <c r="T213" s="6">
        <f>+Medio!H212</f>
        <v>0</v>
      </c>
      <c r="U213" s="6">
        <f>+Medio!I212</f>
        <v>0</v>
      </c>
      <c r="V213" s="6">
        <f>+Medio!J212</f>
        <v>0</v>
      </c>
      <c r="W213" s="6">
        <f>+Medio!K212</f>
        <v>1000283.6300000004</v>
      </c>
      <c r="X213" s="6">
        <f>+Medio!L212</f>
        <v>716143.1899999989</v>
      </c>
      <c r="Y213" s="6">
        <f>+Medio!M212</f>
        <v>184136.73000000024</v>
      </c>
      <c r="Z213" s="6">
        <f>+Húmedo!B212</f>
        <v>0</v>
      </c>
      <c r="AA213" s="6">
        <f>+Húmedo!C212</f>
        <v>0</v>
      </c>
      <c r="AB213" s="6">
        <f>+Húmedo!D212</f>
        <v>0</v>
      </c>
      <c r="AC213" s="6">
        <f>+Húmedo!E212</f>
        <v>0</v>
      </c>
      <c r="AD213" s="6">
        <f>+Húmedo!F212</f>
        <v>0</v>
      </c>
      <c r="AE213" s="6">
        <f>+Húmedo!G212</f>
        <v>0</v>
      </c>
      <c r="AF213" s="6">
        <f>+Húmedo!H212</f>
        <v>0</v>
      </c>
      <c r="AG213" s="6">
        <f>+Húmedo!I212</f>
        <v>0</v>
      </c>
      <c r="AH213" s="6">
        <f>+Húmedo!J212</f>
        <v>0</v>
      </c>
      <c r="AI213" s="6">
        <f>+Húmedo!K212</f>
        <v>1283490.1899999992</v>
      </c>
      <c r="AJ213" s="6">
        <f>+Húmedo!L212</f>
        <v>1532120.1899999941</v>
      </c>
      <c r="AK213" s="6">
        <f>+Húmedo!M212</f>
        <v>1440975.569999998</v>
      </c>
      <c r="AL213" s="6"/>
      <c r="AM213" s="34">
        <f t="shared" si="59"/>
        <v>4420224.1299999971</v>
      </c>
      <c r="AN213" s="34">
        <f t="shared" si="60"/>
        <v>1900563.5499999996</v>
      </c>
      <c r="AO213" s="34">
        <f t="shared" si="61"/>
        <v>4256585.9499999918</v>
      </c>
      <c r="AP213" s="34">
        <f t="shared" si="62"/>
        <v>1900563.5499999996</v>
      </c>
      <c r="AQ213" s="34">
        <f t="shared" si="63"/>
        <v>2</v>
      </c>
      <c r="AR213" s="6">
        <f t="shared" si="69"/>
        <v>211</v>
      </c>
      <c r="AS213" s="35">
        <f t="shared" si="64"/>
        <v>1000283.6300000004</v>
      </c>
      <c r="AT213" s="35">
        <f t="shared" si="64"/>
        <v>716143.1899999989</v>
      </c>
      <c r="AU213" s="35">
        <f t="shared" si="64"/>
        <v>184136.73000000024</v>
      </c>
      <c r="AV213" s="35">
        <f t="shared" si="65"/>
        <v>1900563.5499999996</v>
      </c>
      <c r="AW213" s="19">
        <f t="shared" si="66"/>
        <v>0</v>
      </c>
      <c r="AX213" s="30">
        <f t="shared" si="53"/>
        <v>22</v>
      </c>
      <c r="AY213" s="30">
        <f t="shared" si="54"/>
        <v>23</v>
      </c>
      <c r="AZ213" s="30">
        <f t="shared" si="55"/>
        <v>24</v>
      </c>
      <c r="BB213" s="34">
        <f>+CompraVenta!AQ215</f>
        <v>0</v>
      </c>
      <c r="BC213" s="34">
        <f>+CompraVenta!AR215</f>
        <v>0</v>
      </c>
      <c r="BD213" s="34">
        <f>+CompraVenta!AS215</f>
        <v>0</v>
      </c>
      <c r="BF213" s="34">
        <f t="shared" si="56"/>
        <v>1000283.6300000004</v>
      </c>
      <c r="BG213" s="34">
        <f t="shared" si="57"/>
        <v>716143.1899999989</v>
      </c>
      <c r="BH213" s="34">
        <f t="shared" si="58"/>
        <v>184136.73000000024</v>
      </c>
      <c r="BJ213" s="36">
        <f t="shared" si="67"/>
        <v>1900563.5499999996</v>
      </c>
      <c r="BK213" s="19">
        <f t="shared" si="68"/>
        <v>0</v>
      </c>
    </row>
    <row r="214" spans="1:63" x14ac:dyDescent="0.35">
      <c r="A214" s="3" t="str">
        <f>+Seco!A213</f>
        <v>HIDROMOCHO</v>
      </c>
      <c r="B214" s="6">
        <f>+Seco!B213</f>
        <v>0</v>
      </c>
      <c r="C214" s="6">
        <f>+Seco!C213</f>
        <v>0</v>
      </c>
      <c r="D214" s="6">
        <f>+Seco!D213</f>
        <v>0</v>
      </c>
      <c r="E214" s="6">
        <f>+Seco!E213</f>
        <v>0</v>
      </c>
      <c r="F214" s="6">
        <f>+Seco!F213</f>
        <v>0</v>
      </c>
      <c r="G214" s="6">
        <f>+Seco!G213</f>
        <v>0</v>
      </c>
      <c r="H214" s="6">
        <f>+Seco!H213</f>
        <v>0</v>
      </c>
      <c r="I214" s="6">
        <f>+Seco!I213</f>
        <v>0</v>
      </c>
      <c r="J214" s="6">
        <f>+Seco!J213</f>
        <v>0</v>
      </c>
      <c r="K214" s="6">
        <f>+Seco!K213</f>
        <v>880892.81999999855</v>
      </c>
      <c r="L214" s="6">
        <f>+Seco!L213</f>
        <v>720523.10000000231</v>
      </c>
      <c r="M214" s="6">
        <f>+Seco!M213</f>
        <v>573477.95999999915</v>
      </c>
      <c r="N214" s="6">
        <f>+Medio!B213</f>
        <v>0</v>
      </c>
      <c r="O214" s="6">
        <f>+Medio!C213</f>
        <v>0</v>
      </c>
      <c r="P214" s="6">
        <f>+Medio!D213</f>
        <v>0</v>
      </c>
      <c r="Q214" s="6">
        <f>+Medio!E213</f>
        <v>0</v>
      </c>
      <c r="R214" s="6">
        <f>+Medio!F213</f>
        <v>0</v>
      </c>
      <c r="S214" s="6">
        <f>+Medio!G213</f>
        <v>0</v>
      </c>
      <c r="T214" s="6">
        <f>+Medio!H213</f>
        <v>0</v>
      </c>
      <c r="U214" s="6">
        <f>+Medio!I213</f>
        <v>0</v>
      </c>
      <c r="V214" s="6">
        <f>+Medio!J213</f>
        <v>0</v>
      </c>
      <c r="W214" s="6">
        <f>+Medio!K213</f>
        <v>523072.69000000169</v>
      </c>
      <c r="X214" s="6">
        <f>+Medio!L213</f>
        <v>606686.60000000021</v>
      </c>
      <c r="Y214" s="6">
        <f>+Medio!M213</f>
        <v>664375.37000000139</v>
      </c>
      <c r="Z214" s="6">
        <f>+Húmedo!B213</f>
        <v>0</v>
      </c>
      <c r="AA214" s="6">
        <f>+Húmedo!C213</f>
        <v>0</v>
      </c>
      <c r="AB214" s="6">
        <f>+Húmedo!D213</f>
        <v>0</v>
      </c>
      <c r="AC214" s="6">
        <f>+Húmedo!E213</f>
        <v>0</v>
      </c>
      <c r="AD214" s="6">
        <f>+Húmedo!F213</f>
        <v>0</v>
      </c>
      <c r="AE214" s="6">
        <f>+Húmedo!G213</f>
        <v>0</v>
      </c>
      <c r="AF214" s="6">
        <f>+Húmedo!H213</f>
        <v>0</v>
      </c>
      <c r="AG214" s="6">
        <f>+Húmedo!I213</f>
        <v>0</v>
      </c>
      <c r="AH214" s="6">
        <f>+Húmedo!J213</f>
        <v>0</v>
      </c>
      <c r="AI214" s="6">
        <f>+Húmedo!K213</f>
        <v>689107.83000000101</v>
      </c>
      <c r="AJ214" s="6">
        <f>+Húmedo!L213</f>
        <v>1016365.170000003</v>
      </c>
      <c r="AK214" s="6">
        <f>+Húmedo!M213</f>
        <v>1243286.8100000038</v>
      </c>
      <c r="AL214" s="6"/>
      <c r="AM214" s="34">
        <f t="shared" si="59"/>
        <v>2174893.88</v>
      </c>
      <c r="AN214" s="34">
        <f t="shared" si="60"/>
        <v>1794134.6600000034</v>
      </c>
      <c r="AO214" s="34">
        <f t="shared" si="61"/>
        <v>2948759.810000008</v>
      </c>
      <c r="AP214" s="34">
        <f t="shared" si="62"/>
        <v>1794134.6600000034</v>
      </c>
      <c r="AQ214" s="34">
        <f t="shared" si="63"/>
        <v>2</v>
      </c>
      <c r="AR214" s="6">
        <f t="shared" si="69"/>
        <v>212</v>
      </c>
      <c r="AS214" s="35">
        <f t="shared" si="64"/>
        <v>523072.69000000169</v>
      </c>
      <c r="AT214" s="35">
        <f t="shared" si="64"/>
        <v>606686.60000000021</v>
      </c>
      <c r="AU214" s="35">
        <f t="shared" si="64"/>
        <v>664375.37000000139</v>
      </c>
      <c r="AV214" s="35">
        <f t="shared" si="65"/>
        <v>1794134.6600000034</v>
      </c>
      <c r="AW214" s="19">
        <f t="shared" si="66"/>
        <v>0</v>
      </c>
      <c r="AX214" s="30">
        <f t="shared" si="53"/>
        <v>22</v>
      </c>
      <c r="AY214" s="30">
        <f t="shared" si="54"/>
        <v>23</v>
      </c>
      <c r="AZ214" s="30">
        <f t="shared" si="55"/>
        <v>24</v>
      </c>
      <c r="BB214" s="34">
        <f>+CompraVenta!AQ216</f>
        <v>0</v>
      </c>
      <c r="BC214" s="34">
        <f>+CompraVenta!AR216</f>
        <v>0</v>
      </c>
      <c r="BD214" s="34">
        <f>+CompraVenta!AS216</f>
        <v>0</v>
      </c>
      <c r="BF214" s="34">
        <f t="shared" si="56"/>
        <v>523072.69000000169</v>
      </c>
      <c r="BG214" s="34">
        <f t="shared" si="57"/>
        <v>606686.60000000021</v>
      </c>
      <c r="BH214" s="34">
        <f t="shared" si="58"/>
        <v>664375.37000000139</v>
      </c>
      <c r="BJ214" s="36">
        <f t="shared" si="67"/>
        <v>1794134.6600000034</v>
      </c>
      <c r="BK214" s="19">
        <f t="shared" si="68"/>
        <v>0</v>
      </c>
    </row>
    <row r="215" spans="1:63" x14ac:dyDescent="0.35">
      <c r="A215" s="3" t="str">
        <f>+Seco!A214</f>
        <v>HIDROMUCHI</v>
      </c>
      <c r="B215" s="6">
        <f>+Seco!B214</f>
        <v>0</v>
      </c>
      <c r="C215" s="6">
        <f>+Seco!C214</f>
        <v>0</v>
      </c>
      <c r="D215" s="6">
        <f>+Seco!D214</f>
        <v>0</v>
      </c>
      <c r="E215" s="6">
        <f>+Seco!E214</f>
        <v>0</v>
      </c>
      <c r="F215" s="6">
        <f>+Seco!F214</f>
        <v>0</v>
      </c>
      <c r="G215" s="6">
        <f>+Seco!G214</f>
        <v>0</v>
      </c>
      <c r="H215" s="6">
        <f>+Seco!H214</f>
        <v>0</v>
      </c>
      <c r="I215" s="6">
        <f>+Seco!I214</f>
        <v>0</v>
      </c>
      <c r="J215" s="6">
        <f>+Seco!J214</f>
        <v>0</v>
      </c>
      <c r="K215" s="6">
        <f>+Seco!K214</f>
        <v>31686.940000000024</v>
      </c>
      <c r="L215" s="6">
        <f>+Seco!L214</f>
        <v>27216.800000000017</v>
      </c>
      <c r="M215" s="6">
        <f>+Seco!M214</f>
        <v>7730.3899999999912</v>
      </c>
      <c r="N215" s="6">
        <f>+Medio!B214</f>
        <v>0</v>
      </c>
      <c r="O215" s="6">
        <f>+Medio!C214</f>
        <v>0</v>
      </c>
      <c r="P215" s="6">
        <f>+Medio!D214</f>
        <v>0</v>
      </c>
      <c r="Q215" s="6">
        <f>+Medio!E214</f>
        <v>0</v>
      </c>
      <c r="R215" s="6">
        <f>+Medio!F214</f>
        <v>0</v>
      </c>
      <c r="S215" s="6">
        <f>+Medio!G214</f>
        <v>0</v>
      </c>
      <c r="T215" s="6">
        <f>+Medio!H214</f>
        <v>0</v>
      </c>
      <c r="U215" s="6">
        <f>+Medio!I214</f>
        <v>0</v>
      </c>
      <c r="V215" s="6">
        <f>+Medio!J214</f>
        <v>0</v>
      </c>
      <c r="W215" s="6">
        <f>+Medio!K214</f>
        <v>25828.960000000043</v>
      </c>
      <c r="X215" s="6">
        <f>+Medio!L214</f>
        <v>31472.489999999991</v>
      </c>
      <c r="Y215" s="6">
        <f>+Medio!M214</f>
        <v>11455.180000000018</v>
      </c>
      <c r="Z215" s="6">
        <f>+Húmedo!B214</f>
        <v>0</v>
      </c>
      <c r="AA215" s="6">
        <f>+Húmedo!C214</f>
        <v>0</v>
      </c>
      <c r="AB215" s="6">
        <f>+Húmedo!D214</f>
        <v>0</v>
      </c>
      <c r="AC215" s="6">
        <f>+Húmedo!E214</f>
        <v>0</v>
      </c>
      <c r="AD215" s="6">
        <f>+Húmedo!F214</f>
        <v>0</v>
      </c>
      <c r="AE215" s="6">
        <f>+Húmedo!G214</f>
        <v>0</v>
      </c>
      <c r="AF215" s="6">
        <f>+Húmedo!H214</f>
        <v>0</v>
      </c>
      <c r="AG215" s="6">
        <f>+Húmedo!I214</f>
        <v>0</v>
      </c>
      <c r="AH215" s="6">
        <f>+Húmedo!J214</f>
        <v>0</v>
      </c>
      <c r="AI215" s="6">
        <f>+Húmedo!K214</f>
        <v>35312.799999999937</v>
      </c>
      <c r="AJ215" s="6">
        <f>+Húmedo!L214</f>
        <v>44862.400000000016</v>
      </c>
      <c r="AK215" s="6">
        <f>+Húmedo!M214</f>
        <v>20199.760000000006</v>
      </c>
      <c r="AL215" s="6"/>
      <c r="AM215" s="34">
        <f t="shared" si="59"/>
        <v>66634.130000000034</v>
      </c>
      <c r="AN215" s="34">
        <f t="shared" si="60"/>
        <v>68756.630000000048</v>
      </c>
      <c r="AO215" s="34">
        <f t="shared" si="61"/>
        <v>100374.95999999996</v>
      </c>
      <c r="AP215" s="34">
        <f t="shared" si="62"/>
        <v>66634.130000000034</v>
      </c>
      <c r="AQ215" s="34">
        <f t="shared" si="63"/>
        <v>1</v>
      </c>
      <c r="AR215" s="6">
        <f t="shared" si="69"/>
        <v>213</v>
      </c>
      <c r="AS215" s="35">
        <f t="shared" si="64"/>
        <v>31686.940000000024</v>
      </c>
      <c r="AT215" s="35">
        <f t="shared" si="64"/>
        <v>27216.800000000017</v>
      </c>
      <c r="AU215" s="35">
        <f t="shared" si="64"/>
        <v>7730.3899999999912</v>
      </c>
      <c r="AV215" s="35">
        <f t="shared" si="65"/>
        <v>66634.130000000034</v>
      </c>
      <c r="AW215" s="19">
        <f t="shared" si="66"/>
        <v>0</v>
      </c>
      <c r="AX215" s="30">
        <f t="shared" si="53"/>
        <v>10</v>
      </c>
      <c r="AY215" s="30">
        <f t="shared" si="54"/>
        <v>11</v>
      </c>
      <c r="AZ215" s="30">
        <f t="shared" si="55"/>
        <v>12</v>
      </c>
      <c r="BB215" s="34">
        <f>+CompraVenta!AQ217</f>
        <v>0</v>
      </c>
      <c r="BC215" s="34">
        <f>+CompraVenta!AR217</f>
        <v>0</v>
      </c>
      <c r="BD215" s="34">
        <f>+CompraVenta!AS217</f>
        <v>0</v>
      </c>
      <c r="BF215" s="34">
        <f t="shared" si="56"/>
        <v>31686.940000000024</v>
      </c>
      <c r="BG215" s="34">
        <f t="shared" si="57"/>
        <v>27216.800000000017</v>
      </c>
      <c r="BH215" s="34">
        <f t="shared" si="58"/>
        <v>7730.3899999999912</v>
      </c>
      <c r="BJ215" s="36">
        <f t="shared" si="67"/>
        <v>66634.130000000034</v>
      </c>
      <c r="BK215" s="19">
        <f t="shared" si="68"/>
        <v>0</v>
      </c>
    </row>
    <row r="216" spans="1:63" x14ac:dyDescent="0.35">
      <c r="A216" s="3" t="str">
        <f>+Seco!A215</f>
        <v>HIDROMUNILQUE</v>
      </c>
      <c r="B216" s="6">
        <f>+Seco!B215</f>
        <v>0</v>
      </c>
      <c r="C216" s="6">
        <f>+Seco!C215</f>
        <v>0</v>
      </c>
      <c r="D216" s="6">
        <f>+Seco!D215</f>
        <v>0</v>
      </c>
      <c r="E216" s="6">
        <f>+Seco!E215</f>
        <v>0</v>
      </c>
      <c r="F216" s="6">
        <f>+Seco!F215</f>
        <v>0</v>
      </c>
      <c r="G216" s="6">
        <f>+Seco!G215</f>
        <v>0</v>
      </c>
      <c r="H216" s="6">
        <f>+Seco!H215</f>
        <v>0</v>
      </c>
      <c r="I216" s="6">
        <f>+Seco!I215</f>
        <v>0</v>
      </c>
      <c r="J216" s="6">
        <f>+Seco!J215</f>
        <v>0</v>
      </c>
      <c r="K216" s="6">
        <f>+Seco!K215</f>
        <v>20224.149999999991</v>
      </c>
      <c r="L216" s="6">
        <f>+Seco!L215</f>
        <v>21838.549999999934</v>
      </c>
      <c r="M216" s="6">
        <f>+Seco!M215</f>
        <v>20455.860000000011</v>
      </c>
      <c r="N216" s="6">
        <f>+Medio!B215</f>
        <v>0</v>
      </c>
      <c r="O216" s="6">
        <f>+Medio!C215</f>
        <v>0</v>
      </c>
      <c r="P216" s="6">
        <f>+Medio!D215</f>
        <v>0</v>
      </c>
      <c r="Q216" s="6">
        <f>+Medio!E215</f>
        <v>0</v>
      </c>
      <c r="R216" s="6">
        <f>+Medio!F215</f>
        <v>0</v>
      </c>
      <c r="S216" s="6">
        <f>+Medio!G215</f>
        <v>0</v>
      </c>
      <c r="T216" s="6">
        <f>+Medio!H215</f>
        <v>0</v>
      </c>
      <c r="U216" s="6">
        <f>+Medio!I215</f>
        <v>0</v>
      </c>
      <c r="V216" s="6">
        <f>+Medio!J215</f>
        <v>0</v>
      </c>
      <c r="W216" s="6">
        <f>+Medio!K215</f>
        <v>20272.01000000002</v>
      </c>
      <c r="X216" s="6">
        <f>+Medio!L215</f>
        <v>22531.499999999982</v>
      </c>
      <c r="Y216" s="6">
        <f>+Medio!M215</f>
        <v>20280.140000000032</v>
      </c>
      <c r="Z216" s="6">
        <f>+Húmedo!B215</f>
        <v>0</v>
      </c>
      <c r="AA216" s="6">
        <f>+Húmedo!C215</f>
        <v>0</v>
      </c>
      <c r="AB216" s="6">
        <f>+Húmedo!D215</f>
        <v>0</v>
      </c>
      <c r="AC216" s="6">
        <f>+Húmedo!E215</f>
        <v>0</v>
      </c>
      <c r="AD216" s="6">
        <f>+Húmedo!F215</f>
        <v>0</v>
      </c>
      <c r="AE216" s="6">
        <f>+Húmedo!G215</f>
        <v>0</v>
      </c>
      <c r="AF216" s="6">
        <f>+Húmedo!H215</f>
        <v>0</v>
      </c>
      <c r="AG216" s="6">
        <f>+Húmedo!I215</f>
        <v>0</v>
      </c>
      <c r="AH216" s="6">
        <f>+Húmedo!J215</f>
        <v>0</v>
      </c>
      <c r="AI216" s="6">
        <f>+Húmedo!K215</f>
        <v>19561.30999999999</v>
      </c>
      <c r="AJ216" s="6">
        <f>+Húmedo!L215</f>
        <v>21375.790000000026</v>
      </c>
      <c r="AK216" s="6">
        <f>+Húmedo!M215</f>
        <v>19411.370000000014</v>
      </c>
      <c r="AL216" s="6"/>
      <c r="AM216" s="34">
        <f t="shared" si="59"/>
        <v>62518.559999999939</v>
      </c>
      <c r="AN216" s="34">
        <f t="shared" si="60"/>
        <v>63083.650000000038</v>
      </c>
      <c r="AO216" s="34">
        <f t="shared" si="61"/>
        <v>60348.47000000003</v>
      </c>
      <c r="AP216" s="34">
        <f t="shared" si="62"/>
        <v>60348.47000000003</v>
      </c>
      <c r="AQ216" s="34">
        <f t="shared" si="63"/>
        <v>3</v>
      </c>
      <c r="AR216" s="6">
        <f t="shared" si="69"/>
        <v>214</v>
      </c>
      <c r="AS216" s="35">
        <f t="shared" si="64"/>
        <v>19561.30999999999</v>
      </c>
      <c r="AT216" s="35">
        <f t="shared" si="64"/>
        <v>21375.790000000026</v>
      </c>
      <c r="AU216" s="35">
        <f t="shared" si="64"/>
        <v>19411.370000000014</v>
      </c>
      <c r="AV216" s="35">
        <f t="shared" si="65"/>
        <v>60348.47000000003</v>
      </c>
      <c r="AW216" s="19">
        <f t="shared" si="66"/>
        <v>0</v>
      </c>
      <c r="AX216" s="30">
        <f t="shared" si="53"/>
        <v>34</v>
      </c>
      <c r="AY216" s="30">
        <f t="shared" si="54"/>
        <v>35</v>
      </c>
      <c r="AZ216" s="30">
        <f t="shared" si="55"/>
        <v>36</v>
      </c>
      <c r="BB216" s="34">
        <f>+CompraVenta!AQ218</f>
        <v>0</v>
      </c>
      <c r="BC216" s="34">
        <f>+CompraVenta!AR218</f>
        <v>0</v>
      </c>
      <c r="BD216" s="34">
        <f>+CompraVenta!AS218</f>
        <v>0</v>
      </c>
      <c r="BF216" s="34">
        <f t="shared" si="56"/>
        <v>19561.30999999999</v>
      </c>
      <c r="BG216" s="34">
        <f t="shared" si="57"/>
        <v>21375.790000000026</v>
      </c>
      <c r="BH216" s="34">
        <f t="shared" si="58"/>
        <v>19411.370000000014</v>
      </c>
      <c r="BJ216" s="36">
        <f t="shared" si="67"/>
        <v>60348.47000000003</v>
      </c>
      <c r="BK216" s="19">
        <f t="shared" si="68"/>
        <v>0</v>
      </c>
    </row>
    <row r="217" spans="1:63" x14ac:dyDescent="0.35">
      <c r="A217" s="3" t="str">
        <f>+Seco!A216</f>
        <v>HIDROPALMAR</v>
      </c>
      <c r="B217" s="6">
        <f>+Seco!B216</f>
        <v>0</v>
      </c>
      <c r="C217" s="6">
        <f>+Seco!C216</f>
        <v>0</v>
      </c>
      <c r="D217" s="6">
        <f>+Seco!D216</f>
        <v>0</v>
      </c>
      <c r="E217" s="6">
        <f>+Seco!E216</f>
        <v>0</v>
      </c>
      <c r="F217" s="6">
        <f>+Seco!F216</f>
        <v>0</v>
      </c>
      <c r="G217" s="6">
        <f>+Seco!G216</f>
        <v>0</v>
      </c>
      <c r="H217" s="6">
        <f>+Seco!H216</f>
        <v>0</v>
      </c>
      <c r="I217" s="6">
        <f>+Seco!I216</f>
        <v>0</v>
      </c>
      <c r="J217" s="6">
        <f>+Seco!J216</f>
        <v>0</v>
      </c>
      <c r="K217" s="6">
        <f>+Seco!K216</f>
        <v>357171.92999999889</v>
      </c>
      <c r="L217" s="6">
        <f>+Seco!L216</f>
        <v>275873.53999999922</v>
      </c>
      <c r="M217" s="6">
        <f>+Seco!M216</f>
        <v>108530.26000000017</v>
      </c>
      <c r="N217" s="6">
        <f>+Medio!B216</f>
        <v>0</v>
      </c>
      <c r="O217" s="6">
        <f>+Medio!C216</f>
        <v>0</v>
      </c>
      <c r="P217" s="6">
        <f>+Medio!D216</f>
        <v>0</v>
      </c>
      <c r="Q217" s="6">
        <f>+Medio!E216</f>
        <v>0</v>
      </c>
      <c r="R217" s="6">
        <f>+Medio!F216</f>
        <v>0</v>
      </c>
      <c r="S217" s="6">
        <f>+Medio!G216</f>
        <v>0</v>
      </c>
      <c r="T217" s="6">
        <f>+Medio!H216</f>
        <v>0</v>
      </c>
      <c r="U217" s="6">
        <f>+Medio!I216</f>
        <v>0</v>
      </c>
      <c r="V217" s="6">
        <f>+Medio!J216</f>
        <v>0</v>
      </c>
      <c r="W217" s="6">
        <f>+Medio!K216</f>
        <v>289305.71000000084</v>
      </c>
      <c r="X217" s="6">
        <f>+Medio!L216</f>
        <v>299373.47999999917</v>
      </c>
      <c r="Y217" s="6">
        <f>+Medio!M216</f>
        <v>136442.48999999993</v>
      </c>
      <c r="Z217" s="6">
        <f>+Húmedo!B216</f>
        <v>0</v>
      </c>
      <c r="AA217" s="6">
        <f>+Húmedo!C216</f>
        <v>0</v>
      </c>
      <c r="AB217" s="6">
        <f>+Húmedo!D216</f>
        <v>0</v>
      </c>
      <c r="AC217" s="6">
        <f>+Húmedo!E216</f>
        <v>0</v>
      </c>
      <c r="AD217" s="6">
        <f>+Húmedo!F216</f>
        <v>0</v>
      </c>
      <c r="AE217" s="6">
        <f>+Húmedo!G216</f>
        <v>0</v>
      </c>
      <c r="AF217" s="6">
        <f>+Húmedo!H216</f>
        <v>0</v>
      </c>
      <c r="AG217" s="6">
        <f>+Húmedo!I216</f>
        <v>0</v>
      </c>
      <c r="AH217" s="6">
        <f>+Húmedo!J216</f>
        <v>0</v>
      </c>
      <c r="AI217" s="6">
        <f>+Húmedo!K216</f>
        <v>402603.02999999997</v>
      </c>
      <c r="AJ217" s="6">
        <f>+Húmedo!L216</f>
        <v>418552.62000000058</v>
      </c>
      <c r="AK217" s="6">
        <f>+Húmedo!M216</f>
        <v>222872.75000000026</v>
      </c>
      <c r="AL217" s="6"/>
      <c r="AM217" s="34">
        <f t="shared" si="59"/>
        <v>741575.72999999824</v>
      </c>
      <c r="AN217" s="34">
        <f t="shared" si="60"/>
        <v>725121.67999999993</v>
      </c>
      <c r="AO217" s="34">
        <f t="shared" si="61"/>
        <v>1044028.4000000008</v>
      </c>
      <c r="AP217" s="34">
        <f t="shared" si="62"/>
        <v>725121.67999999993</v>
      </c>
      <c r="AQ217" s="34">
        <f t="shared" si="63"/>
        <v>2</v>
      </c>
      <c r="AR217" s="6">
        <f t="shared" si="69"/>
        <v>215</v>
      </c>
      <c r="AS217" s="35">
        <f t="shared" si="64"/>
        <v>289305.71000000084</v>
      </c>
      <c r="AT217" s="35">
        <f t="shared" si="64"/>
        <v>299373.47999999917</v>
      </c>
      <c r="AU217" s="35">
        <f t="shared" si="64"/>
        <v>136442.48999999993</v>
      </c>
      <c r="AV217" s="35">
        <f t="shared" si="65"/>
        <v>725121.67999999993</v>
      </c>
      <c r="AW217" s="19">
        <f t="shared" si="66"/>
        <v>0</v>
      </c>
      <c r="AX217" s="30">
        <f t="shared" si="53"/>
        <v>22</v>
      </c>
      <c r="AY217" s="30">
        <f t="shared" si="54"/>
        <v>23</v>
      </c>
      <c r="AZ217" s="30">
        <f t="shared" si="55"/>
        <v>24</v>
      </c>
      <c r="BB217" s="34">
        <f>+CompraVenta!AQ219</f>
        <v>0</v>
      </c>
      <c r="BC217" s="34">
        <f>+CompraVenta!AR219</f>
        <v>0</v>
      </c>
      <c r="BD217" s="34">
        <f>+CompraVenta!AS219</f>
        <v>0</v>
      </c>
      <c r="BF217" s="34">
        <f t="shared" si="56"/>
        <v>289305.71000000084</v>
      </c>
      <c r="BG217" s="34">
        <f t="shared" si="57"/>
        <v>299373.47999999917</v>
      </c>
      <c r="BH217" s="34">
        <f t="shared" si="58"/>
        <v>136442.48999999993</v>
      </c>
      <c r="BJ217" s="36">
        <f t="shared" si="67"/>
        <v>725121.67999999993</v>
      </c>
      <c r="BK217" s="19">
        <f t="shared" si="68"/>
        <v>0</v>
      </c>
    </row>
    <row r="218" spans="1:63" x14ac:dyDescent="0.35">
      <c r="A218" s="3" t="str">
        <f>+Seco!A217</f>
        <v>HIDROPALOMA</v>
      </c>
      <c r="B218" s="6">
        <f>+Seco!B217</f>
        <v>0</v>
      </c>
      <c r="C218" s="6">
        <f>+Seco!C217</f>
        <v>0</v>
      </c>
      <c r="D218" s="6">
        <f>+Seco!D217</f>
        <v>0</v>
      </c>
      <c r="E218" s="6">
        <f>+Seco!E217</f>
        <v>0</v>
      </c>
      <c r="F218" s="6">
        <f>+Seco!F217</f>
        <v>0</v>
      </c>
      <c r="G218" s="6">
        <f>+Seco!G217</f>
        <v>0</v>
      </c>
      <c r="H218" s="6">
        <f>+Seco!H217</f>
        <v>0</v>
      </c>
      <c r="I218" s="6">
        <f>+Seco!I217</f>
        <v>0</v>
      </c>
      <c r="J218" s="6">
        <f>+Seco!J217</f>
        <v>0</v>
      </c>
      <c r="K218" s="6">
        <f>+Seco!K217</f>
        <v>55489.250000000015</v>
      </c>
      <c r="L218" s="6">
        <f>+Seco!L217</f>
        <v>0</v>
      </c>
      <c r="M218" s="6">
        <f>+Seco!M217</f>
        <v>0</v>
      </c>
      <c r="N218" s="6">
        <f>+Medio!B217</f>
        <v>0</v>
      </c>
      <c r="O218" s="6">
        <f>+Medio!C217</f>
        <v>0</v>
      </c>
      <c r="P218" s="6">
        <f>+Medio!D217</f>
        <v>0</v>
      </c>
      <c r="Q218" s="6">
        <f>+Medio!E217</f>
        <v>0</v>
      </c>
      <c r="R218" s="6">
        <f>+Medio!F217</f>
        <v>0</v>
      </c>
      <c r="S218" s="6">
        <f>+Medio!G217</f>
        <v>0</v>
      </c>
      <c r="T218" s="6">
        <f>+Medio!H217</f>
        <v>0</v>
      </c>
      <c r="U218" s="6">
        <f>+Medio!I217</f>
        <v>0</v>
      </c>
      <c r="V218" s="6">
        <f>+Medio!J217</f>
        <v>0</v>
      </c>
      <c r="W218" s="6">
        <f>+Medio!K217</f>
        <v>175618.48000000045</v>
      </c>
      <c r="X218" s="6">
        <f>+Medio!L217</f>
        <v>190304.97999999963</v>
      </c>
      <c r="Y218" s="6">
        <f>+Medio!M217</f>
        <v>175733.93000000023</v>
      </c>
      <c r="Z218" s="6">
        <f>+Húmedo!B217</f>
        <v>0</v>
      </c>
      <c r="AA218" s="6">
        <f>+Húmedo!C217</f>
        <v>0</v>
      </c>
      <c r="AB218" s="6">
        <f>+Húmedo!D217</f>
        <v>0</v>
      </c>
      <c r="AC218" s="6">
        <f>+Húmedo!E217</f>
        <v>0</v>
      </c>
      <c r="AD218" s="6">
        <f>+Húmedo!F217</f>
        <v>0</v>
      </c>
      <c r="AE218" s="6">
        <f>+Húmedo!G217</f>
        <v>0</v>
      </c>
      <c r="AF218" s="6">
        <f>+Húmedo!H217</f>
        <v>0</v>
      </c>
      <c r="AG218" s="6">
        <f>+Húmedo!I217</f>
        <v>0</v>
      </c>
      <c r="AH218" s="6">
        <f>+Húmedo!J217</f>
        <v>0</v>
      </c>
      <c r="AI218" s="6">
        <f>+Húmedo!K217</f>
        <v>76135.759999999937</v>
      </c>
      <c r="AJ218" s="6">
        <f>+Húmedo!L217</f>
        <v>0</v>
      </c>
      <c r="AK218" s="6">
        <f>+Húmedo!M217</f>
        <v>0</v>
      </c>
      <c r="AL218" s="6"/>
      <c r="AM218" s="34">
        <f t="shared" si="59"/>
        <v>55489.250000000015</v>
      </c>
      <c r="AN218" s="34">
        <f t="shared" si="60"/>
        <v>541657.39000000036</v>
      </c>
      <c r="AO218" s="34">
        <f t="shared" si="61"/>
        <v>76135.759999999937</v>
      </c>
      <c r="AP218" s="34">
        <f t="shared" si="62"/>
        <v>55489.250000000015</v>
      </c>
      <c r="AQ218" s="34">
        <f t="shared" si="63"/>
        <v>1</v>
      </c>
      <c r="AR218" s="6">
        <f t="shared" si="69"/>
        <v>216</v>
      </c>
      <c r="AS218" s="35">
        <f t="shared" si="64"/>
        <v>55489.250000000015</v>
      </c>
      <c r="AT218" s="35">
        <f t="shared" si="64"/>
        <v>0</v>
      </c>
      <c r="AU218" s="35">
        <f t="shared" si="64"/>
        <v>0</v>
      </c>
      <c r="AV218" s="35">
        <f t="shared" si="65"/>
        <v>55489.250000000015</v>
      </c>
      <c r="AW218" s="19">
        <f t="shared" si="66"/>
        <v>0</v>
      </c>
      <c r="AX218" s="30">
        <f t="shared" si="53"/>
        <v>10</v>
      </c>
      <c r="AY218" s="30">
        <f t="shared" si="54"/>
        <v>1</v>
      </c>
      <c r="AZ218" s="30">
        <f t="shared" si="55"/>
        <v>1</v>
      </c>
      <c r="BB218" s="34">
        <f>+CompraVenta!AQ220</f>
        <v>0</v>
      </c>
      <c r="BC218" s="34">
        <f>+CompraVenta!AR220</f>
        <v>0</v>
      </c>
      <c r="BD218" s="34">
        <f>+CompraVenta!AS220</f>
        <v>0</v>
      </c>
      <c r="BF218" s="34">
        <f t="shared" si="56"/>
        <v>55489.250000000015</v>
      </c>
      <c r="BG218" s="34">
        <f t="shared" si="57"/>
        <v>0</v>
      </c>
      <c r="BH218" s="34">
        <f t="shared" si="58"/>
        <v>0</v>
      </c>
      <c r="BJ218" s="36">
        <f t="shared" si="67"/>
        <v>55489.250000000015</v>
      </c>
      <c r="BK218" s="19">
        <f t="shared" si="68"/>
        <v>0</v>
      </c>
    </row>
    <row r="219" spans="1:63" x14ac:dyDescent="0.35">
      <c r="A219" s="3" t="str">
        <f>+Seco!A218</f>
        <v>HORMIGA_SOLAR</v>
      </c>
      <c r="B219" s="6">
        <f>+Seco!B218</f>
        <v>0</v>
      </c>
      <c r="C219" s="6">
        <f>+Seco!C218</f>
        <v>0</v>
      </c>
      <c r="D219" s="6">
        <f>+Seco!D218</f>
        <v>0</v>
      </c>
      <c r="E219" s="6">
        <f>+Seco!E218</f>
        <v>0</v>
      </c>
      <c r="F219" s="6">
        <f>+Seco!F218</f>
        <v>0</v>
      </c>
      <c r="G219" s="6">
        <f>+Seco!G218</f>
        <v>0</v>
      </c>
      <c r="H219" s="6">
        <f>+Seco!H218</f>
        <v>0</v>
      </c>
      <c r="I219" s="6">
        <f>+Seco!I218</f>
        <v>0</v>
      </c>
      <c r="J219" s="6">
        <f>+Seco!J218</f>
        <v>0</v>
      </c>
      <c r="K219" s="6">
        <f>+Seco!K218</f>
        <v>50068.67</v>
      </c>
      <c r="L219" s="6">
        <f>+Seco!L218</f>
        <v>53138.059999999896</v>
      </c>
      <c r="M219" s="6">
        <f>+Seco!M218</f>
        <v>61469.919999999809</v>
      </c>
      <c r="N219" s="6">
        <f>+Medio!B218</f>
        <v>0</v>
      </c>
      <c r="O219" s="6">
        <f>+Medio!C218</f>
        <v>0</v>
      </c>
      <c r="P219" s="6">
        <f>+Medio!D218</f>
        <v>0</v>
      </c>
      <c r="Q219" s="6">
        <f>+Medio!E218</f>
        <v>0</v>
      </c>
      <c r="R219" s="6">
        <f>+Medio!F218</f>
        <v>0</v>
      </c>
      <c r="S219" s="6">
        <f>+Medio!G218</f>
        <v>0</v>
      </c>
      <c r="T219" s="6">
        <f>+Medio!H218</f>
        <v>0</v>
      </c>
      <c r="U219" s="6">
        <f>+Medio!I218</f>
        <v>0</v>
      </c>
      <c r="V219" s="6">
        <f>+Medio!J218</f>
        <v>0</v>
      </c>
      <c r="W219" s="6">
        <f>+Medio!K218</f>
        <v>49867.159999999916</v>
      </c>
      <c r="X219" s="6">
        <f>+Medio!L218</f>
        <v>54293.099999999977</v>
      </c>
      <c r="Y219" s="6">
        <f>+Medio!M218</f>
        <v>61621.650000000176</v>
      </c>
      <c r="Z219" s="6">
        <f>+Húmedo!B218</f>
        <v>0</v>
      </c>
      <c r="AA219" s="6">
        <f>+Húmedo!C218</f>
        <v>0</v>
      </c>
      <c r="AB219" s="6">
        <f>+Húmedo!D218</f>
        <v>0</v>
      </c>
      <c r="AC219" s="6">
        <f>+Húmedo!E218</f>
        <v>0</v>
      </c>
      <c r="AD219" s="6">
        <f>+Húmedo!F218</f>
        <v>0</v>
      </c>
      <c r="AE219" s="6">
        <f>+Húmedo!G218</f>
        <v>0</v>
      </c>
      <c r="AF219" s="6">
        <f>+Húmedo!H218</f>
        <v>0</v>
      </c>
      <c r="AG219" s="6">
        <f>+Húmedo!I218</f>
        <v>0</v>
      </c>
      <c r="AH219" s="6">
        <f>+Húmedo!J218</f>
        <v>0</v>
      </c>
      <c r="AI219" s="6">
        <f>+Húmedo!K218</f>
        <v>48652.55000000001</v>
      </c>
      <c r="AJ219" s="6">
        <f>+Húmedo!L218</f>
        <v>52724.13999999981</v>
      </c>
      <c r="AK219" s="6">
        <f>+Húmedo!M218</f>
        <v>59700.400000000125</v>
      </c>
      <c r="AL219" s="6"/>
      <c r="AM219" s="34">
        <f t="shared" si="59"/>
        <v>164676.6499999997</v>
      </c>
      <c r="AN219" s="34">
        <f t="shared" si="60"/>
        <v>165781.91000000006</v>
      </c>
      <c r="AO219" s="34">
        <f t="shared" si="61"/>
        <v>161077.08999999997</v>
      </c>
      <c r="AP219" s="34">
        <f t="shared" si="62"/>
        <v>161077.08999999997</v>
      </c>
      <c r="AQ219" s="34">
        <f t="shared" si="63"/>
        <v>3</v>
      </c>
      <c r="AR219" s="6">
        <f t="shared" si="69"/>
        <v>217</v>
      </c>
      <c r="AS219" s="35">
        <f t="shared" si="64"/>
        <v>48652.55000000001</v>
      </c>
      <c r="AT219" s="35">
        <f t="shared" si="64"/>
        <v>52724.13999999981</v>
      </c>
      <c r="AU219" s="35">
        <f t="shared" si="64"/>
        <v>59700.400000000125</v>
      </c>
      <c r="AV219" s="35">
        <f t="shared" si="65"/>
        <v>161077.08999999997</v>
      </c>
      <c r="AW219" s="19">
        <f t="shared" si="66"/>
        <v>0</v>
      </c>
      <c r="AX219" s="30">
        <f t="shared" si="53"/>
        <v>34</v>
      </c>
      <c r="AY219" s="30">
        <f t="shared" si="54"/>
        <v>35</v>
      </c>
      <c r="AZ219" s="30">
        <f t="shared" si="55"/>
        <v>36</v>
      </c>
      <c r="BB219" s="34">
        <f>+CompraVenta!AQ221</f>
        <v>0</v>
      </c>
      <c r="BC219" s="34">
        <f>+CompraVenta!AR221</f>
        <v>0</v>
      </c>
      <c r="BD219" s="34">
        <f>+CompraVenta!AS221</f>
        <v>0</v>
      </c>
      <c r="BF219" s="34">
        <f t="shared" si="56"/>
        <v>48652.55000000001</v>
      </c>
      <c r="BG219" s="34">
        <f t="shared" si="57"/>
        <v>52724.13999999981</v>
      </c>
      <c r="BH219" s="34">
        <f t="shared" si="58"/>
        <v>59700.400000000125</v>
      </c>
      <c r="BJ219" s="36">
        <f t="shared" si="67"/>
        <v>161077.08999999997</v>
      </c>
      <c r="BK219" s="19">
        <f t="shared" si="68"/>
        <v>0</v>
      </c>
    </row>
    <row r="220" spans="1:63" x14ac:dyDescent="0.35">
      <c r="A220" s="3" t="str">
        <f>+Seco!A219</f>
        <v>HORNITOS</v>
      </c>
      <c r="B220" s="6">
        <f>+Seco!B219</f>
        <v>0</v>
      </c>
      <c r="C220" s="6">
        <f>+Seco!C219</f>
        <v>0</v>
      </c>
      <c r="D220" s="6">
        <f>+Seco!D219</f>
        <v>0</v>
      </c>
      <c r="E220" s="6">
        <f>+Seco!E219</f>
        <v>0</v>
      </c>
      <c r="F220" s="6">
        <f>+Seco!F219</f>
        <v>0</v>
      </c>
      <c r="G220" s="6">
        <f>+Seco!G219</f>
        <v>0</v>
      </c>
      <c r="H220" s="6">
        <f>+Seco!H219</f>
        <v>0</v>
      </c>
      <c r="I220" s="6">
        <f>+Seco!I219</f>
        <v>0</v>
      </c>
      <c r="J220" s="6">
        <f>+Seco!J219</f>
        <v>0</v>
      </c>
      <c r="K220" s="6">
        <f>+Seco!K219</f>
        <v>-1628980.2800000031</v>
      </c>
      <c r="L220" s="6">
        <f>+Seco!L219</f>
        <v>-1372481.2500000007</v>
      </c>
      <c r="M220" s="6">
        <f>+Seco!M219</f>
        <v>-909622.33999999904</v>
      </c>
      <c r="N220" s="6">
        <f>+Medio!B219</f>
        <v>0</v>
      </c>
      <c r="O220" s="6">
        <f>+Medio!C219</f>
        <v>0</v>
      </c>
      <c r="P220" s="6">
        <f>+Medio!D219</f>
        <v>0</v>
      </c>
      <c r="Q220" s="6">
        <f>+Medio!E219</f>
        <v>0</v>
      </c>
      <c r="R220" s="6">
        <f>+Medio!F219</f>
        <v>0</v>
      </c>
      <c r="S220" s="6">
        <f>+Medio!G219</f>
        <v>0</v>
      </c>
      <c r="T220" s="6">
        <f>+Medio!H219</f>
        <v>0</v>
      </c>
      <c r="U220" s="6">
        <f>+Medio!I219</f>
        <v>0</v>
      </c>
      <c r="V220" s="6">
        <f>+Medio!J219</f>
        <v>0</v>
      </c>
      <c r="W220" s="6">
        <f>+Medio!K219</f>
        <v>-1628782.2799999996</v>
      </c>
      <c r="X220" s="6">
        <f>+Medio!L219</f>
        <v>-1351584.9500000002</v>
      </c>
      <c r="Y220" s="6">
        <f>+Medio!M219</f>
        <v>-992382.41999999958</v>
      </c>
      <c r="Z220" s="6">
        <f>+Húmedo!B219</f>
        <v>0</v>
      </c>
      <c r="AA220" s="6">
        <f>+Húmedo!C219</f>
        <v>0</v>
      </c>
      <c r="AB220" s="6">
        <f>+Húmedo!D219</f>
        <v>0</v>
      </c>
      <c r="AC220" s="6">
        <f>+Húmedo!E219</f>
        <v>0</v>
      </c>
      <c r="AD220" s="6">
        <f>+Húmedo!F219</f>
        <v>0</v>
      </c>
      <c r="AE220" s="6">
        <f>+Húmedo!G219</f>
        <v>0</v>
      </c>
      <c r="AF220" s="6">
        <f>+Húmedo!H219</f>
        <v>0</v>
      </c>
      <c r="AG220" s="6">
        <f>+Húmedo!I219</f>
        <v>0</v>
      </c>
      <c r="AH220" s="6">
        <f>+Húmedo!J219</f>
        <v>0</v>
      </c>
      <c r="AI220" s="6">
        <f>+Húmedo!K219</f>
        <v>-1678962.2399999977</v>
      </c>
      <c r="AJ220" s="6">
        <f>+Húmedo!L219</f>
        <v>-1322710.92</v>
      </c>
      <c r="AK220" s="6">
        <f>+Húmedo!M219</f>
        <v>-1033101.7399999996</v>
      </c>
      <c r="AL220" s="6"/>
      <c r="AM220" s="34">
        <f t="shared" si="59"/>
        <v>-3911083.8700000029</v>
      </c>
      <c r="AN220" s="34">
        <f t="shared" si="60"/>
        <v>-3972749.649999999</v>
      </c>
      <c r="AO220" s="34">
        <f t="shared" si="61"/>
        <v>-4034774.8999999971</v>
      </c>
      <c r="AP220" s="34">
        <f t="shared" si="62"/>
        <v>-4034774.8999999971</v>
      </c>
      <c r="AQ220" s="34">
        <f t="shared" si="63"/>
        <v>3</v>
      </c>
      <c r="AR220" s="6">
        <f t="shared" si="69"/>
        <v>218</v>
      </c>
      <c r="AS220" s="35">
        <f t="shared" si="64"/>
        <v>-1678962.2399999977</v>
      </c>
      <c r="AT220" s="35">
        <f t="shared" si="64"/>
        <v>-1322710.92</v>
      </c>
      <c r="AU220" s="35">
        <f t="shared" si="64"/>
        <v>-1033101.7399999996</v>
      </c>
      <c r="AV220" s="35">
        <f t="shared" si="65"/>
        <v>-4034774.8999999971</v>
      </c>
      <c r="AW220" s="19">
        <f t="shared" si="66"/>
        <v>1</v>
      </c>
      <c r="AX220" s="30">
        <f t="shared" si="53"/>
        <v>34</v>
      </c>
      <c r="AY220" s="30">
        <f t="shared" si="54"/>
        <v>35</v>
      </c>
      <c r="AZ220" s="30">
        <f t="shared" si="55"/>
        <v>36</v>
      </c>
      <c r="BB220" s="34">
        <f>+CompraVenta!AQ222</f>
        <v>0</v>
      </c>
      <c r="BC220" s="34">
        <f>+CompraVenta!AR222</f>
        <v>0</v>
      </c>
      <c r="BD220" s="34">
        <f>+CompraVenta!AS222</f>
        <v>0</v>
      </c>
      <c r="BF220" s="34">
        <f t="shared" si="56"/>
        <v>-1678962.2399999977</v>
      </c>
      <c r="BG220" s="34">
        <f t="shared" si="57"/>
        <v>-1322710.92</v>
      </c>
      <c r="BH220" s="34">
        <f t="shared" si="58"/>
        <v>-1033101.7399999996</v>
      </c>
      <c r="BJ220" s="36">
        <f t="shared" si="67"/>
        <v>-4034774.8999999971</v>
      </c>
      <c r="BK220" s="19">
        <f t="shared" si="68"/>
        <v>0</v>
      </c>
    </row>
    <row r="221" spans="1:63" x14ac:dyDescent="0.35">
      <c r="A221" s="3" t="str">
        <f>+Seco!A220</f>
        <v>HUAJACHE</v>
      </c>
      <c r="B221" s="6">
        <f>+Seco!B220</f>
        <v>0</v>
      </c>
      <c r="C221" s="6">
        <f>+Seco!C220</f>
        <v>0</v>
      </c>
      <c r="D221" s="6">
        <f>+Seco!D220</f>
        <v>0</v>
      </c>
      <c r="E221" s="6">
        <f>+Seco!E220</f>
        <v>0</v>
      </c>
      <c r="F221" s="6">
        <f>+Seco!F220</f>
        <v>0</v>
      </c>
      <c r="G221" s="6">
        <f>+Seco!G220</f>
        <v>0</v>
      </c>
      <c r="H221" s="6">
        <f>+Seco!H220</f>
        <v>0</v>
      </c>
      <c r="I221" s="6">
        <f>+Seco!I220</f>
        <v>0</v>
      </c>
      <c r="J221" s="6">
        <f>+Seco!J220</f>
        <v>0</v>
      </c>
      <c r="K221" s="6">
        <f>+Seco!K220</f>
        <v>10619.089999999976</v>
      </c>
      <c r="L221" s="6">
        <f>+Seco!L220</f>
        <v>42950.510000000009</v>
      </c>
      <c r="M221" s="6">
        <f>+Seco!M220</f>
        <v>55452.680000000044</v>
      </c>
      <c r="N221" s="6">
        <f>+Medio!B220</f>
        <v>0</v>
      </c>
      <c r="O221" s="6">
        <f>+Medio!C220</f>
        <v>0</v>
      </c>
      <c r="P221" s="6">
        <f>+Medio!D220</f>
        <v>0</v>
      </c>
      <c r="Q221" s="6">
        <f>+Medio!E220</f>
        <v>0</v>
      </c>
      <c r="R221" s="6">
        <f>+Medio!F220</f>
        <v>0</v>
      </c>
      <c r="S221" s="6">
        <f>+Medio!G220</f>
        <v>0</v>
      </c>
      <c r="T221" s="6">
        <f>+Medio!H220</f>
        <v>0</v>
      </c>
      <c r="U221" s="6">
        <f>+Medio!I220</f>
        <v>0</v>
      </c>
      <c r="V221" s="6">
        <f>+Medio!J220</f>
        <v>0</v>
      </c>
      <c r="W221" s="6">
        <f>+Medio!K220</f>
        <v>10603.769999999979</v>
      </c>
      <c r="X221" s="6">
        <f>+Medio!L220</f>
        <v>44081.919999999955</v>
      </c>
      <c r="Y221" s="6">
        <f>+Medio!M220</f>
        <v>54508.719999999979</v>
      </c>
      <c r="Z221" s="6">
        <f>+Húmedo!B220</f>
        <v>0</v>
      </c>
      <c r="AA221" s="6">
        <f>+Húmedo!C220</f>
        <v>0</v>
      </c>
      <c r="AB221" s="6">
        <f>+Húmedo!D220</f>
        <v>0</v>
      </c>
      <c r="AC221" s="6">
        <f>+Húmedo!E220</f>
        <v>0</v>
      </c>
      <c r="AD221" s="6">
        <f>+Húmedo!F220</f>
        <v>0</v>
      </c>
      <c r="AE221" s="6">
        <f>+Húmedo!G220</f>
        <v>0</v>
      </c>
      <c r="AF221" s="6">
        <f>+Húmedo!H220</f>
        <v>0</v>
      </c>
      <c r="AG221" s="6">
        <f>+Húmedo!I220</f>
        <v>0</v>
      </c>
      <c r="AH221" s="6">
        <f>+Húmedo!J220</f>
        <v>0</v>
      </c>
      <c r="AI221" s="6">
        <f>+Húmedo!K220</f>
        <v>10378.199999999999</v>
      </c>
      <c r="AJ221" s="6">
        <f>+Húmedo!L220</f>
        <v>42047.2599999999</v>
      </c>
      <c r="AK221" s="6">
        <f>+Húmedo!M220</f>
        <v>52806.659999999967</v>
      </c>
      <c r="AL221" s="6"/>
      <c r="AM221" s="34">
        <f t="shared" si="59"/>
        <v>109022.28000000003</v>
      </c>
      <c r="AN221" s="34">
        <f t="shared" si="60"/>
        <v>109194.40999999992</v>
      </c>
      <c r="AO221" s="34">
        <f t="shared" si="61"/>
        <v>105232.11999999986</v>
      </c>
      <c r="AP221" s="34">
        <f t="shared" si="62"/>
        <v>105232.11999999986</v>
      </c>
      <c r="AQ221" s="34">
        <f t="shared" si="63"/>
        <v>3</v>
      </c>
      <c r="AR221" s="6">
        <f t="shared" si="69"/>
        <v>219</v>
      </c>
      <c r="AS221" s="35">
        <f t="shared" si="64"/>
        <v>10378.199999999999</v>
      </c>
      <c r="AT221" s="35">
        <f t="shared" si="64"/>
        <v>42047.2599999999</v>
      </c>
      <c r="AU221" s="35">
        <f t="shared" si="64"/>
        <v>52806.659999999967</v>
      </c>
      <c r="AV221" s="35">
        <f t="shared" si="65"/>
        <v>105232.11999999986</v>
      </c>
      <c r="AW221" s="19">
        <f t="shared" si="66"/>
        <v>0</v>
      </c>
      <c r="AX221" s="30">
        <f t="shared" si="53"/>
        <v>34</v>
      </c>
      <c r="AY221" s="30">
        <f t="shared" si="54"/>
        <v>35</v>
      </c>
      <c r="AZ221" s="30">
        <f t="shared" si="55"/>
        <v>36</v>
      </c>
      <c r="BB221" s="34">
        <f>+CompraVenta!AQ223</f>
        <v>0</v>
      </c>
      <c r="BC221" s="34">
        <f>+CompraVenta!AR223</f>
        <v>0</v>
      </c>
      <c r="BD221" s="34">
        <f>+CompraVenta!AS223</f>
        <v>0</v>
      </c>
      <c r="BF221" s="34">
        <f t="shared" si="56"/>
        <v>10378.199999999999</v>
      </c>
      <c r="BG221" s="34">
        <f t="shared" si="57"/>
        <v>42047.2599999999</v>
      </c>
      <c r="BH221" s="34">
        <f t="shared" si="58"/>
        <v>52806.659999999967</v>
      </c>
      <c r="BJ221" s="36">
        <f t="shared" si="67"/>
        <v>105232.11999999986</v>
      </c>
      <c r="BK221" s="19">
        <f t="shared" si="68"/>
        <v>0</v>
      </c>
    </row>
    <row r="222" spans="1:63" x14ac:dyDescent="0.35">
      <c r="A222" s="3" t="str">
        <f>+Seco!A221</f>
        <v>HUEMUL_ENERGIA</v>
      </c>
      <c r="B222" s="6">
        <f>+Seco!B221</f>
        <v>0</v>
      </c>
      <c r="C222" s="6">
        <f>+Seco!C221</f>
        <v>0</v>
      </c>
      <c r="D222" s="6">
        <f>+Seco!D221</f>
        <v>0</v>
      </c>
      <c r="E222" s="6">
        <f>+Seco!E221</f>
        <v>0</v>
      </c>
      <c r="F222" s="6">
        <f>+Seco!F221</f>
        <v>0</v>
      </c>
      <c r="G222" s="6">
        <f>+Seco!G221</f>
        <v>0</v>
      </c>
      <c r="H222" s="6">
        <f>+Seco!H221</f>
        <v>0</v>
      </c>
      <c r="I222" s="6">
        <f>+Seco!I221</f>
        <v>0</v>
      </c>
      <c r="J222" s="6">
        <f>+Seco!J221</f>
        <v>0</v>
      </c>
      <c r="K222" s="6">
        <f>+Seco!K221</f>
        <v>-8059112.6599999983</v>
      </c>
      <c r="L222" s="6">
        <f>+Seco!L221</f>
        <v>-8621398.3799999952</v>
      </c>
      <c r="M222" s="6">
        <f>+Seco!M221</f>
        <v>-9085498.1100000087</v>
      </c>
      <c r="N222" s="6">
        <f>+Medio!B221</f>
        <v>0</v>
      </c>
      <c r="O222" s="6">
        <f>+Medio!C221</f>
        <v>0</v>
      </c>
      <c r="P222" s="6">
        <f>+Medio!D221</f>
        <v>0</v>
      </c>
      <c r="Q222" s="6">
        <f>+Medio!E221</f>
        <v>0</v>
      </c>
      <c r="R222" s="6">
        <f>+Medio!F221</f>
        <v>0</v>
      </c>
      <c r="S222" s="6">
        <f>+Medio!G221</f>
        <v>0</v>
      </c>
      <c r="T222" s="6">
        <f>+Medio!H221</f>
        <v>0</v>
      </c>
      <c r="U222" s="6">
        <f>+Medio!I221</f>
        <v>0</v>
      </c>
      <c r="V222" s="6">
        <f>+Medio!J221</f>
        <v>0</v>
      </c>
      <c r="W222" s="6">
        <f>+Medio!K221</f>
        <v>-8094632.02999999</v>
      </c>
      <c r="X222" s="6">
        <f>+Medio!L221</f>
        <v>-8883226.2399999946</v>
      </c>
      <c r="Y222" s="6">
        <f>+Medio!M221</f>
        <v>-9040171.7199999988</v>
      </c>
      <c r="Z222" s="6">
        <f>+Húmedo!B221</f>
        <v>0</v>
      </c>
      <c r="AA222" s="6">
        <f>+Húmedo!C221</f>
        <v>0</v>
      </c>
      <c r="AB222" s="6">
        <f>+Húmedo!D221</f>
        <v>0</v>
      </c>
      <c r="AC222" s="6">
        <f>+Húmedo!E221</f>
        <v>0</v>
      </c>
      <c r="AD222" s="6">
        <f>+Húmedo!F221</f>
        <v>0</v>
      </c>
      <c r="AE222" s="6">
        <f>+Húmedo!G221</f>
        <v>0</v>
      </c>
      <c r="AF222" s="6">
        <f>+Húmedo!H221</f>
        <v>0</v>
      </c>
      <c r="AG222" s="6">
        <f>+Húmedo!I221</f>
        <v>0</v>
      </c>
      <c r="AH222" s="6">
        <f>+Húmedo!J221</f>
        <v>0</v>
      </c>
      <c r="AI222" s="6">
        <f>+Húmedo!K221</f>
        <v>-7845915.21</v>
      </c>
      <c r="AJ222" s="6">
        <f>+Húmedo!L221</f>
        <v>-8516519.5900000054</v>
      </c>
      <c r="AK222" s="6">
        <f>+Húmedo!M221</f>
        <v>-8679113.560000008</v>
      </c>
      <c r="AL222" s="6"/>
      <c r="AM222" s="34">
        <f t="shared" si="59"/>
        <v>-25766009.150000002</v>
      </c>
      <c r="AN222" s="34">
        <f t="shared" si="60"/>
        <v>-26018029.989999983</v>
      </c>
      <c r="AO222" s="34">
        <f t="shared" si="61"/>
        <v>-25041548.360000014</v>
      </c>
      <c r="AP222" s="34">
        <f t="shared" si="62"/>
        <v>-26018029.989999983</v>
      </c>
      <c r="AQ222" s="34">
        <f t="shared" si="63"/>
        <v>2</v>
      </c>
      <c r="AR222" s="6">
        <f t="shared" si="69"/>
        <v>220</v>
      </c>
      <c r="AS222" s="35">
        <f t="shared" si="64"/>
        <v>-8094632.02999999</v>
      </c>
      <c r="AT222" s="35">
        <f t="shared" si="64"/>
        <v>-8883226.2399999946</v>
      </c>
      <c r="AU222" s="35">
        <f t="shared" si="64"/>
        <v>-9040171.7199999988</v>
      </c>
      <c r="AV222" s="35">
        <f t="shared" si="65"/>
        <v>-26018029.989999983</v>
      </c>
      <c r="AW222" s="19">
        <f t="shared" si="66"/>
        <v>1</v>
      </c>
      <c r="AX222" s="30">
        <f t="shared" si="53"/>
        <v>22</v>
      </c>
      <c r="AY222" s="30">
        <f t="shared" si="54"/>
        <v>23</v>
      </c>
      <c r="AZ222" s="30">
        <f t="shared" si="55"/>
        <v>24</v>
      </c>
      <c r="BB222" s="34">
        <f>+CompraVenta!AQ224</f>
        <v>0</v>
      </c>
      <c r="BC222" s="34">
        <f>+CompraVenta!AR224</f>
        <v>0</v>
      </c>
      <c r="BD222" s="34">
        <f>+CompraVenta!AS224</f>
        <v>0</v>
      </c>
      <c r="BF222" s="34">
        <f t="shared" si="56"/>
        <v>-8094632.02999999</v>
      </c>
      <c r="BG222" s="34">
        <f t="shared" si="57"/>
        <v>-8883226.2399999946</v>
      </c>
      <c r="BH222" s="34">
        <f t="shared" si="58"/>
        <v>-9040171.7199999988</v>
      </c>
      <c r="BJ222" s="36">
        <f t="shared" si="67"/>
        <v>-26018029.989999983</v>
      </c>
      <c r="BK222" s="19">
        <f t="shared" si="68"/>
        <v>0</v>
      </c>
    </row>
    <row r="223" spans="1:63" x14ac:dyDescent="0.35">
      <c r="A223" s="3" t="str">
        <f>+Seco!A222</f>
        <v>ILLALOLEN</v>
      </c>
      <c r="B223" s="6">
        <f>+Seco!B222</f>
        <v>0</v>
      </c>
      <c r="C223" s="6">
        <f>+Seco!C222</f>
        <v>0</v>
      </c>
      <c r="D223" s="6">
        <f>+Seco!D222</f>
        <v>0</v>
      </c>
      <c r="E223" s="6">
        <f>+Seco!E222</f>
        <v>0</v>
      </c>
      <c r="F223" s="6">
        <f>+Seco!F222</f>
        <v>0</v>
      </c>
      <c r="G223" s="6">
        <f>+Seco!G222</f>
        <v>0</v>
      </c>
      <c r="H223" s="6">
        <f>+Seco!H222</f>
        <v>0</v>
      </c>
      <c r="I223" s="6">
        <f>+Seco!I222</f>
        <v>0</v>
      </c>
      <c r="J223" s="6">
        <f>+Seco!J222</f>
        <v>0</v>
      </c>
      <c r="K223" s="6">
        <f>+Seco!K222</f>
        <v>78530.039999999892</v>
      </c>
      <c r="L223" s="6">
        <f>+Seco!L222</f>
        <v>101826.55000000003</v>
      </c>
      <c r="M223" s="6">
        <f>+Seco!M222</f>
        <v>103870.04000000024</v>
      </c>
      <c r="N223" s="6">
        <f>+Medio!B222</f>
        <v>0</v>
      </c>
      <c r="O223" s="6">
        <f>+Medio!C222</f>
        <v>0</v>
      </c>
      <c r="P223" s="6">
        <f>+Medio!D222</f>
        <v>0</v>
      </c>
      <c r="Q223" s="6">
        <f>+Medio!E222</f>
        <v>0</v>
      </c>
      <c r="R223" s="6">
        <f>+Medio!F222</f>
        <v>0</v>
      </c>
      <c r="S223" s="6">
        <f>+Medio!G222</f>
        <v>0</v>
      </c>
      <c r="T223" s="6">
        <f>+Medio!H222</f>
        <v>0</v>
      </c>
      <c r="U223" s="6">
        <f>+Medio!I222</f>
        <v>0</v>
      </c>
      <c r="V223" s="6">
        <f>+Medio!J222</f>
        <v>0</v>
      </c>
      <c r="W223" s="6">
        <f>+Medio!K222</f>
        <v>78221.650000000009</v>
      </c>
      <c r="X223" s="6">
        <f>+Medio!L222</f>
        <v>103868.24999999996</v>
      </c>
      <c r="Y223" s="6">
        <f>+Medio!M222</f>
        <v>104089.31999999988</v>
      </c>
      <c r="Z223" s="6">
        <f>+Húmedo!B222</f>
        <v>0</v>
      </c>
      <c r="AA223" s="6">
        <f>+Húmedo!C222</f>
        <v>0</v>
      </c>
      <c r="AB223" s="6">
        <f>+Húmedo!D222</f>
        <v>0</v>
      </c>
      <c r="AC223" s="6">
        <f>+Húmedo!E222</f>
        <v>0</v>
      </c>
      <c r="AD223" s="6">
        <f>+Húmedo!F222</f>
        <v>0</v>
      </c>
      <c r="AE223" s="6">
        <f>+Húmedo!G222</f>
        <v>0</v>
      </c>
      <c r="AF223" s="6">
        <f>+Húmedo!H222</f>
        <v>0</v>
      </c>
      <c r="AG223" s="6">
        <f>+Húmedo!I222</f>
        <v>0</v>
      </c>
      <c r="AH223" s="6">
        <f>+Húmedo!J222</f>
        <v>0</v>
      </c>
      <c r="AI223" s="6">
        <f>+Húmedo!K222</f>
        <v>76465.730000000098</v>
      </c>
      <c r="AJ223" s="6">
        <f>+Húmedo!L222</f>
        <v>101118.63000000025</v>
      </c>
      <c r="AK223" s="6">
        <f>+Húmedo!M222</f>
        <v>101084.08999999995</v>
      </c>
      <c r="AL223" s="6"/>
      <c r="AM223" s="34">
        <f t="shared" si="59"/>
        <v>284226.63000000012</v>
      </c>
      <c r="AN223" s="34">
        <f t="shared" si="60"/>
        <v>286179.21999999986</v>
      </c>
      <c r="AO223" s="34">
        <f t="shared" si="61"/>
        <v>278668.4500000003</v>
      </c>
      <c r="AP223" s="34">
        <f t="shared" si="62"/>
        <v>278668.4500000003</v>
      </c>
      <c r="AQ223" s="34">
        <f t="shared" si="63"/>
        <v>3</v>
      </c>
      <c r="AR223" s="6">
        <f t="shared" si="69"/>
        <v>221</v>
      </c>
      <c r="AS223" s="35">
        <f t="shared" si="64"/>
        <v>76465.730000000098</v>
      </c>
      <c r="AT223" s="35">
        <f t="shared" si="64"/>
        <v>101118.63000000025</v>
      </c>
      <c r="AU223" s="35">
        <f t="shared" si="64"/>
        <v>101084.08999999995</v>
      </c>
      <c r="AV223" s="35">
        <f t="shared" si="65"/>
        <v>278668.4500000003</v>
      </c>
      <c r="AW223" s="19">
        <f t="shared" si="66"/>
        <v>0</v>
      </c>
      <c r="AX223" s="30">
        <f t="shared" si="53"/>
        <v>34</v>
      </c>
      <c r="AY223" s="30">
        <f t="shared" si="54"/>
        <v>35</v>
      </c>
      <c r="AZ223" s="30">
        <f t="shared" si="55"/>
        <v>36</v>
      </c>
      <c r="BB223" s="34">
        <f>+CompraVenta!AQ225</f>
        <v>0</v>
      </c>
      <c r="BC223" s="34">
        <f>+CompraVenta!AR225</f>
        <v>0</v>
      </c>
      <c r="BD223" s="34">
        <f>+CompraVenta!AS225</f>
        <v>0</v>
      </c>
      <c r="BF223" s="34">
        <f t="shared" si="56"/>
        <v>76465.730000000098</v>
      </c>
      <c r="BG223" s="34">
        <f t="shared" si="57"/>
        <v>101118.63000000025</v>
      </c>
      <c r="BH223" s="34">
        <f t="shared" si="58"/>
        <v>101084.08999999995</v>
      </c>
      <c r="BJ223" s="36">
        <f t="shared" si="67"/>
        <v>278668.4500000003</v>
      </c>
      <c r="BK223" s="19">
        <f t="shared" si="68"/>
        <v>0</v>
      </c>
    </row>
    <row r="224" spans="1:63" x14ac:dyDescent="0.35">
      <c r="A224" s="3" t="str">
        <f>+Seco!A223</f>
        <v>IMELSA_ENERGIA</v>
      </c>
      <c r="B224" s="6">
        <f>+Seco!B223</f>
        <v>0</v>
      </c>
      <c r="C224" s="6">
        <f>+Seco!C223</f>
        <v>0</v>
      </c>
      <c r="D224" s="6">
        <f>+Seco!D223</f>
        <v>0</v>
      </c>
      <c r="E224" s="6">
        <f>+Seco!E223</f>
        <v>0</v>
      </c>
      <c r="F224" s="6">
        <f>+Seco!F223</f>
        <v>0</v>
      </c>
      <c r="G224" s="6">
        <f>+Seco!G223</f>
        <v>0</v>
      </c>
      <c r="H224" s="6">
        <f>+Seco!H223</f>
        <v>0</v>
      </c>
      <c r="I224" s="6">
        <f>+Seco!I223</f>
        <v>0</v>
      </c>
      <c r="J224" s="6">
        <f>+Seco!J223</f>
        <v>0</v>
      </c>
      <c r="K224" s="6">
        <f>+Seco!K223</f>
        <v>-4296167.9600000056</v>
      </c>
      <c r="L224" s="6">
        <f>+Seco!L223</f>
        <v>-4572281.6599999992</v>
      </c>
      <c r="M224" s="6">
        <f>+Seco!M223</f>
        <v>-4393039.7500000047</v>
      </c>
      <c r="N224" s="6">
        <f>+Medio!B223</f>
        <v>0</v>
      </c>
      <c r="O224" s="6">
        <f>+Medio!C223</f>
        <v>0</v>
      </c>
      <c r="P224" s="6">
        <f>+Medio!D223</f>
        <v>0</v>
      </c>
      <c r="Q224" s="6">
        <f>+Medio!E223</f>
        <v>0</v>
      </c>
      <c r="R224" s="6">
        <f>+Medio!F223</f>
        <v>0</v>
      </c>
      <c r="S224" s="6">
        <f>+Medio!G223</f>
        <v>0</v>
      </c>
      <c r="T224" s="6">
        <f>+Medio!H223</f>
        <v>0</v>
      </c>
      <c r="U224" s="6">
        <f>+Medio!I223</f>
        <v>0</v>
      </c>
      <c r="V224" s="6">
        <f>+Medio!J223</f>
        <v>0</v>
      </c>
      <c r="W224" s="6">
        <f>+Medio!K223</f>
        <v>-4289462.5500000035</v>
      </c>
      <c r="X224" s="6">
        <f>+Medio!L223</f>
        <v>-4681629.7399999946</v>
      </c>
      <c r="Y224" s="6">
        <f>+Medio!M223</f>
        <v>-4372821.7899999926</v>
      </c>
      <c r="Z224" s="6">
        <f>+Húmedo!B223</f>
        <v>0</v>
      </c>
      <c r="AA224" s="6">
        <f>+Húmedo!C223</f>
        <v>0</v>
      </c>
      <c r="AB224" s="6">
        <f>+Húmedo!D223</f>
        <v>0</v>
      </c>
      <c r="AC224" s="6">
        <f>+Húmedo!E223</f>
        <v>0</v>
      </c>
      <c r="AD224" s="6">
        <f>+Húmedo!F223</f>
        <v>0</v>
      </c>
      <c r="AE224" s="6">
        <f>+Húmedo!G223</f>
        <v>0</v>
      </c>
      <c r="AF224" s="6">
        <f>+Húmedo!H223</f>
        <v>0</v>
      </c>
      <c r="AG224" s="6">
        <f>+Húmedo!I223</f>
        <v>0</v>
      </c>
      <c r="AH224" s="6">
        <f>+Húmedo!J223</f>
        <v>0</v>
      </c>
      <c r="AI224" s="6">
        <f>+Húmedo!K223</f>
        <v>-4188448.2100000018</v>
      </c>
      <c r="AJ224" s="6">
        <f>+Húmedo!L223</f>
        <v>-4519251.3399999831</v>
      </c>
      <c r="AK224" s="6">
        <f>+Húmedo!M223</f>
        <v>-4256789.5200000061</v>
      </c>
      <c r="AL224" s="6"/>
      <c r="AM224" s="34">
        <f t="shared" si="59"/>
        <v>-13261489.370000008</v>
      </c>
      <c r="AN224" s="34">
        <f t="shared" si="60"/>
        <v>-13343914.079999991</v>
      </c>
      <c r="AO224" s="34">
        <f t="shared" si="61"/>
        <v>-12964489.069999993</v>
      </c>
      <c r="AP224" s="34">
        <f t="shared" si="62"/>
        <v>-13343914.079999991</v>
      </c>
      <c r="AQ224" s="34">
        <f t="shared" si="63"/>
        <v>2</v>
      </c>
      <c r="AR224" s="6">
        <f t="shared" si="69"/>
        <v>222</v>
      </c>
      <c r="AS224" s="35">
        <f t="shared" si="64"/>
        <v>-4289462.5500000035</v>
      </c>
      <c r="AT224" s="35">
        <f t="shared" si="64"/>
        <v>-4681629.7399999946</v>
      </c>
      <c r="AU224" s="35">
        <f t="shared" si="64"/>
        <v>-4372821.7899999926</v>
      </c>
      <c r="AV224" s="35">
        <f t="shared" si="65"/>
        <v>-13343914.079999991</v>
      </c>
      <c r="AW224" s="19">
        <f t="shared" si="66"/>
        <v>1</v>
      </c>
      <c r="AX224" s="30">
        <f t="shared" si="53"/>
        <v>22</v>
      </c>
      <c r="AY224" s="30">
        <f t="shared" si="54"/>
        <v>23</v>
      </c>
      <c r="AZ224" s="30">
        <f t="shared" si="55"/>
        <v>24</v>
      </c>
      <c r="BB224" s="34">
        <f>+CompraVenta!AQ226</f>
        <v>4653106.7599999979</v>
      </c>
      <c r="BC224" s="34">
        <f>+CompraVenta!AR226</f>
        <v>5142575.9299999988</v>
      </c>
      <c r="BD224" s="34">
        <f>+CompraVenta!AS226</f>
        <v>4884580.429999995</v>
      </c>
      <c r="BF224" s="34">
        <f t="shared" si="56"/>
        <v>363644.20999999437</v>
      </c>
      <c r="BG224" s="34">
        <f t="shared" si="57"/>
        <v>460946.19000000414</v>
      </c>
      <c r="BH224" s="34">
        <f t="shared" si="58"/>
        <v>511758.64000000246</v>
      </c>
      <c r="BJ224" s="36">
        <f t="shared" si="67"/>
        <v>1336349.040000001</v>
      </c>
      <c r="BK224" s="19">
        <f t="shared" si="68"/>
        <v>1</v>
      </c>
    </row>
    <row r="225" spans="1:63" x14ac:dyDescent="0.35">
      <c r="A225" s="3" t="str">
        <f>+Seco!A224</f>
        <v>IMELSA_ENERGIA (CINTAC)</v>
      </c>
      <c r="B225" s="6">
        <f>+Seco!B224</f>
        <v>0</v>
      </c>
      <c r="C225" s="6">
        <f>+Seco!C224</f>
        <v>0</v>
      </c>
      <c r="D225" s="6">
        <f>+Seco!D224</f>
        <v>0</v>
      </c>
      <c r="E225" s="6">
        <f>+Seco!E224</f>
        <v>0</v>
      </c>
      <c r="F225" s="6">
        <f>+Seco!F224</f>
        <v>0</v>
      </c>
      <c r="G225" s="6">
        <f>+Seco!G224</f>
        <v>0</v>
      </c>
      <c r="H225" s="6">
        <f>+Seco!H224</f>
        <v>0</v>
      </c>
      <c r="I225" s="6">
        <f>+Seco!I224</f>
        <v>0</v>
      </c>
      <c r="J225" s="6">
        <f>+Seco!J224</f>
        <v>0</v>
      </c>
      <c r="K225" s="6">
        <f>+Seco!K224</f>
        <v>0</v>
      </c>
      <c r="L225" s="6">
        <f>+Seco!L224</f>
        <v>0</v>
      </c>
      <c r="M225" s="6">
        <f>+Seco!M224</f>
        <v>5711.41</v>
      </c>
      <c r="N225" s="6">
        <f>+Medio!B224</f>
        <v>0</v>
      </c>
      <c r="O225" s="6">
        <f>+Medio!C224</f>
        <v>0</v>
      </c>
      <c r="P225" s="6">
        <f>+Medio!D224</f>
        <v>0</v>
      </c>
      <c r="Q225" s="6">
        <f>+Medio!E224</f>
        <v>0</v>
      </c>
      <c r="R225" s="6">
        <f>+Medio!F224</f>
        <v>0</v>
      </c>
      <c r="S225" s="6">
        <f>+Medio!G224</f>
        <v>0</v>
      </c>
      <c r="T225" s="6">
        <f>+Medio!H224</f>
        <v>0</v>
      </c>
      <c r="U225" s="6">
        <f>+Medio!I224</f>
        <v>0</v>
      </c>
      <c r="V225" s="6">
        <f>+Medio!J224</f>
        <v>0</v>
      </c>
      <c r="W225" s="6">
        <f>+Medio!K224</f>
        <v>0</v>
      </c>
      <c r="X225" s="6">
        <f>+Medio!L224</f>
        <v>0</v>
      </c>
      <c r="Y225" s="6">
        <f>+Medio!M224</f>
        <v>5607.659999999998</v>
      </c>
      <c r="Z225" s="6">
        <f>+Húmedo!B224</f>
        <v>0</v>
      </c>
      <c r="AA225" s="6">
        <f>+Húmedo!C224</f>
        <v>0</v>
      </c>
      <c r="AB225" s="6">
        <f>+Húmedo!D224</f>
        <v>0</v>
      </c>
      <c r="AC225" s="6">
        <f>+Húmedo!E224</f>
        <v>0</v>
      </c>
      <c r="AD225" s="6">
        <f>+Húmedo!F224</f>
        <v>0</v>
      </c>
      <c r="AE225" s="6">
        <f>+Húmedo!G224</f>
        <v>0</v>
      </c>
      <c r="AF225" s="6">
        <f>+Húmedo!H224</f>
        <v>0</v>
      </c>
      <c r="AG225" s="6">
        <f>+Húmedo!I224</f>
        <v>0</v>
      </c>
      <c r="AH225" s="6">
        <f>+Húmedo!J224</f>
        <v>0</v>
      </c>
      <c r="AI225" s="6">
        <f>+Húmedo!K224</f>
        <v>0</v>
      </c>
      <c r="AJ225" s="6">
        <f>+Húmedo!L224</f>
        <v>0</v>
      </c>
      <c r="AK225" s="6">
        <f>+Húmedo!M224</f>
        <v>5591.5299999999961</v>
      </c>
      <c r="AL225" s="6"/>
      <c r="AM225" s="34">
        <f t="shared" si="59"/>
        <v>5711.41</v>
      </c>
      <c r="AN225" s="34">
        <f t="shared" si="60"/>
        <v>5607.659999999998</v>
      </c>
      <c r="AO225" s="34">
        <f t="shared" si="61"/>
        <v>5591.5299999999961</v>
      </c>
      <c r="AP225" s="34">
        <f t="shared" si="62"/>
        <v>5591.5299999999961</v>
      </c>
      <c r="AQ225" s="34">
        <f t="shared" si="63"/>
        <v>3</v>
      </c>
      <c r="AR225" s="6">
        <f t="shared" si="69"/>
        <v>223</v>
      </c>
      <c r="AS225" s="35">
        <f t="shared" si="64"/>
        <v>0</v>
      </c>
      <c r="AT225" s="35">
        <f t="shared" si="64"/>
        <v>0</v>
      </c>
      <c r="AU225" s="35">
        <f t="shared" si="64"/>
        <v>5591.5299999999961</v>
      </c>
      <c r="AV225" s="35">
        <f t="shared" si="65"/>
        <v>5591.5299999999961</v>
      </c>
      <c r="AW225" s="19">
        <f t="shared" si="66"/>
        <v>0</v>
      </c>
      <c r="AX225" s="30">
        <f t="shared" si="53"/>
        <v>1</v>
      </c>
      <c r="AY225" s="30">
        <f t="shared" si="54"/>
        <v>1</v>
      </c>
      <c r="AZ225" s="30">
        <f t="shared" si="55"/>
        <v>36</v>
      </c>
      <c r="BB225" s="34">
        <f>+CompraVenta!AQ227</f>
        <v>0</v>
      </c>
      <c r="BC225" s="34">
        <f>+CompraVenta!AR227</f>
        <v>0</v>
      </c>
      <c r="BD225" s="34">
        <f>+CompraVenta!AS227</f>
        <v>0</v>
      </c>
      <c r="BF225" s="34">
        <f t="shared" si="56"/>
        <v>0</v>
      </c>
      <c r="BG225" s="34">
        <f t="shared" si="57"/>
        <v>0</v>
      </c>
      <c r="BH225" s="34">
        <f t="shared" si="58"/>
        <v>5591.5299999999961</v>
      </c>
      <c r="BJ225" s="36">
        <f t="shared" si="67"/>
        <v>5591.5299999999961</v>
      </c>
      <c r="BK225" s="19">
        <f t="shared" si="68"/>
        <v>0</v>
      </c>
    </row>
    <row r="226" spans="1:63" x14ac:dyDescent="0.35">
      <c r="A226" s="3" t="str">
        <f>+Seco!A225</f>
        <v>INACAL</v>
      </c>
      <c r="B226" s="6">
        <f>+Seco!B225</f>
        <v>0</v>
      </c>
      <c r="C226" s="6">
        <f>+Seco!C225</f>
        <v>0</v>
      </c>
      <c r="D226" s="6">
        <f>+Seco!D225</f>
        <v>0</v>
      </c>
      <c r="E226" s="6">
        <f>+Seco!E225</f>
        <v>0</v>
      </c>
      <c r="F226" s="6">
        <f>+Seco!F225</f>
        <v>0</v>
      </c>
      <c r="G226" s="6">
        <f>+Seco!G225</f>
        <v>0</v>
      </c>
      <c r="H226" s="6">
        <f>+Seco!H225</f>
        <v>0</v>
      </c>
      <c r="I226" s="6">
        <f>+Seco!I225</f>
        <v>0</v>
      </c>
      <c r="J226" s="6">
        <f>+Seco!J225</f>
        <v>0</v>
      </c>
      <c r="K226" s="6">
        <f>+Seco!K225</f>
        <v>0</v>
      </c>
      <c r="L226" s="6">
        <f>+Seco!L225</f>
        <v>0</v>
      </c>
      <c r="M226" s="6">
        <f>+Seco!M225</f>
        <v>0</v>
      </c>
      <c r="N226" s="6">
        <f>+Medio!B225</f>
        <v>0</v>
      </c>
      <c r="O226" s="6">
        <f>+Medio!C225</f>
        <v>0</v>
      </c>
      <c r="P226" s="6">
        <f>+Medio!D225</f>
        <v>0</v>
      </c>
      <c r="Q226" s="6">
        <f>+Medio!E225</f>
        <v>0</v>
      </c>
      <c r="R226" s="6">
        <f>+Medio!F225</f>
        <v>0</v>
      </c>
      <c r="S226" s="6">
        <f>+Medio!G225</f>
        <v>0</v>
      </c>
      <c r="T226" s="6">
        <f>+Medio!H225</f>
        <v>0</v>
      </c>
      <c r="U226" s="6">
        <f>+Medio!I225</f>
        <v>0</v>
      </c>
      <c r="V226" s="6">
        <f>+Medio!J225</f>
        <v>0</v>
      </c>
      <c r="W226" s="6">
        <f>+Medio!K225</f>
        <v>0</v>
      </c>
      <c r="X226" s="6">
        <f>+Medio!L225</f>
        <v>0</v>
      </c>
      <c r="Y226" s="6">
        <f>+Medio!M225</f>
        <v>0</v>
      </c>
      <c r="Z226" s="6">
        <f>+Húmedo!B225</f>
        <v>0</v>
      </c>
      <c r="AA226" s="6">
        <f>+Húmedo!C225</f>
        <v>0</v>
      </c>
      <c r="AB226" s="6">
        <f>+Húmedo!D225</f>
        <v>0</v>
      </c>
      <c r="AC226" s="6">
        <f>+Húmedo!E225</f>
        <v>0</v>
      </c>
      <c r="AD226" s="6">
        <f>+Húmedo!F225</f>
        <v>0</v>
      </c>
      <c r="AE226" s="6">
        <f>+Húmedo!G225</f>
        <v>0</v>
      </c>
      <c r="AF226" s="6">
        <f>+Húmedo!H225</f>
        <v>0</v>
      </c>
      <c r="AG226" s="6">
        <f>+Húmedo!I225</f>
        <v>0</v>
      </c>
      <c r="AH226" s="6">
        <f>+Húmedo!J225</f>
        <v>0</v>
      </c>
      <c r="AI226" s="6">
        <f>+Húmedo!K225</f>
        <v>0</v>
      </c>
      <c r="AJ226" s="6">
        <f>+Húmedo!L225</f>
        <v>0</v>
      </c>
      <c r="AK226" s="6">
        <f>+Húmedo!M225</f>
        <v>0</v>
      </c>
      <c r="AL226" s="6"/>
      <c r="AM226" s="34">
        <f t="shared" si="59"/>
        <v>0</v>
      </c>
      <c r="AN226" s="34">
        <f t="shared" si="60"/>
        <v>0</v>
      </c>
      <c r="AO226" s="34">
        <f t="shared" si="61"/>
        <v>0</v>
      </c>
      <c r="AP226" s="34">
        <f t="shared" si="62"/>
        <v>0</v>
      </c>
      <c r="AQ226" s="34">
        <f t="shared" si="63"/>
        <v>1</v>
      </c>
      <c r="AR226" s="6">
        <f t="shared" si="69"/>
        <v>224</v>
      </c>
      <c r="AS226" s="35">
        <f t="shared" si="64"/>
        <v>0</v>
      </c>
      <c r="AT226" s="35">
        <f t="shared" si="64"/>
        <v>0</v>
      </c>
      <c r="AU226" s="35">
        <f t="shared" si="64"/>
        <v>0</v>
      </c>
      <c r="AV226" s="35">
        <f t="shared" si="65"/>
        <v>0</v>
      </c>
      <c r="AW226" s="19">
        <f t="shared" si="66"/>
        <v>0</v>
      </c>
      <c r="AX226" s="30">
        <f t="shared" si="53"/>
        <v>1</v>
      </c>
      <c r="AY226" s="30">
        <f t="shared" si="54"/>
        <v>1</v>
      </c>
      <c r="AZ226" s="30">
        <f t="shared" si="55"/>
        <v>1</v>
      </c>
      <c r="BB226" s="34">
        <f>+CompraVenta!AQ228</f>
        <v>0</v>
      </c>
      <c r="BC226" s="34">
        <f>+CompraVenta!AR228</f>
        <v>0</v>
      </c>
      <c r="BD226" s="34">
        <f>+CompraVenta!AS228</f>
        <v>0</v>
      </c>
      <c r="BF226" s="34">
        <f t="shared" si="56"/>
        <v>0</v>
      </c>
      <c r="BG226" s="34">
        <f t="shared" si="57"/>
        <v>0</v>
      </c>
      <c r="BH226" s="34">
        <f t="shared" si="58"/>
        <v>0</v>
      </c>
      <c r="BJ226" s="36">
        <f t="shared" si="67"/>
        <v>0</v>
      </c>
      <c r="BK226" s="19">
        <f t="shared" si="68"/>
        <v>0</v>
      </c>
    </row>
    <row r="227" spans="1:63" x14ac:dyDescent="0.35">
      <c r="A227" s="3" t="str">
        <f>+Seco!A226</f>
        <v>INCAHUASI_ENERGY</v>
      </c>
      <c r="B227" s="6">
        <f>+Seco!B226</f>
        <v>0</v>
      </c>
      <c r="C227" s="6">
        <f>+Seco!C226</f>
        <v>0</v>
      </c>
      <c r="D227" s="6">
        <f>+Seco!D226</f>
        <v>0</v>
      </c>
      <c r="E227" s="6">
        <f>+Seco!E226</f>
        <v>0</v>
      </c>
      <c r="F227" s="6">
        <f>+Seco!F226</f>
        <v>0</v>
      </c>
      <c r="G227" s="6">
        <f>+Seco!G226</f>
        <v>0</v>
      </c>
      <c r="H227" s="6">
        <f>+Seco!H226</f>
        <v>0</v>
      </c>
      <c r="I227" s="6">
        <f>+Seco!I226</f>
        <v>0</v>
      </c>
      <c r="J227" s="6">
        <f>+Seco!J226</f>
        <v>0</v>
      </c>
      <c r="K227" s="6">
        <f>+Seco!K226</f>
        <v>87563.380000000208</v>
      </c>
      <c r="L227" s="6">
        <f>+Seco!L226</f>
        <v>112918.5</v>
      </c>
      <c r="M227" s="6">
        <f>+Seco!M226</f>
        <v>116140.38000000022</v>
      </c>
      <c r="N227" s="6">
        <f>+Medio!B226</f>
        <v>0</v>
      </c>
      <c r="O227" s="6">
        <f>+Medio!C226</f>
        <v>0</v>
      </c>
      <c r="P227" s="6">
        <f>+Medio!D226</f>
        <v>0</v>
      </c>
      <c r="Q227" s="6">
        <f>+Medio!E226</f>
        <v>0</v>
      </c>
      <c r="R227" s="6">
        <f>+Medio!F226</f>
        <v>0</v>
      </c>
      <c r="S227" s="6">
        <f>+Medio!G226</f>
        <v>0</v>
      </c>
      <c r="T227" s="6">
        <f>+Medio!H226</f>
        <v>0</v>
      </c>
      <c r="U227" s="6">
        <f>+Medio!I226</f>
        <v>0</v>
      </c>
      <c r="V227" s="6">
        <f>+Medio!J226</f>
        <v>0</v>
      </c>
      <c r="W227" s="6">
        <f>+Medio!K226</f>
        <v>87223.570000000109</v>
      </c>
      <c r="X227" s="6">
        <f>+Medio!L226</f>
        <v>115734.81000000004</v>
      </c>
      <c r="Y227" s="6">
        <f>+Medio!M226</f>
        <v>116234.83000000015</v>
      </c>
      <c r="Z227" s="6">
        <f>+Húmedo!B226</f>
        <v>0</v>
      </c>
      <c r="AA227" s="6">
        <f>+Húmedo!C226</f>
        <v>0</v>
      </c>
      <c r="AB227" s="6">
        <f>+Húmedo!D226</f>
        <v>0</v>
      </c>
      <c r="AC227" s="6">
        <f>+Húmedo!E226</f>
        <v>0</v>
      </c>
      <c r="AD227" s="6">
        <f>+Húmedo!F226</f>
        <v>0</v>
      </c>
      <c r="AE227" s="6">
        <f>+Húmedo!G226</f>
        <v>0</v>
      </c>
      <c r="AF227" s="6">
        <f>+Húmedo!H226</f>
        <v>0</v>
      </c>
      <c r="AG227" s="6">
        <f>+Húmedo!I226</f>
        <v>0</v>
      </c>
      <c r="AH227" s="6">
        <f>+Húmedo!J226</f>
        <v>0</v>
      </c>
      <c r="AI227" s="6">
        <f>+Húmedo!K226</f>
        <v>84867.59000000036</v>
      </c>
      <c r="AJ227" s="6">
        <f>+Húmedo!L226</f>
        <v>111673.56000000008</v>
      </c>
      <c r="AK227" s="6">
        <f>+Húmedo!M226</f>
        <v>112560.63999999994</v>
      </c>
      <c r="AL227" s="6"/>
      <c r="AM227" s="34">
        <f t="shared" si="59"/>
        <v>316622.26000000042</v>
      </c>
      <c r="AN227" s="34">
        <f t="shared" si="60"/>
        <v>319193.21000000031</v>
      </c>
      <c r="AO227" s="34">
        <f t="shared" si="61"/>
        <v>309101.79000000039</v>
      </c>
      <c r="AP227" s="34">
        <f t="shared" si="62"/>
        <v>309101.79000000039</v>
      </c>
      <c r="AQ227" s="34">
        <f t="shared" si="63"/>
        <v>3</v>
      </c>
      <c r="AR227" s="6">
        <f t="shared" si="69"/>
        <v>225</v>
      </c>
      <c r="AS227" s="35">
        <f t="shared" si="64"/>
        <v>84867.59000000036</v>
      </c>
      <c r="AT227" s="35">
        <f t="shared" si="64"/>
        <v>111673.56000000008</v>
      </c>
      <c r="AU227" s="35">
        <f t="shared" si="64"/>
        <v>112560.63999999994</v>
      </c>
      <c r="AV227" s="35">
        <f t="shared" si="65"/>
        <v>309101.79000000039</v>
      </c>
      <c r="AW227" s="19">
        <f t="shared" si="66"/>
        <v>0</v>
      </c>
      <c r="AX227" s="30">
        <f t="shared" si="53"/>
        <v>34</v>
      </c>
      <c r="AY227" s="30">
        <f t="shared" si="54"/>
        <v>35</v>
      </c>
      <c r="AZ227" s="30">
        <f t="shared" si="55"/>
        <v>36</v>
      </c>
      <c r="BB227" s="34">
        <f>+CompraVenta!AQ229</f>
        <v>0</v>
      </c>
      <c r="BC227" s="34">
        <f>+CompraVenta!AR229</f>
        <v>0</v>
      </c>
      <c r="BD227" s="34">
        <f>+CompraVenta!AS229</f>
        <v>0</v>
      </c>
      <c r="BF227" s="34">
        <f t="shared" si="56"/>
        <v>84867.59000000036</v>
      </c>
      <c r="BG227" s="34">
        <f t="shared" si="57"/>
        <v>111673.56000000008</v>
      </c>
      <c r="BH227" s="34">
        <f t="shared" si="58"/>
        <v>112560.63999999994</v>
      </c>
      <c r="BJ227" s="36">
        <f t="shared" si="67"/>
        <v>309101.79000000039</v>
      </c>
      <c r="BK227" s="19">
        <f t="shared" si="68"/>
        <v>0</v>
      </c>
    </row>
    <row r="228" spans="1:63" x14ac:dyDescent="0.35">
      <c r="A228" s="3" t="str">
        <f>+Seco!A227</f>
        <v>INERSA</v>
      </c>
      <c r="B228" s="6">
        <f>+Seco!B227</f>
        <v>0</v>
      </c>
      <c r="C228" s="6">
        <f>+Seco!C227</f>
        <v>0</v>
      </c>
      <c r="D228" s="6">
        <f>+Seco!D227</f>
        <v>0</v>
      </c>
      <c r="E228" s="6">
        <f>+Seco!E227</f>
        <v>0</v>
      </c>
      <c r="F228" s="6">
        <f>+Seco!F227</f>
        <v>0</v>
      </c>
      <c r="G228" s="6">
        <f>+Seco!G227</f>
        <v>0</v>
      </c>
      <c r="H228" s="6">
        <f>+Seco!H227</f>
        <v>0</v>
      </c>
      <c r="I228" s="6">
        <f>+Seco!I227</f>
        <v>0</v>
      </c>
      <c r="J228" s="6">
        <f>+Seco!J227</f>
        <v>0</v>
      </c>
      <c r="K228" s="6">
        <f>+Seco!K227</f>
        <v>0</v>
      </c>
      <c r="L228" s="6">
        <f>+Seco!L227</f>
        <v>0</v>
      </c>
      <c r="M228" s="6">
        <f>+Seco!M227</f>
        <v>0</v>
      </c>
      <c r="N228" s="6">
        <f>+Medio!B227</f>
        <v>0</v>
      </c>
      <c r="O228" s="6">
        <f>+Medio!C227</f>
        <v>0</v>
      </c>
      <c r="P228" s="6">
        <f>+Medio!D227</f>
        <v>0</v>
      </c>
      <c r="Q228" s="6">
        <f>+Medio!E227</f>
        <v>0</v>
      </c>
      <c r="R228" s="6">
        <f>+Medio!F227</f>
        <v>0</v>
      </c>
      <c r="S228" s="6">
        <f>+Medio!G227</f>
        <v>0</v>
      </c>
      <c r="T228" s="6">
        <f>+Medio!H227</f>
        <v>0</v>
      </c>
      <c r="U228" s="6">
        <f>+Medio!I227</f>
        <v>0</v>
      </c>
      <c r="V228" s="6">
        <f>+Medio!J227</f>
        <v>0</v>
      </c>
      <c r="W228" s="6">
        <f>+Medio!K227</f>
        <v>0</v>
      </c>
      <c r="X228" s="6">
        <f>+Medio!L227</f>
        <v>0</v>
      </c>
      <c r="Y228" s="6">
        <f>+Medio!M227</f>
        <v>0</v>
      </c>
      <c r="Z228" s="6">
        <f>+Húmedo!B227</f>
        <v>0</v>
      </c>
      <c r="AA228" s="6">
        <f>+Húmedo!C227</f>
        <v>0</v>
      </c>
      <c r="AB228" s="6">
        <f>+Húmedo!D227</f>
        <v>0</v>
      </c>
      <c r="AC228" s="6">
        <f>+Húmedo!E227</f>
        <v>0</v>
      </c>
      <c r="AD228" s="6">
        <f>+Húmedo!F227</f>
        <v>0</v>
      </c>
      <c r="AE228" s="6">
        <f>+Húmedo!G227</f>
        <v>0</v>
      </c>
      <c r="AF228" s="6">
        <f>+Húmedo!H227</f>
        <v>0</v>
      </c>
      <c r="AG228" s="6">
        <f>+Húmedo!I227</f>
        <v>0</v>
      </c>
      <c r="AH228" s="6">
        <f>+Húmedo!J227</f>
        <v>0</v>
      </c>
      <c r="AI228" s="6">
        <f>+Húmedo!K227</f>
        <v>0</v>
      </c>
      <c r="AJ228" s="6">
        <f>+Húmedo!L227</f>
        <v>0</v>
      </c>
      <c r="AK228" s="6">
        <f>+Húmedo!M227</f>
        <v>0</v>
      </c>
      <c r="AL228" s="6"/>
      <c r="AM228" s="34">
        <f t="shared" si="59"/>
        <v>0</v>
      </c>
      <c r="AN228" s="34">
        <f t="shared" si="60"/>
        <v>0</v>
      </c>
      <c r="AO228" s="34">
        <f t="shared" si="61"/>
        <v>0</v>
      </c>
      <c r="AP228" s="34">
        <f t="shared" si="62"/>
        <v>0</v>
      </c>
      <c r="AQ228" s="34">
        <f t="shared" si="63"/>
        <v>1</v>
      </c>
      <c r="AR228" s="6">
        <f t="shared" si="69"/>
        <v>226</v>
      </c>
      <c r="AS228" s="35">
        <f t="shared" si="64"/>
        <v>0</v>
      </c>
      <c r="AT228" s="35">
        <f t="shared" si="64"/>
        <v>0</v>
      </c>
      <c r="AU228" s="35">
        <f t="shared" si="64"/>
        <v>0</v>
      </c>
      <c r="AV228" s="35">
        <f t="shared" si="65"/>
        <v>0</v>
      </c>
      <c r="AW228" s="19">
        <f t="shared" si="66"/>
        <v>0</v>
      </c>
      <c r="AX228" s="30">
        <f t="shared" si="53"/>
        <v>1</v>
      </c>
      <c r="AY228" s="30">
        <f t="shared" si="54"/>
        <v>1</v>
      </c>
      <c r="AZ228" s="30">
        <f t="shared" si="55"/>
        <v>1</v>
      </c>
      <c r="BB228" s="34">
        <f>+CompraVenta!AQ230</f>
        <v>0</v>
      </c>
      <c r="BC228" s="34">
        <f>+CompraVenta!AR230</f>
        <v>0</v>
      </c>
      <c r="BD228" s="34">
        <f>+CompraVenta!AS230</f>
        <v>0</v>
      </c>
      <c r="BF228" s="34">
        <f t="shared" si="56"/>
        <v>0</v>
      </c>
      <c r="BG228" s="34">
        <f t="shared" si="57"/>
        <v>0</v>
      </c>
      <c r="BH228" s="34">
        <f t="shared" si="58"/>
        <v>0</v>
      </c>
      <c r="BJ228" s="36">
        <f t="shared" si="67"/>
        <v>0</v>
      </c>
      <c r="BK228" s="19">
        <f t="shared" si="68"/>
        <v>0</v>
      </c>
    </row>
    <row r="229" spans="1:63" x14ac:dyDescent="0.35">
      <c r="A229" s="3" t="str">
        <f>+Seco!A228</f>
        <v>INNERGEX_RENEWABLE</v>
      </c>
      <c r="B229" s="6">
        <f>+Seco!B228</f>
        <v>0</v>
      </c>
      <c r="C229" s="6">
        <f>+Seco!C228</f>
        <v>0</v>
      </c>
      <c r="D229" s="6">
        <f>+Seco!D228</f>
        <v>0</v>
      </c>
      <c r="E229" s="6">
        <f>+Seco!E228</f>
        <v>0</v>
      </c>
      <c r="F229" s="6">
        <f>+Seco!F228</f>
        <v>0</v>
      </c>
      <c r="G229" s="6">
        <f>+Seco!G228</f>
        <v>0</v>
      </c>
      <c r="H229" s="6">
        <f>+Seco!H228</f>
        <v>0</v>
      </c>
      <c r="I229" s="6">
        <f>+Seco!I228</f>
        <v>0</v>
      </c>
      <c r="J229" s="6">
        <f>+Seco!J228</f>
        <v>0</v>
      </c>
      <c r="K229" s="6">
        <f>+Seco!K228</f>
        <v>520287.35000000009</v>
      </c>
      <c r="L229" s="6">
        <f>+Seco!L228</f>
        <v>512770.23000000021</v>
      </c>
      <c r="M229" s="6">
        <f>+Seco!M228</f>
        <v>488318.85999999987</v>
      </c>
      <c r="N229" s="6">
        <f>+Medio!B228</f>
        <v>0</v>
      </c>
      <c r="O229" s="6">
        <f>+Medio!C228</f>
        <v>0</v>
      </c>
      <c r="P229" s="6">
        <f>+Medio!D228</f>
        <v>0</v>
      </c>
      <c r="Q229" s="6">
        <f>+Medio!E228</f>
        <v>0</v>
      </c>
      <c r="R229" s="6">
        <f>+Medio!F228</f>
        <v>0</v>
      </c>
      <c r="S229" s="6">
        <f>+Medio!G228</f>
        <v>0</v>
      </c>
      <c r="T229" s="6">
        <f>+Medio!H228</f>
        <v>0</v>
      </c>
      <c r="U229" s="6">
        <f>+Medio!I228</f>
        <v>0</v>
      </c>
      <c r="V229" s="6">
        <f>+Medio!J228</f>
        <v>0</v>
      </c>
      <c r="W229" s="6">
        <f>+Medio!K228</f>
        <v>506848.90999999986</v>
      </c>
      <c r="X229" s="6">
        <f>+Medio!L228</f>
        <v>524929.86999999918</v>
      </c>
      <c r="Y229" s="6">
        <f>+Medio!M228</f>
        <v>525823.76999999862</v>
      </c>
      <c r="Z229" s="6">
        <f>+Húmedo!B228</f>
        <v>0</v>
      </c>
      <c r="AA229" s="6">
        <f>+Húmedo!C228</f>
        <v>0</v>
      </c>
      <c r="AB229" s="6">
        <f>+Húmedo!D228</f>
        <v>0</v>
      </c>
      <c r="AC229" s="6">
        <f>+Húmedo!E228</f>
        <v>0</v>
      </c>
      <c r="AD229" s="6">
        <f>+Húmedo!F228</f>
        <v>0</v>
      </c>
      <c r="AE229" s="6">
        <f>+Húmedo!G228</f>
        <v>0</v>
      </c>
      <c r="AF229" s="6">
        <f>+Húmedo!H228</f>
        <v>0</v>
      </c>
      <c r="AG229" s="6">
        <f>+Húmedo!I228</f>
        <v>0</v>
      </c>
      <c r="AH229" s="6">
        <f>+Húmedo!J228</f>
        <v>0</v>
      </c>
      <c r="AI229" s="6">
        <f>+Húmedo!K228</f>
        <v>549784.89999999886</v>
      </c>
      <c r="AJ229" s="6">
        <f>+Húmedo!L228</f>
        <v>517644.08999999985</v>
      </c>
      <c r="AK229" s="6">
        <f>+Húmedo!M228</f>
        <v>520334.25999999949</v>
      </c>
      <c r="AL229" s="6"/>
      <c r="AM229" s="34">
        <f t="shared" si="59"/>
        <v>1521376.4400000002</v>
      </c>
      <c r="AN229" s="34">
        <f t="shared" si="60"/>
        <v>1557602.5499999977</v>
      </c>
      <c r="AO229" s="34">
        <f t="shared" si="61"/>
        <v>1587763.2499999984</v>
      </c>
      <c r="AP229" s="34">
        <f t="shared" si="62"/>
        <v>1521376.4400000002</v>
      </c>
      <c r="AQ229" s="34">
        <f t="shared" si="63"/>
        <v>1</v>
      </c>
      <c r="AR229" s="6">
        <f t="shared" si="69"/>
        <v>227</v>
      </c>
      <c r="AS229" s="35">
        <f t="shared" si="64"/>
        <v>520287.35000000009</v>
      </c>
      <c r="AT229" s="35">
        <f t="shared" si="64"/>
        <v>512770.23000000021</v>
      </c>
      <c r="AU229" s="35">
        <f t="shared" si="64"/>
        <v>488318.85999999987</v>
      </c>
      <c r="AV229" s="35">
        <f t="shared" si="65"/>
        <v>1521376.4400000002</v>
      </c>
      <c r="AW229" s="19">
        <f t="shared" si="66"/>
        <v>0</v>
      </c>
      <c r="AX229" s="30">
        <f t="shared" si="53"/>
        <v>10</v>
      </c>
      <c r="AY229" s="30">
        <f t="shared" si="54"/>
        <v>11</v>
      </c>
      <c r="AZ229" s="30">
        <f t="shared" si="55"/>
        <v>12</v>
      </c>
      <c r="BB229" s="34">
        <f>+CompraVenta!AQ231</f>
        <v>0</v>
      </c>
      <c r="BC229" s="34">
        <f>+CompraVenta!AR231</f>
        <v>0</v>
      </c>
      <c r="BD229" s="34">
        <f>+CompraVenta!AS231</f>
        <v>0</v>
      </c>
      <c r="BF229" s="34">
        <f t="shared" si="56"/>
        <v>520287.35000000009</v>
      </c>
      <c r="BG229" s="34">
        <f t="shared" si="57"/>
        <v>512770.23000000021</v>
      </c>
      <c r="BH229" s="34">
        <f t="shared" si="58"/>
        <v>488318.85999999987</v>
      </c>
      <c r="BJ229" s="36">
        <f t="shared" si="67"/>
        <v>1521376.4400000002</v>
      </c>
      <c r="BK229" s="19">
        <f t="shared" si="68"/>
        <v>0</v>
      </c>
    </row>
    <row r="230" spans="1:63" x14ac:dyDescent="0.35">
      <c r="A230" s="3" t="str">
        <f>+Seco!A229</f>
        <v>INV_CHACABUCO</v>
      </c>
      <c r="B230" s="6">
        <f>+Seco!B229</f>
        <v>0</v>
      </c>
      <c r="C230" s="6">
        <f>+Seco!C229</f>
        <v>0</v>
      </c>
      <c r="D230" s="6">
        <f>+Seco!D229</f>
        <v>0</v>
      </c>
      <c r="E230" s="6">
        <f>+Seco!E229</f>
        <v>0</v>
      </c>
      <c r="F230" s="6">
        <f>+Seco!F229</f>
        <v>0</v>
      </c>
      <c r="G230" s="6">
        <f>+Seco!G229</f>
        <v>0</v>
      </c>
      <c r="H230" s="6">
        <f>+Seco!H229</f>
        <v>0</v>
      </c>
      <c r="I230" s="6">
        <f>+Seco!I229</f>
        <v>0</v>
      </c>
      <c r="J230" s="6">
        <f>+Seco!J229</f>
        <v>0</v>
      </c>
      <c r="K230" s="6">
        <f>+Seco!K229</f>
        <v>283864.67000000016</v>
      </c>
      <c r="L230" s="6">
        <f>+Seco!L229</f>
        <v>324954.7</v>
      </c>
      <c r="M230" s="6">
        <f>+Seco!M229</f>
        <v>322599.58000000071</v>
      </c>
      <c r="N230" s="6">
        <f>+Medio!B229</f>
        <v>0</v>
      </c>
      <c r="O230" s="6">
        <f>+Medio!C229</f>
        <v>0</v>
      </c>
      <c r="P230" s="6">
        <f>+Medio!D229</f>
        <v>0</v>
      </c>
      <c r="Q230" s="6">
        <f>+Medio!E229</f>
        <v>0</v>
      </c>
      <c r="R230" s="6">
        <f>+Medio!F229</f>
        <v>0</v>
      </c>
      <c r="S230" s="6">
        <f>+Medio!G229</f>
        <v>0</v>
      </c>
      <c r="T230" s="6">
        <f>+Medio!H229</f>
        <v>0</v>
      </c>
      <c r="U230" s="6">
        <f>+Medio!I229</f>
        <v>0</v>
      </c>
      <c r="V230" s="6">
        <f>+Medio!J229</f>
        <v>0</v>
      </c>
      <c r="W230" s="6">
        <f>+Medio!K229</f>
        <v>282773.49000000011</v>
      </c>
      <c r="X230" s="6">
        <f>+Medio!L229</f>
        <v>331915.90999999898</v>
      </c>
      <c r="Y230" s="6">
        <f>+Medio!M229</f>
        <v>323503.48999999958</v>
      </c>
      <c r="Z230" s="6">
        <f>+Húmedo!B229</f>
        <v>0</v>
      </c>
      <c r="AA230" s="6">
        <f>+Húmedo!C229</f>
        <v>0</v>
      </c>
      <c r="AB230" s="6">
        <f>+Húmedo!D229</f>
        <v>0</v>
      </c>
      <c r="AC230" s="6">
        <f>+Húmedo!E229</f>
        <v>0</v>
      </c>
      <c r="AD230" s="6">
        <f>+Húmedo!F229</f>
        <v>0</v>
      </c>
      <c r="AE230" s="6">
        <f>+Húmedo!G229</f>
        <v>0</v>
      </c>
      <c r="AF230" s="6">
        <f>+Húmedo!H229</f>
        <v>0</v>
      </c>
      <c r="AG230" s="6">
        <f>+Húmedo!I229</f>
        <v>0</v>
      </c>
      <c r="AH230" s="6">
        <f>+Húmedo!J229</f>
        <v>0</v>
      </c>
      <c r="AI230" s="6">
        <f>+Húmedo!K229</f>
        <v>275871.3299999999</v>
      </c>
      <c r="AJ230" s="6">
        <f>+Húmedo!L229</f>
        <v>322357.48999999976</v>
      </c>
      <c r="AK230" s="6">
        <f>+Húmedo!M229</f>
        <v>313377.15000000043</v>
      </c>
      <c r="AL230" s="6"/>
      <c r="AM230" s="34">
        <f t="shared" si="59"/>
        <v>931418.95000000088</v>
      </c>
      <c r="AN230" s="34">
        <f t="shared" si="60"/>
        <v>938192.88999999873</v>
      </c>
      <c r="AO230" s="34">
        <f t="shared" si="61"/>
        <v>911605.97</v>
      </c>
      <c r="AP230" s="34">
        <f t="shared" si="62"/>
        <v>911605.97</v>
      </c>
      <c r="AQ230" s="34">
        <f t="shared" si="63"/>
        <v>3</v>
      </c>
      <c r="AR230" s="6">
        <f t="shared" si="69"/>
        <v>228</v>
      </c>
      <c r="AS230" s="35">
        <f t="shared" si="64"/>
        <v>275871.3299999999</v>
      </c>
      <c r="AT230" s="35">
        <f t="shared" si="64"/>
        <v>322357.48999999976</v>
      </c>
      <c r="AU230" s="35">
        <f t="shared" si="64"/>
        <v>313377.15000000043</v>
      </c>
      <c r="AV230" s="35">
        <f t="shared" si="65"/>
        <v>911605.97</v>
      </c>
      <c r="AW230" s="19">
        <f t="shared" si="66"/>
        <v>0</v>
      </c>
      <c r="AX230" s="30">
        <f t="shared" si="53"/>
        <v>34</v>
      </c>
      <c r="AY230" s="30">
        <f t="shared" si="54"/>
        <v>35</v>
      </c>
      <c r="AZ230" s="30">
        <f t="shared" si="55"/>
        <v>36</v>
      </c>
      <c r="BB230" s="34">
        <f>+CompraVenta!AQ232</f>
        <v>0</v>
      </c>
      <c r="BC230" s="34">
        <f>+CompraVenta!AR232</f>
        <v>0</v>
      </c>
      <c r="BD230" s="34">
        <f>+CompraVenta!AS232</f>
        <v>0</v>
      </c>
      <c r="BF230" s="34">
        <f t="shared" si="56"/>
        <v>275871.3299999999</v>
      </c>
      <c r="BG230" s="34">
        <f t="shared" si="57"/>
        <v>322357.48999999976</v>
      </c>
      <c r="BH230" s="34">
        <f t="shared" si="58"/>
        <v>313377.15000000043</v>
      </c>
      <c r="BJ230" s="36">
        <f t="shared" si="67"/>
        <v>911605.97</v>
      </c>
      <c r="BK230" s="19">
        <f t="shared" si="68"/>
        <v>0</v>
      </c>
    </row>
    <row r="231" spans="1:63" x14ac:dyDescent="0.35">
      <c r="A231" s="3" t="str">
        <f>+Seco!A230</f>
        <v>ISABEL_SOLAR_SPA</v>
      </c>
      <c r="B231" s="6">
        <f>+Seco!B230</f>
        <v>0</v>
      </c>
      <c r="C231" s="6">
        <f>+Seco!C230</f>
        <v>0</v>
      </c>
      <c r="D231" s="6">
        <f>+Seco!D230</f>
        <v>0</v>
      </c>
      <c r="E231" s="6">
        <f>+Seco!E230</f>
        <v>0</v>
      </c>
      <c r="F231" s="6">
        <f>+Seco!F230</f>
        <v>0</v>
      </c>
      <c r="G231" s="6">
        <f>+Seco!G230</f>
        <v>0</v>
      </c>
      <c r="H231" s="6">
        <f>+Seco!H230</f>
        <v>0</v>
      </c>
      <c r="I231" s="6">
        <f>+Seco!I230</f>
        <v>0</v>
      </c>
      <c r="J231" s="6">
        <f>+Seco!J230</f>
        <v>0</v>
      </c>
      <c r="K231" s="6">
        <f>+Seco!K230</f>
        <v>84068.049999999959</v>
      </c>
      <c r="L231" s="6">
        <f>+Seco!L230</f>
        <v>103893.81000000017</v>
      </c>
      <c r="M231" s="6">
        <f>+Seco!M230</f>
        <v>106688.14999999991</v>
      </c>
      <c r="N231" s="6">
        <f>+Medio!B230</f>
        <v>0</v>
      </c>
      <c r="O231" s="6">
        <f>+Medio!C230</f>
        <v>0</v>
      </c>
      <c r="P231" s="6">
        <f>+Medio!D230</f>
        <v>0</v>
      </c>
      <c r="Q231" s="6">
        <f>+Medio!E230</f>
        <v>0</v>
      </c>
      <c r="R231" s="6">
        <f>+Medio!F230</f>
        <v>0</v>
      </c>
      <c r="S231" s="6">
        <f>+Medio!G230</f>
        <v>0</v>
      </c>
      <c r="T231" s="6">
        <f>+Medio!H230</f>
        <v>0</v>
      </c>
      <c r="U231" s="6">
        <f>+Medio!I230</f>
        <v>0</v>
      </c>
      <c r="V231" s="6">
        <f>+Medio!J230</f>
        <v>0</v>
      </c>
      <c r="W231" s="6">
        <f>+Medio!K230</f>
        <v>83747.030000000144</v>
      </c>
      <c r="X231" s="6">
        <f>+Medio!L230</f>
        <v>106112.93999999984</v>
      </c>
      <c r="Y231" s="6">
        <f>+Medio!M230</f>
        <v>106854.22000000019</v>
      </c>
      <c r="Z231" s="6">
        <f>+Húmedo!B230</f>
        <v>0</v>
      </c>
      <c r="AA231" s="6">
        <f>+Húmedo!C230</f>
        <v>0</v>
      </c>
      <c r="AB231" s="6">
        <f>+Húmedo!D230</f>
        <v>0</v>
      </c>
      <c r="AC231" s="6">
        <f>+Húmedo!E230</f>
        <v>0</v>
      </c>
      <c r="AD231" s="6">
        <f>+Húmedo!F230</f>
        <v>0</v>
      </c>
      <c r="AE231" s="6">
        <f>+Húmedo!G230</f>
        <v>0</v>
      </c>
      <c r="AF231" s="6">
        <f>+Húmedo!H230</f>
        <v>0</v>
      </c>
      <c r="AG231" s="6">
        <f>+Húmedo!I230</f>
        <v>0</v>
      </c>
      <c r="AH231" s="6">
        <f>+Húmedo!J230</f>
        <v>0</v>
      </c>
      <c r="AI231" s="6">
        <f>+Húmedo!K230</f>
        <v>81727.400000000038</v>
      </c>
      <c r="AJ231" s="6">
        <f>+Húmedo!L230</f>
        <v>103029.53999999992</v>
      </c>
      <c r="AK231" s="6">
        <f>+Húmedo!M230</f>
        <v>103649.87999999996</v>
      </c>
      <c r="AL231" s="6"/>
      <c r="AM231" s="34">
        <f t="shared" si="59"/>
        <v>294650.01</v>
      </c>
      <c r="AN231" s="34">
        <f t="shared" si="60"/>
        <v>296714.19000000018</v>
      </c>
      <c r="AO231" s="34">
        <f t="shared" si="61"/>
        <v>288406.81999999989</v>
      </c>
      <c r="AP231" s="34">
        <f t="shared" si="62"/>
        <v>288406.81999999989</v>
      </c>
      <c r="AQ231" s="34">
        <f t="shared" si="63"/>
        <v>3</v>
      </c>
      <c r="AR231" s="6">
        <f t="shared" si="69"/>
        <v>229</v>
      </c>
      <c r="AS231" s="35">
        <f t="shared" si="64"/>
        <v>81727.400000000038</v>
      </c>
      <c r="AT231" s="35">
        <f t="shared" si="64"/>
        <v>103029.53999999992</v>
      </c>
      <c r="AU231" s="35">
        <f t="shared" si="64"/>
        <v>103649.87999999996</v>
      </c>
      <c r="AV231" s="35">
        <f t="shared" si="65"/>
        <v>288406.81999999989</v>
      </c>
      <c r="AW231" s="19">
        <f t="shared" si="66"/>
        <v>0</v>
      </c>
      <c r="AX231" s="30">
        <f t="shared" si="53"/>
        <v>34</v>
      </c>
      <c r="AY231" s="30">
        <f t="shared" si="54"/>
        <v>35</v>
      </c>
      <c r="AZ231" s="30">
        <f t="shared" si="55"/>
        <v>36</v>
      </c>
      <c r="BB231" s="34">
        <f>+CompraVenta!AQ233</f>
        <v>0</v>
      </c>
      <c r="BC231" s="34">
        <f>+CompraVenta!AR233</f>
        <v>0</v>
      </c>
      <c r="BD231" s="34">
        <f>+CompraVenta!AS233</f>
        <v>0</v>
      </c>
      <c r="BF231" s="34">
        <f t="shared" si="56"/>
        <v>81727.400000000038</v>
      </c>
      <c r="BG231" s="34">
        <f t="shared" si="57"/>
        <v>103029.53999999992</v>
      </c>
      <c r="BH231" s="34">
        <f t="shared" si="58"/>
        <v>103649.87999999996</v>
      </c>
      <c r="BJ231" s="36">
        <f t="shared" si="67"/>
        <v>288406.81999999989</v>
      </c>
      <c r="BK231" s="19">
        <f t="shared" si="68"/>
        <v>0</v>
      </c>
    </row>
    <row r="232" spans="1:63" x14ac:dyDescent="0.35">
      <c r="A232" s="3" t="str">
        <f>+Seco!A231</f>
        <v>ISER</v>
      </c>
      <c r="B232" s="6">
        <f>+Seco!B231</f>
        <v>0</v>
      </c>
      <c r="C232" s="6">
        <f>+Seco!C231</f>
        <v>0</v>
      </c>
      <c r="D232" s="6">
        <f>+Seco!D231</f>
        <v>0</v>
      </c>
      <c r="E232" s="6">
        <f>+Seco!E231</f>
        <v>0</v>
      </c>
      <c r="F232" s="6">
        <f>+Seco!F231</f>
        <v>0</v>
      </c>
      <c r="G232" s="6">
        <f>+Seco!G231</f>
        <v>0</v>
      </c>
      <c r="H232" s="6">
        <f>+Seco!H231</f>
        <v>0</v>
      </c>
      <c r="I232" s="6">
        <f>+Seco!I231</f>
        <v>0</v>
      </c>
      <c r="J232" s="6">
        <f>+Seco!J231</f>
        <v>0</v>
      </c>
      <c r="K232" s="6">
        <f>+Seco!K231</f>
        <v>83997.930000000095</v>
      </c>
      <c r="L232" s="6">
        <f>+Seco!L231</f>
        <v>100152.50000000009</v>
      </c>
      <c r="M232" s="6">
        <f>+Seco!M231</f>
        <v>96523.789999999892</v>
      </c>
      <c r="N232" s="6">
        <f>+Medio!B231</f>
        <v>0</v>
      </c>
      <c r="O232" s="6">
        <f>+Medio!C231</f>
        <v>0</v>
      </c>
      <c r="P232" s="6">
        <f>+Medio!D231</f>
        <v>0</v>
      </c>
      <c r="Q232" s="6">
        <f>+Medio!E231</f>
        <v>0</v>
      </c>
      <c r="R232" s="6">
        <f>+Medio!F231</f>
        <v>0</v>
      </c>
      <c r="S232" s="6">
        <f>+Medio!G231</f>
        <v>0</v>
      </c>
      <c r="T232" s="6">
        <f>+Medio!H231</f>
        <v>0</v>
      </c>
      <c r="U232" s="6">
        <f>+Medio!I231</f>
        <v>0</v>
      </c>
      <c r="V232" s="6">
        <f>+Medio!J231</f>
        <v>0</v>
      </c>
      <c r="W232" s="6">
        <f>+Medio!K231</f>
        <v>83802.419999999911</v>
      </c>
      <c r="X232" s="6">
        <f>+Medio!L231</f>
        <v>103034.81999999999</v>
      </c>
      <c r="Y232" s="6">
        <f>+Medio!M231</f>
        <v>95818.090000000055</v>
      </c>
      <c r="Z232" s="6">
        <f>+Húmedo!B231</f>
        <v>0</v>
      </c>
      <c r="AA232" s="6">
        <f>+Húmedo!C231</f>
        <v>0</v>
      </c>
      <c r="AB232" s="6">
        <f>+Húmedo!D231</f>
        <v>0</v>
      </c>
      <c r="AC232" s="6">
        <f>+Húmedo!E231</f>
        <v>0</v>
      </c>
      <c r="AD232" s="6">
        <f>+Húmedo!F231</f>
        <v>0</v>
      </c>
      <c r="AE232" s="6">
        <f>+Húmedo!G231</f>
        <v>0</v>
      </c>
      <c r="AF232" s="6">
        <f>+Húmedo!H231</f>
        <v>0</v>
      </c>
      <c r="AG232" s="6">
        <f>+Húmedo!I231</f>
        <v>0</v>
      </c>
      <c r="AH232" s="6">
        <f>+Húmedo!J231</f>
        <v>0</v>
      </c>
      <c r="AI232" s="6">
        <f>+Húmedo!K231</f>
        <v>81008.850000000006</v>
      </c>
      <c r="AJ232" s="6">
        <f>+Húmedo!L231</f>
        <v>98445.420000000027</v>
      </c>
      <c r="AK232" s="6">
        <f>+Húmedo!M231</f>
        <v>91935.170000000013</v>
      </c>
      <c r="AL232" s="6"/>
      <c r="AM232" s="34">
        <f t="shared" si="59"/>
        <v>280674.22000000009</v>
      </c>
      <c r="AN232" s="34">
        <f t="shared" si="60"/>
        <v>282655.32999999996</v>
      </c>
      <c r="AO232" s="34">
        <f t="shared" si="61"/>
        <v>271389.44000000006</v>
      </c>
      <c r="AP232" s="34">
        <f t="shared" si="62"/>
        <v>271389.44000000006</v>
      </c>
      <c r="AQ232" s="34">
        <f t="shared" si="63"/>
        <v>3</v>
      </c>
      <c r="AR232" s="6">
        <f t="shared" si="69"/>
        <v>230</v>
      </c>
      <c r="AS232" s="35">
        <f t="shared" si="64"/>
        <v>81008.850000000006</v>
      </c>
      <c r="AT232" s="35">
        <f t="shared" si="64"/>
        <v>98445.420000000027</v>
      </c>
      <c r="AU232" s="35">
        <f t="shared" si="64"/>
        <v>91935.170000000013</v>
      </c>
      <c r="AV232" s="35">
        <f t="shared" si="65"/>
        <v>271389.44000000006</v>
      </c>
      <c r="AW232" s="19">
        <f t="shared" si="66"/>
        <v>0</v>
      </c>
      <c r="AX232" s="30">
        <f t="shared" si="53"/>
        <v>34</v>
      </c>
      <c r="AY232" s="30">
        <f t="shared" si="54"/>
        <v>35</v>
      </c>
      <c r="AZ232" s="30">
        <f t="shared" si="55"/>
        <v>36</v>
      </c>
      <c r="BB232" s="34">
        <f>+CompraVenta!AQ234</f>
        <v>0</v>
      </c>
      <c r="BC232" s="34">
        <f>+CompraVenta!AR234</f>
        <v>0</v>
      </c>
      <c r="BD232" s="34">
        <f>+CompraVenta!AS234</f>
        <v>0</v>
      </c>
      <c r="BF232" s="34">
        <f t="shared" si="56"/>
        <v>81008.850000000006</v>
      </c>
      <c r="BG232" s="34">
        <f t="shared" si="57"/>
        <v>98445.420000000027</v>
      </c>
      <c r="BH232" s="34">
        <f t="shared" si="58"/>
        <v>91935.170000000013</v>
      </c>
      <c r="BJ232" s="36">
        <f t="shared" si="67"/>
        <v>271389.44000000006</v>
      </c>
      <c r="BK232" s="19">
        <f t="shared" si="68"/>
        <v>0</v>
      </c>
    </row>
    <row r="233" spans="1:63" x14ac:dyDescent="0.35">
      <c r="A233" s="3" t="str">
        <f>+Seco!A232</f>
        <v>JAURURO_SOLAR</v>
      </c>
      <c r="B233" s="6">
        <f>+Seco!B232</f>
        <v>0</v>
      </c>
      <c r="C233" s="6">
        <f>+Seco!C232</f>
        <v>0</v>
      </c>
      <c r="D233" s="6">
        <f>+Seco!D232</f>
        <v>0</v>
      </c>
      <c r="E233" s="6">
        <f>+Seco!E232</f>
        <v>0</v>
      </c>
      <c r="F233" s="6">
        <f>+Seco!F232</f>
        <v>0</v>
      </c>
      <c r="G233" s="6">
        <f>+Seco!G232</f>
        <v>0</v>
      </c>
      <c r="H233" s="6">
        <f>+Seco!H232</f>
        <v>0</v>
      </c>
      <c r="I233" s="6">
        <f>+Seco!I232</f>
        <v>0</v>
      </c>
      <c r="J233" s="6">
        <f>+Seco!J232</f>
        <v>0</v>
      </c>
      <c r="K233" s="6">
        <f>+Seco!K232</f>
        <v>50208.029999999941</v>
      </c>
      <c r="L233" s="6">
        <f>+Seco!L232</f>
        <v>54584.850000000049</v>
      </c>
      <c r="M233" s="6">
        <f>+Seco!M232</f>
        <v>65077.330000000067</v>
      </c>
      <c r="N233" s="6">
        <f>+Medio!B232</f>
        <v>0</v>
      </c>
      <c r="O233" s="6">
        <f>+Medio!C232</f>
        <v>0</v>
      </c>
      <c r="P233" s="6">
        <f>+Medio!D232</f>
        <v>0</v>
      </c>
      <c r="Q233" s="6">
        <f>+Medio!E232</f>
        <v>0</v>
      </c>
      <c r="R233" s="6">
        <f>+Medio!F232</f>
        <v>0</v>
      </c>
      <c r="S233" s="6">
        <f>+Medio!G232</f>
        <v>0</v>
      </c>
      <c r="T233" s="6">
        <f>+Medio!H232</f>
        <v>0</v>
      </c>
      <c r="U233" s="6">
        <f>+Medio!I232</f>
        <v>0</v>
      </c>
      <c r="V233" s="6">
        <f>+Medio!J232</f>
        <v>0</v>
      </c>
      <c r="W233" s="6">
        <f>+Medio!K232</f>
        <v>49994.16000000012</v>
      </c>
      <c r="X233" s="6">
        <f>+Medio!L232</f>
        <v>55729.750000000029</v>
      </c>
      <c r="Y233" s="6">
        <f>+Medio!M232</f>
        <v>65092.029999999861</v>
      </c>
      <c r="Z233" s="6">
        <f>+Húmedo!B232</f>
        <v>0</v>
      </c>
      <c r="AA233" s="6">
        <f>+Húmedo!C232</f>
        <v>0</v>
      </c>
      <c r="AB233" s="6">
        <f>+Húmedo!D232</f>
        <v>0</v>
      </c>
      <c r="AC233" s="6">
        <f>+Húmedo!E232</f>
        <v>0</v>
      </c>
      <c r="AD233" s="6">
        <f>+Húmedo!F232</f>
        <v>0</v>
      </c>
      <c r="AE233" s="6">
        <f>+Húmedo!G232</f>
        <v>0</v>
      </c>
      <c r="AF233" s="6">
        <f>+Húmedo!H232</f>
        <v>0</v>
      </c>
      <c r="AG233" s="6">
        <f>+Húmedo!I232</f>
        <v>0</v>
      </c>
      <c r="AH233" s="6">
        <f>+Húmedo!J232</f>
        <v>0</v>
      </c>
      <c r="AI233" s="6">
        <f>+Húmedo!K232</f>
        <v>48878.879999999968</v>
      </c>
      <c r="AJ233" s="6">
        <f>+Húmedo!L232</f>
        <v>54246.170000000086</v>
      </c>
      <c r="AK233" s="6">
        <f>+Húmedo!M232</f>
        <v>63292.979999999923</v>
      </c>
      <c r="AL233" s="6"/>
      <c r="AM233" s="34">
        <f t="shared" si="59"/>
        <v>169870.21000000005</v>
      </c>
      <c r="AN233" s="34">
        <f t="shared" si="60"/>
        <v>170815.94</v>
      </c>
      <c r="AO233" s="34">
        <f t="shared" si="61"/>
        <v>166418.02999999997</v>
      </c>
      <c r="AP233" s="34">
        <f t="shared" si="62"/>
        <v>166418.02999999997</v>
      </c>
      <c r="AQ233" s="34">
        <f t="shared" si="63"/>
        <v>3</v>
      </c>
      <c r="AR233" s="6">
        <f t="shared" si="69"/>
        <v>231</v>
      </c>
      <c r="AS233" s="35">
        <f t="shared" si="64"/>
        <v>48878.879999999968</v>
      </c>
      <c r="AT233" s="35">
        <f t="shared" si="64"/>
        <v>54246.170000000086</v>
      </c>
      <c r="AU233" s="35">
        <f t="shared" si="64"/>
        <v>63292.979999999923</v>
      </c>
      <c r="AV233" s="35">
        <f t="shared" si="65"/>
        <v>166418.02999999997</v>
      </c>
      <c r="AW233" s="19">
        <f t="shared" si="66"/>
        <v>0</v>
      </c>
      <c r="AX233" s="30">
        <f t="shared" si="53"/>
        <v>34</v>
      </c>
      <c r="AY233" s="30">
        <f t="shared" si="54"/>
        <v>35</v>
      </c>
      <c r="AZ233" s="30">
        <f t="shared" si="55"/>
        <v>36</v>
      </c>
      <c r="BB233" s="34">
        <f>+CompraVenta!AQ235</f>
        <v>0</v>
      </c>
      <c r="BC233" s="34">
        <f>+CompraVenta!AR235</f>
        <v>0</v>
      </c>
      <c r="BD233" s="34">
        <f>+CompraVenta!AS235</f>
        <v>0</v>
      </c>
      <c r="BF233" s="34">
        <f t="shared" si="56"/>
        <v>48878.879999999968</v>
      </c>
      <c r="BG233" s="34">
        <f t="shared" si="57"/>
        <v>54246.170000000086</v>
      </c>
      <c r="BH233" s="34">
        <f t="shared" si="58"/>
        <v>63292.979999999923</v>
      </c>
      <c r="BJ233" s="36">
        <f t="shared" si="67"/>
        <v>166418.02999999997</v>
      </c>
      <c r="BK233" s="19">
        <f t="shared" si="68"/>
        <v>0</v>
      </c>
    </row>
    <row r="234" spans="1:63" x14ac:dyDescent="0.35">
      <c r="A234" s="3" t="str">
        <f>+Seco!A233</f>
        <v>JAVIERA</v>
      </c>
      <c r="B234" s="6">
        <f>+Seco!B233</f>
        <v>0</v>
      </c>
      <c r="C234" s="6">
        <f>+Seco!C233</f>
        <v>0</v>
      </c>
      <c r="D234" s="6">
        <f>+Seco!D233</f>
        <v>0</v>
      </c>
      <c r="E234" s="6">
        <f>+Seco!E233</f>
        <v>0</v>
      </c>
      <c r="F234" s="6">
        <f>+Seco!F233</f>
        <v>0</v>
      </c>
      <c r="G234" s="6">
        <f>+Seco!G233</f>
        <v>0</v>
      </c>
      <c r="H234" s="6">
        <f>+Seco!H233</f>
        <v>0</v>
      </c>
      <c r="I234" s="6">
        <f>+Seco!I233</f>
        <v>0</v>
      </c>
      <c r="J234" s="6">
        <f>+Seco!J233</f>
        <v>0</v>
      </c>
      <c r="K234" s="6">
        <f>+Seco!K233</f>
        <v>-118291.16000000012</v>
      </c>
      <c r="L234" s="6">
        <f>+Seco!L233</f>
        <v>-216295.94000000006</v>
      </c>
      <c r="M234" s="6">
        <f>+Seco!M233</f>
        <v>-174435.29000000044</v>
      </c>
      <c r="N234" s="6">
        <f>+Medio!B233</f>
        <v>0</v>
      </c>
      <c r="O234" s="6">
        <f>+Medio!C233</f>
        <v>0</v>
      </c>
      <c r="P234" s="6">
        <f>+Medio!D233</f>
        <v>0</v>
      </c>
      <c r="Q234" s="6">
        <f>+Medio!E233</f>
        <v>0</v>
      </c>
      <c r="R234" s="6">
        <f>+Medio!F233</f>
        <v>0</v>
      </c>
      <c r="S234" s="6">
        <f>+Medio!G233</f>
        <v>0</v>
      </c>
      <c r="T234" s="6">
        <f>+Medio!H233</f>
        <v>0</v>
      </c>
      <c r="U234" s="6">
        <f>+Medio!I233</f>
        <v>0</v>
      </c>
      <c r="V234" s="6">
        <f>+Medio!J233</f>
        <v>0</v>
      </c>
      <c r="W234" s="6">
        <f>+Medio!K233</f>
        <v>-130795.88000000025</v>
      </c>
      <c r="X234" s="6">
        <f>+Medio!L233</f>
        <v>-221875.06000000038</v>
      </c>
      <c r="Y234" s="6">
        <f>+Medio!M233</f>
        <v>-131869.66000000015</v>
      </c>
      <c r="Z234" s="6">
        <f>+Húmedo!B233</f>
        <v>0</v>
      </c>
      <c r="AA234" s="6">
        <f>+Húmedo!C233</f>
        <v>0</v>
      </c>
      <c r="AB234" s="6">
        <f>+Húmedo!D233</f>
        <v>0</v>
      </c>
      <c r="AC234" s="6">
        <f>+Húmedo!E233</f>
        <v>0</v>
      </c>
      <c r="AD234" s="6">
        <f>+Húmedo!F233</f>
        <v>0</v>
      </c>
      <c r="AE234" s="6">
        <f>+Húmedo!G233</f>
        <v>0</v>
      </c>
      <c r="AF234" s="6">
        <f>+Húmedo!H233</f>
        <v>0</v>
      </c>
      <c r="AG234" s="6">
        <f>+Húmedo!I233</f>
        <v>0</v>
      </c>
      <c r="AH234" s="6">
        <f>+Húmedo!J233</f>
        <v>0</v>
      </c>
      <c r="AI234" s="6">
        <f>+Húmedo!K233</f>
        <v>-74418.010000000169</v>
      </c>
      <c r="AJ234" s="6">
        <f>+Húmedo!L233</f>
        <v>-206699.02000000008</v>
      </c>
      <c r="AK234" s="6">
        <f>+Húmedo!M233</f>
        <v>-124384.02000000011</v>
      </c>
      <c r="AL234" s="6"/>
      <c r="AM234" s="34">
        <f t="shared" si="59"/>
        <v>-509022.39000000065</v>
      </c>
      <c r="AN234" s="34">
        <f t="shared" si="60"/>
        <v>-484540.60000000079</v>
      </c>
      <c r="AO234" s="34">
        <f t="shared" si="61"/>
        <v>-405501.0500000004</v>
      </c>
      <c r="AP234" s="34">
        <f t="shared" si="62"/>
        <v>-509022.39000000065</v>
      </c>
      <c r="AQ234" s="34">
        <f t="shared" si="63"/>
        <v>1</v>
      </c>
      <c r="AR234" s="6">
        <f t="shared" si="69"/>
        <v>232</v>
      </c>
      <c r="AS234" s="35">
        <f t="shared" si="64"/>
        <v>-118291.16000000012</v>
      </c>
      <c r="AT234" s="35">
        <f t="shared" si="64"/>
        <v>-216295.94000000006</v>
      </c>
      <c r="AU234" s="35">
        <f t="shared" si="64"/>
        <v>-174435.29000000044</v>
      </c>
      <c r="AV234" s="35">
        <f t="shared" si="65"/>
        <v>-509022.39000000065</v>
      </c>
      <c r="AW234" s="19">
        <f t="shared" si="66"/>
        <v>1</v>
      </c>
      <c r="AX234" s="30">
        <f t="shared" si="53"/>
        <v>10</v>
      </c>
      <c r="AY234" s="30">
        <f t="shared" si="54"/>
        <v>11</v>
      </c>
      <c r="AZ234" s="30">
        <f t="shared" si="55"/>
        <v>12</v>
      </c>
      <c r="BB234" s="34">
        <f>+CompraVenta!AQ236</f>
        <v>0</v>
      </c>
      <c r="BC234" s="34">
        <f>+CompraVenta!AR236</f>
        <v>0</v>
      </c>
      <c r="BD234" s="34">
        <f>+CompraVenta!AS236</f>
        <v>0</v>
      </c>
      <c r="BF234" s="34">
        <f t="shared" si="56"/>
        <v>-118291.16000000012</v>
      </c>
      <c r="BG234" s="34">
        <f t="shared" si="57"/>
        <v>-216295.94000000006</v>
      </c>
      <c r="BH234" s="34">
        <f t="shared" si="58"/>
        <v>-174435.29000000044</v>
      </c>
      <c r="BJ234" s="36">
        <f t="shared" si="67"/>
        <v>-509022.39000000065</v>
      </c>
      <c r="BK234" s="19">
        <f t="shared" si="68"/>
        <v>0</v>
      </c>
    </row>
    <row r="235" spans="1:63" x14ac:dyDescent="0.35">
      <c r="A235" s="3" t="str">
        <f>+Seco!A234</f>
        <v>JOAQUIN_SOLAR_SPA</v>
      </c>
      <c r="B235" s="6">
        <f>+Seco!B234</f>
        <v>0</v>
      </c>
      <c r="C235" s="6">
        <f>+Seco!C234</f>
        <v>0</v>
      </c>
      <c r="D235" s="6">
        <f>+Seco!D234</f>
        <v>0</v>
      </c>
      <c r="E235" s="6">
        <f>+Seco!E234</f>
        <v>0</v>
      </c>
      <c r="F235" s="6">
        <f>+Seco!F234</f>
        <v>0</v>
      </c>
      <c r="G235" s="6">
        <f>+Seco!G234</f>
        <v>0</v>
      </c>
      <c r="H235" s="6">
        <f>+Seco!H234</f>
        <v>0</v>
      </c>
      <c r="I235" s="6">
        <f>+Seco!I234</f>
        <v>0</v>
      </c>
      <c r="J235" s="6">
        <f>+Seco!J234</f>
        <v>0</v>
      </c>
      <c r="K235" s="6">
        <f>+Seco!K234</f>
        <v>74169.340000000069</v>
      </c>
      <c r="L235" s="6">
        <f>+Seco!L234</f>
        <v>95348.459999999992</v>
      </c>
      <c r="M235" s="6">
        <f>+Seco!M234</f>
        <v>97091.800000000265</v>
      </c>
      <c r="N235" s="6">
        <f>+Medio!B234</f>
        <v>0</v>
      </c>
      <c r="O235" s="6">
        <f>+Medio!C234</f>
        <v>0</v>
      </c>
      <c r="P235" s="6">
        <f>+Medio!D234</f>
        <v>0</v>
      </c>
      <c r="Q235" s="6">
        <f>+Medio!E234</f>
        <v>0</v>
      </c>
      <c r="R235" s="6">
        <f>+Medio!F234</f>
        <v>0</v>
      </c>
      <c r="S235" s="6">
        <f>+Medio!G234</f>
        <v>0</v>
      </c>
      <c r="T235" s="6">
        <f>+Medio!H234</f>
        <v>0</v>
      </c>
      <c r="U235" s="6">
        <f>+Medio!I234</f>
        <v>0</v>
      </c>
      <c r="V235" s="6">
        <f>+Medio!J234</f>
        <v>0</v>
      </c>
      <c r="W235" s="6">
        <f>+Medio!K234</f>
        <v>73871.010000000213</v>
      </c>
      <c r="X235" s="6">
        <f>+Medio!L234</f>
        <v>97265.599999999977</v>
      </c>
      <c r="Y235" s="6">
        <f>+Medio!M234</f>
        <v>97336.939999999944</v>
      </c>
      <c r="Z235" s="6">
        <f>+Húmedo!B234</f>
        <v>0</v>
      </c>
      <c r="AA235" s="6">
        <f>+Húmedo!C234</f>
        <v>0</v>
      </c>
      <c r="AB235" s="6">
        <f>+Húmedo!D234</f>
        <v>0</v>
      </c>
      <c r="AC235" s="6">
        <f>+Húmedo!E234</f>
        <v>0</v>
      </c>
      <c r="AD235" s="6">
        <f>+Húmedo!F234</f>
        <v>0</v>
      </c>
      <c r="AE235" s="6">
        <f>+Húmedo!G234</f>
        <v>0</v>
      </c>
      <c r="AF235" s="6">
        <f>+Húmedo!H234</f>
        <v>0</v>
      </c>
      <c r="AG235" s="6">
        <f>+Húmedo!I234</f>
        <v>0</v>
      </c>
      <c r="AH235" s="6">
        <f>+Húmedo!J234</f>
        <v>0</v>
      </c>
      <c r="AI235" s="6">
        <f>+Húmedo!K234</f>
        <v>72233.239999999758</v>
      </c>
      <c r="AJ235" s="6">
        <f>+Húmedo!L234</f>
        <v>94705.039999999979</v>
      </c>
      <c r="AK235" s="6">
        <f>+Húmedo!M234</f>
        <v>94495.539999999877</v>
      </c>
      <c r="AL235" s="6"/>
      <c r="AM235" s="34">
        <f t="shared" si="59"/>
        <v>266609.60000000033</v>
      </c>
      <c r="AN235" s="34">
        <f t="shared" si="60"/>
        <v>268473.55000000016</v>
      </c>
      <c r="AO235" s="34">
        <f t="shared" si="61"/>
        <v>261433.8199999996</v>
      </c>
      <c r="AP235" s="34">
        <f t="shared" si="62"/>
        <v>261433.8199999996</v>
      </c>
      <c r="AQ235" s="34">
        <f t="shared" si="63"/>
        <v>3</v>
      </c>
      <c r="AR235" s="6">
        <f t="shared" si="69"/>
        <v>233</v>
      </c>
      <c r="AS235" s="35">
        <f t="shared" si="64"/>
        <v>72233.239999999758</v>
      </c>
      <c r="AT235" s="35">
        <f t="shared" si="64"/>
        <v>94705.039999999979</v>
      </c>
      <c r="AU235" s="35">
        <f t="shared" si="64"/>
        <v>94495.539999999877</v>
      </c>
      <c r="AV235" s="35">
        <f t="shared" si="65"/>
        <v>261433.8199999996</v>
      </c>
      <c r="AW235" s="19">
        <f t="shared" si="66"/>
        <v>0</v>
      </c>
      <c r="AX235" s="30">
        <f t="shared" si="53"/>
        <v>34</v>
      </c>
      <c r="AY235" s="30">
        <f t="shared" si="54"/>
        <v>35</v>
      </c>
      <c r="AZ235" s="30">
        <f t="shared" si="55"/>
        <v>36</v>
      </c>
      <c r="BB235" s="34">
        <f>+CompraVenta!AQ237</f>
        <v>0</v>
      </c>
      <c r="BC235" s="34">
        <f>+CompraVenta!AR237</f>
        <v>0</v>
      </c>
      <c r="BD235" s="34">
        <f>+CompraVenta!AS237</f>
        <v>0</v>
      </c>
      <c r="BF235" s="34">
        <f t="shared" si="56"/>
        <v>72233.239999999758</v>
      </c>
      <c r="BG235" s="34">
        <f t="shared" si="57"/>
        <v>94705.039999999979</v>
      </c>
      <c r="BH235" s="34">
        <f t="shared" si="58"/>
        <v>94495.539999999877</v>
      </c>
      <c r="BJ235" s="36">
        <f t="shared" si="67"/>
        <v>261433.8199999996</v>
      </c>
      <c r="BK235" s="19">
        <f t="shared" si="68"/>
        <v>0</v>
      </c>
    </row>
    <row r="236" spans="1:63" x14ac:dyDescent="0.35">
      <c r="A236" s="3" t="str">
        <f>+Seco!A235</f>
        <v>KALTEMP</v>
      </c>
      <c r="B236" s="6">
        <f>+Seco!B235</f>
        <v>0</v>
      </c>
      <c r="C236" s="6">
        <f>+Seco!C235</f>
        <v>0</v>
      </c>
      <c r="D236" s="6">
        <f>+Seco!D235</f>
        <v>0</v>
      </c>
      <c r="E236" s="6">
        <f>+Seco!E235</f>
        <v>0</v>
      </c>
      <c r="F236" s="6">
        <f>+Seco!F235</f>
        <v>0</v>
      </c>
      <c r="G236" s="6">
        <f>+Seco!G235</f>
        <v>0</v>
      </c>
      <c r="H236" s="6">
        <f>+Seco!H235</f>
        <v>0</v>
      </c>
      <c r="I236" s="6">
        <f>+Seco!I235</f>
        <v>0</v>
      </c>
      <c r="J236" s="6">
        <f>+Seco!J235</f>
        <v>0</v>
      </c>
      <c r="K236" s="6">
        <f>+Seco!K235</f>
        <v>89414.309999999881</v>
      </c>
      <c r="L236" s="6">
        <f>+Seco!L235</f>
        <v>129233.00000000012</v>
      </c>
      <c r="M236" s="6">
        <f>+Seco!M235</f>
        <v>107186.47999999997</v>
      </c>
      <c r="N236" s="6">
        <f>+Medio!B235</f>
        <v>0</v>
      </c>
      <c r="O236" s="6">
        <f>+Medio!C235</f>
        <v>0</v>
      </c>
      <c r="P236" s="6">
        <f>+Medio!D235</f>
        <v>0</v>
      </c>
      <c r="Q236" s="6">
        <f>+Medio!E235</f>
        <v>0</v>
      </c>
      <c r="R236" s="6">
        <f>+Medio!F235</f>
        <v>0</v>
      </c>
      <c r="S236" s="6">
        <f>+Medio!G235</f>
        <v>0</v>
      </c>
      <c r="T236" s="6">
        <f>+Medio!H235</f>
        <v>0</v>
      </c>
      <c r="U236" s="6">
        <f>+Medio!I235</f>
        <v>0</v>
      </c>
      <c r="V236" s="6">
        <f>+Medio!J235</f>
        <v>0</v>
      </c>
      <c r="W236" s="6">
        <f>+Medio!K235</f>
        <v>89531.330000000162</v>
      </c>
      <c r="X236" s="6">
        <f>+Medio!L235</f>
        <v>132338.13000000024</v>
      </c>
      <c r="Y236" s="6">
        <f>+Medio!M235</f>
        <v>106257.03000000016</v>
      </c>
      <c r="Z236" s="6">
        <f>+Húmedo!B235</f>
        <v>0</v>
      </c>
      <c r="AA236" s="6">
        <f>+Húmedo!C235</f>
        <v>0</v>
      </c>
      <c r="AB236" s="6">
        <f>+Húmedo!D235</f>
        <v>0</v>
      </c>
      <c r="AC236" s="6">
        <f>+Húmedo!E235</f>
        <v>0</v>
      </c>
      <c r="AD236" s="6">
        <f>+Húmedo!F235</f>
        <v>0</v>
      </c>
      <c r="AE236" s="6">
        <f>+Húmedo!G235</f>
        <v>0</v>
      </c>
      <c r="AF236" s="6">
        <f>+Húmedo!H235</f>
        <v>0</v>
      </c>
      <c r="AG236" s="6">
        <f>+Húmedo!I235</f>
        <v>0</v>
      </c>
      <c r="AH236" s="6">
        <f>+Húmedo!J235</f>
        <v>0</v>
      </c>
      <c r="AI236" s="6">
        <f>+Húmedo!K235</f>
        <v>85870.379999999917</v>
      </c>
      <c r="AJ236" s="6">
        <f>+Húmedo!L235</f>
        <v>128059.53999999988</v>
      </c>
      <c r="AK236" s="6">
        <f>+Húmedo!M235</f>
        <v>102616.66000000012</v>
      </c>
      <c r="AL236" s="6"/>
      <c r="AM236" s="34">
        <f t="shared" si="59"/>
        <v>325833.78999999998</v>
      </c>
      <c r="AN236" s="34">
        <f t="shared" si="60"/>
        <v>328126.49000000057</v>
      </c>
      <c r="AO236" s="34">
        <f t="shared" si="61"/>
        <v>316546.57999999996</v>
      </c>
      <c r="AP236" s="34">
        <f t="shared" si="62"/>
        <v>316546.57999999996</v>
      </c>
      <c r="AQ236" s="34">
        <f t="shared" si="63"/>
        <v>3</v>
      </c>
      <c r="AR236" s="6">
        <f t="shared" si="69"/>
        <v>234</v>
      </c>
      <c r="AS236" s="35">
        <f t="shared" si="64"/>
        <v>85870.379999999917</v>
      </c>
      <c r="AT236" s="35">
        <f t="shared" si="64"/>
        <v>128059.53999999988</v>
      </c>
      <c r="AU236" s="35">
        <f t="shared" si="64"/>
        <v>102616.66000000012</v>
      </c>
      <c r="AV236" s="35">
        <f t="shared" si="65"/>
        <v>316546.57999999996</v>
      </c>
      <c r="AW236" s="19">
        <f t="shared" si="66"/>
        <v>0</v>
      </c>
      <c r="AX236" s="30">
        <f t="shared" si="53"/>
        <v>34</v>
      </c>
      <c r="AY236" s="30">
        <f t="shared" si="54"/>
        <v>35</v>
      </c>
      <c r="AZ236" s="30">
        <f t="shared" si="55"/>
        <v>36</v>
      </c>
      <c r="BB236" s="34">
        <f>+CompraVenta!AQ238</f>
        <v>0</v>
      </c>
      <c r="BC236" s="34">
        <f>+CompraVenta!AR238</f>
        <v>0</v>
      </c>
      <c r="BD236" s="34">
        <f>+CompraVenta!AS238</f>
        <v>0</v>
      </c>
      <c r="BF236" s="34">
        <f t="shared" si="56"/>
        <v>85870.379999999917</v>
      </c>
      <c r="BG236" s="34">
        <f t="shared" si="57"/>
        <v>128059.53999999988</v>
      </c>
      <c r="BH236" s="34">
        <f t="shared" si="58"/>
        <v>102616.66000000012</v>
      </c>
      <c r="BJ236" s="36">
        <f t="shared" si="67"/>
        <v>316546.57999999996</v>
      </c>
      <c r="BK236" s="19">
        <f t="shared" si="68"/>
        <v>0</v>
      </c>
    </row>
    <row r="237" spans="1:63" x14ac:dyDescent="0.35">
      <c r="A237" s="3" t="str">
        <f>+Seco!A236</f>
        <v>KDM_ENERGIA</v>
      </c>
      <c r="B237" s="6">
        <f>+Seco!B236</f>
        <v>0</v>
      </c>
      <c r="C237" s="6">
        <f>+Seco!C236</f>
        <v>0</v>
      </c>
      <c r="D237" s="6">
        <f>+Seco!D236</f>
        <v>0</v>
      </c>
      <c r="E237" s="6">
        <f>+Seco!E236</f>
        <v>0</v>
      </c>
      <c r="F237" s="6">
        <f>+Seco!F236</f>
        <v>0</v>
      </c>
      <c r="G237" s="6">
        <f>+Seco!G236</f>
        <v>0</v>
      </c>
      <c r="H237" s="6">
        <f>+Seco!H236</f>
        <v>0</v>
      </c>
      <c r="I237" s="6">
        <f>+Seco!I236</f>
        <v>0</v>
      </c>
      <c r="J237" s="6">
        <f>+Seco!J236</f>
        <v>0</v>
      </c>
      <c r="K237" s="6">
        <f>+Seco!K236</f>
        <v>-179098.96000000017</v>
      </c>
      <c r="L237" s="6">
        <f>+Seco!L236</f>
        <v>-193724.18000000031</v>
      </c>
      <c r="M237" s="6">
        <f>+Seco!M236</f>
        <v>-187443.39000000045</v>
      </c>
      <c r="N237" s="6">
        <f>+Medio!B236</f>
        <v>0</v>
      </c>
      <c r="O237" s="6">
        <f>+Medio!C236</f>
        <v>0</v>
      </c>
      <c r="P237" s="6">
        <f>+Medio!D236</f>
        <v>0</v>
      </c>
      <c r="Q237" s="6">
        <f>+Medio!E236</f>
        <v>0</v>
      </c>
      <c r="R237" s="6">
        <f>+Medio!F236</f>
        <v>0</v>
      </c>
      <c r="S237" s="6">
        <f>+Medio!G236</f>
        <v>0</v>
      </c>
      <c r="T237" s="6">
        <f>+Medio!H236</f>
        <v>0</v>
      </c>
      <c r="U237" s="6">
        <f>+Medio!I236</f>
        <v>0</v>
      </c>
      <c r="V237" s="6">
        <f>+Medio!J236</f>
        <v>0</v>
      </c>
      <c r="W237" s="6">
        <f>+Medio!K236</f>
        <v>-178806.94999999963</v>
      </c>
      <c r="X237" s="6">
        <f>+Medio!L236</f>
        <v>-197699.1800000006</v>
      </c>
      <c r="Y237" s="6">
        <f>+Medio!M236</f>
        <v>-186510.19000000012</v>
      </c>
      <c r="Z237" s="6">
        <f>+Húmedo!B236</f>
        <v>0</v>
      </c>
      <c r="AA237" s="6">
        <f>+Húmedo!C236</f>
        <v>0</v>
      </c>
      <c r="AB237" s="6">
        <f>+Húmedo!D236</f>
        <v>0</v>
      </c>
      <c r="AC237" s="6">
        <f>+Húmedo!E236</f>
        <v>0</v>
      </c>
      <c r="AD237" s="6">
        <f>+Húmedo!F236</f>
        <v>0</v>
      </c>
      <c r="AE237" s="6">
        <f>+Húmedo!G236</f>
        <v>0</v>
      </c>
      <c r="AF237" s="6">
        <f>+Húmedo!H236</f>
        <v>0</v>
      </c>
      <c r="AG237" s="6">
        <f>+Húmedo!I236</f>
        <v>0</v>
      </c>
      <c r="AH237" s="6">
        <f>+Húmedo!J236</f>
        <v>0</v>
      </c>
      <c r="AI237" s="6">
        <f>+Húmedo!K236</f>
        <v>-174511.43999999927</v>
      </c>
      <c r="AJ237" s="6">
        <f>+Húmedo!L236</f>
        <v>-191895.76999999955</v>
      </c>
      <c r="AK237" s="6">
        <f>+Húmedo!M236</f>
        <v>-181966.61999999968</v>
      </c>
      <c r="AL237" s="6"/>
      <c r="AM237" s="34">
        <f t="shared" si="59"/>
        <v>-560266.53000000096</v>
      </c>
      <c r="AN237" s="34">
        <f t="shared" si="60"/>
        <v>-563016.3200000003</v>
      </c>
      <c r="AO237" s="34">
        <f t="shared" si="61"/>
        <v>-548373.82999999844</v>
      </c>
      <c r="AP237" s="34">
        <f t="shared" si="62"/>
        <v>-563016.3200000003</v>
      </c>
      <c r="AQ237" s="34">
        <f t="shared" si="63"/>
        <v>2</v>
      </c>
      <c r="AR237" s="6">
        <f t="shared" si="69"/>
        <v>235</v>
      </c>
      <c r="AS237" s="35">
        <f t="shared" si="64"/>
        <v>-178806.94999999963</v>
      </c>
      <c r="AT237" s="35">
        <f t="shared" si="64"/>
        <v>-197699.1800000006</v>
      </c>
      <c r="AU237" s="35">
        <f t="shared" si="64"/>
        <v>-186510.19000000012</v>
      </c>
      <c r="AV237" s="35">
        <f t="shared" si="65"/>
        <v>-563016.3200000003</v>
      </c>
      <c r="AW237" s="19">
        <f t="shared" si="66"/>
        <v>1</v>
      </c>
      <c r="AX237" s="30">
        <f t="shared" si="53"/>
        <v>22</v>
      </c>
      <c r="AY237" s="30">
        <f t="shared" si="54"/>
        <v>23</v>
      </c>
      <c r="AZ237" s="30">
        <f t="shared" si="55"/>
        <v>24</v>
      </c>
      <c r="BB237" s="34">
        <f>+CompraVenta!AQ239</f>
        <v>0</v>
      </c>
      <c r="BC237" s="34">
        <f>+CompraVenta!AR239</f>
        <v>0</v>
      </c>
      <c r="BD237" s="34">
        <f>+CompraVenta!AS239</f>
        <v>0</v>
      </c>
      <c r="BF237" s="34">
        <f t="shared" si="56"/>
        <v>-178806.94999999963</v>
      </c>
      <c r="BG237" s="34">
        <f t="shared" si="57"/>
        <v>-197699.1800000006</v>
      </c>
      <c r="BH237" s="34">
        <f t="shared" si="58"/>
        <v>-186510.19000000012</v>
      </c>
      <c r="BJ237" s="36">
        <f t="shared" si="67"/>
        <v>-563016.3200000003</v>
      </c>
      <c r="BK237" s="19">
        <f t="shared" si="68"/>
        <v>0</v>
      </c>
    </row>
    <row r="238" spans="1:63" x14ac:dyDescent="0.35">
      <c r="A238" s="3" t="str">
        <f>+Seco!A237</f>
        <v>LA ARENA SPA</v>
      </c>
      <c r="B238" s="6">
        <f>+Seco!B237</f>
        <v>0</v>
      </c>
      <c r="C238" s="6">
        <f>+Seco!C237</f>
        <v>0</v>
      </c>
      <c r="D238" s="6">
        <f>+Seco!D237</f>
        <v>0</v>
      </c>
      <c r="E238" s="6">
        <f>+Seco!E237</f>
        <v>0</v>
      </c>
      <c r="F238" s="6">
        <f>+Seco!F237</f>
        <v>0</v>
      </c>
      <c r="G238" s="6">
        <f>+Seco!G237</f>
        <v>0</v>
      </c>
      <c r="H238" s="6">
        <f>+Seco!H237</f>
        <v>0</v>
      </c>
      <c r="I238" s="6">
        <f>+Seco!I237</f>
        <v>0</v>
      </c>
      <c r="J238" s="6">
        <f>+Seco!J237</f>
        <v>0</v>
      </c>
      <c r="K238" s="6">
        <f>+Seco!K237</f>
        <v>240875.91999999995</v>
      </c>
      <c r="L238" s="6">
        <f>+Seco!L237</f>
        <v>261071.72000000026</v>
      </c>
      <c r="M238" s="6">
        <f>+Seco!M237</f>
        <v>222192.64000000001</v>
      </c>
      <c r="N238" s="6">
        <f>+Medio!B237</f>
        <v>0</v>
      </c>
      <c r="O238" s="6">
        <f>+Medio!C237</f>
        <v>0</v>
      </c>
      <c r="P238" s="6">
        <f>+Medio!D237</f>
        <v>0</v>
      </c>
      <c r="Q238" s="6">
        <f>+Medio!E237</f>
        <v>0</v>
      </c>
      <c r="R238" s="6">
        <f>+Medio!F237</f>
        <v>0</v>
      </c>
      <c r="S238" s="6">
        <f>+Medio!G237</f>
        <v>0</v>
      </c>
      <c r="T238" s="6">
        <f>+Medio!H237</f>
        <v>0</v>
      </c>
      <c r="U238" s="6">
        <f>+Medio!I237</f>
        <v>0</v>
      </c>
      <c r="V238" s="6">
        <f>+Medio!J237</f>
        <v>0</v>
      </c>
      <c r="W238" s="6">
        <f>+Medio!K237</f>
        <v>168028.85000000033</v>
      </c>
      <c r="X238" s="6">
        <f>+Medio!L237</f>
        <v>245982.96999999983</v>
      </c>
      <c r="Y238" s="6">
        <f>+Medio!M237</f>
        <v>121474.38000000012</v>
      </c>
      <c r="Z238" s="6">
        <f>+Húmedo!B237</f>
        <v>0</v>
      </c>
      <c r="AA238" s="6">
        <f>+Húmedo!C237</f>
        <v>0</v>
      </c>
      <c r="AB238" s="6">
        <f>+Húmedo!D237</f>
        <v>0</v>
      </c>
      <c r="AC238" s="6">
        <f>+Húmedo!E237</f>
        <v>0</v>
      </c>
      <c r="AD238" s="6">
        <f>+Húmedo!F237</f>
        <v>0</v>
      </c>
      <c r="AE238" s="6">
        <f>+Húmedo!G237</f>
        <v>0</v>
      </c>
      <c r="AF238" s="6">
        <f>+Húmedo!H237</f>
        <v>0</v>
      </c>
      <c r="AG238" s="6">
        <f>+Húmedo!I237</f>
        <v>0</v>
      </c>
      <c r="AH238" s="6">
        <f>+Húmedo!J237</f>
        <v>0</v>
      </c>
      <c r="AI238" s="6">
        <f>+Húmedo!K237</f>
        <v>242464.78999999995</v>
      </c>
      <c r="AJ238" s="6">
        <f>+Húmedo!L237</f>
        <v>215871.42999999988</v>
      </c>
      <c r="AK238" s="6">
        <f>+Húmedo!M237</f>
        <v>220034.06000000026</v>
      </c>
      <c r="AL238" s="6"/>
      <c r="AM238" s="34">
        <f t="shared" si="59"/>
        <v>724140.28000000026</v>
      </c>
      <c r="AN238" s="34">
        <f t="shared" si="60"/>
        <v>535486.2000000003</v>
      </c>
      <c r="AO238" s="34">
        <f t="shared" si="61"/>
        <v>678370.28000000014</v>
      </c>
      <c r="AP238" s="34">
        <f t="shared" si="62"/>
        <v>535486.2000000003</v>
      </c>
      <c r="AQ238" s="34">
        <f t="shared" si="63"/>
        <v>2</v>
      </c>
      <c r="AR238" s="6">
        <f t="shared" si="69"/>
        <v>236</v>
      </c>
      <c r="AS238" s="35">
        <f t="shared" si="64"/>
        <v>168028.85000000033</v>
      </c>
      <c r="AT238" s="35">
        <f t="shared" si="64"/>
        <v>245982.96999999983</v>
      </c>
      <c r="AU238" s="35">
        <f t="shared" si="64"/>
        <v>121474.38000000012</v>
      </c>
      <c r="AV238" s="35">
        <f t="shared" si="65"/>
        <v>535486.2000000003</v>
      </c>
      <c r="AW238" s="19">
        <f t="shared" si="66"/>
        <v>0</v>
      </c>
      <c r="AX238" s="30">
        <f t="shared" si="53"/>
        <v>22</v>
      </c>
      <c r="AY238" s="30">
        <f t="shared" si="54"/>
        <v>23</v>
      </c>
      <c r="AZ238" s="30">
        <f t="shared" si="55"/>
        <v>24</v>
      </c>
      <c r="BB238" s="34">
        <f>+CompraVenta!AQ240</f>
        <v>0</v>
      </c>
      <c r="BC238" s="34">
        <f>+CompraVenta!AR240</f>
        <v>0</v>
      </c>
      <c r="BD238" s="34">
        <f>+CompraVenta!AS240</f>
        <v>0</v>
      </c>
      <c r="BF238" s="34">
        <f t="shared" si="56"/>
        <v>168028.85000000033</v>
      </c>
      <c r="BG238" s="34">
        <f t="shared" si="57"/>
        <v>245982.96999999983</v>
      </c>
      <c r="BH238" s="34">
        <f t="shared" si="58"/>
        <v>121474.38000000012</v>
      </c>
      <c r="BJ238" s="36">
        <f t="shared" si="67"/>
        <v>535486.2000000003</v>
      </c>
      <c r="BK238" s="19">
        <f t="shared" si="68"/>
        <v>0</v>
      </c>
    </row>
    <row r="239" spans="1:63" x14ac:dyDescent="0.35">
      <c r="A239" s="3" t="str">
        <f>+Seco!A238</f>
        <v>LA CONFLUENCIA</v>
      </c>
      <c r="B239" s="6">
        <f>+Seco!B238</f>
        <v>0</v>
      </c>
      <c r="C239" s="6">
        <f>+Seco!C238</f>
        <v>0</v>
      </c>
      <c r="D239" s="6">
        <f>+Seco!D238</f>
        <v>0</v>
      </c>
      <c r="E239" s="6">
        <f>+Seco!E238</f>
        <v>0</v>
      </c>
      <c r="F239" s="6">
        <f>+Seco!F238</f>
        <v>0</v>
      </c>
      <c r="G239" s="6">
        <f>+Seco!G238</f>
        <v>0</v>
      </c>
      <c r="H239" s="6">
        <f>+Seco!H238</f>
        <v>0</v>
      </c>
      <c r="I239" s="6">
        <f>+Seco!I238</f>
        <v>0</v>
      </c>
      <c r="J239" s="6">
        <f>+Seco!J238</f>
        <v>0</v>
      </c>
      <c r="K239" s="6">
        <f>+Seco!K238</f>
        <v>14288201.039999995</v>
      </c>
      <c r="L239" s="6">
        <f>+Seco!L238</f>
        <v>15247763.110000005</v>
      </c>
      <c r="M239" s="6">
        <f>+Seco!M238</f>
        <v>14481672.869999988</v>
      </c>
      <c r="N239" s="6">
        <f>+Medio!B238</f>
        <v>0</v>
      </c>
      <c r="O239" s="6">
        <f>+Medio!C238</f>
        <v>0</v>
      </c>
      <c r="P239" s="6">
        <f>+Medio!D238</f>
        <v>0</v>
      </c>
      <c r="Q239" s="6">
        <f>+Medio!E238</f>
        <v>0</v>
      </c>
      <c r="R239" s="6">
        <f>+Medio!F238</f>
        <v>0</v>
      </c>
      <c r="S239" s="6">
        <f>+Medio!G238</f>
        <v>0</v>
      </c>
      <c r="T239" s="6">
        <f>+Medio!H238</f>
        <v>0</v>
      </c>
      <c r="U239" s="6">
        <f>+Medio!I238</f>
        <v>0</v>
      </c>
      <c r="V239" s="6">
        <f>+Medio!J238</f>
        <v>0</v>
      </c>
      <c r="W239" s="6">
        <f>+Medio!K238</f>
        <v>14242480.380000027</v>
      </c>
      <c r="X239" s="6">
        <f>+Medio!L238</f>
        <v>15609113.960000005</v>
      </c>
      <c r="Y239" s="6">
        <f>+Medio!M238</f>
        <v>14207621.010000005</v>
      </c>
      <c r="Z239" s="6">
        <f>+Húmedo!B238</f>
        <v>0</v>
      </c>
      <c r="AA239" s="6">
        <f>+Húmedo!C238</f>
        <v>0</v>
      </c>
      <c r="AB239" s="6">
        <f>+Húmedo!D238</f>
        <v>0</v>
      </c>
      <c r="AC239" s="6">
        <f>+Húmedo!E238</f>
        <v>0</v>
      </c>
      <c r="AD239" s="6">
        <f>+Húmedo!F238</f>
        <v>0</v>
      </c>
      <c r="AE239" s="6">
        <f>+Húmedo!G238</f>
        <v>0</v>
      </c>
      <c r="AF239" s="6">
        <f>+Húmedo!H238</f>
        <v>0</v>
      </c>
      <c r="AG239" s="6">
        <f>+Húmedo!I238</f>
        <v>0</v>
      </c>
      <c r="AH239" s="6">
        <f>+Húmedo!J238</f>
        <v>0</v>
      </c>
      <c r="AI239" s="6">
        <f>+Húmedo!K238</f>
        <v>13843859.320000011</v>
      </c>
      <c r="AJ239" s="6">
        <f>+Húmedo!L238</f>
        <v>14996992.969999991</v>
      </c>
      <c r="AK239" s="6">
        <f>+Húmedo!M238</f>
        <v>13817825.719999993</v>
      </c>
      <c r="AL239" s="6"/>
      <c r="AM239" s="34">
        <f t="shared" si="59"/>
        <v>44017637.019999988</v>
      </c>
      <c r="AN239" s="34">
        <f t="shared" si="60"/>
        <v>44059215.350000039</v>
      </c>
      <c r="AO239" s="34">
        <f t="shared" si="61"/>
        <v>42658678.009999998</v>
      </c>
      <c r="AP239" s="34">
        <f t="shared" si="62"/>
        <v>42658678.009999998</v>
      </c>
      <c r="AQ239" s="34">
        <f t="shared" si="63"/>
        <v>3</v>
      </c>
      <c r="AR239" s="6">
        <f t="shared" si="69"/>
        <v>237</v>
      </c>
      <c r="AS239" s="35">
        <f t="shared" si="64"/>
        <v>13843859.320000011</v>
      </c>
      <c r="AT239" s="35">
        <f t="shared" si="64"/>
        <v>14996992.969999991</v>
      </c>
      <c r="AU239" s="35">
        <f t="shared" si="64"/>
        <v>13817825.719999993</v>
      </c>
      <c r="AV239" s="35">
        <f t="shared" si="65"/>
        <v>42658678.009999998</v>
      </c>
      <c r="AW239" s="19">
        <f t="shared" si="66"/>
        <v>0</v>
      </c>
      <c r="AX239" s="30">
        <f t="shared" si="53"/>
        <v>34</v>
      </c>
      <c r="AY239" s="30">
        <f t="shared" si="54"/>
        <v>35</v>
      </c>
      <c r="AZ239" s="30">
        <f t="shared" si="55"/>
        <v>36</v>
      </c>
      <c r="BB239" s="34">
        <f>+CompraVenta!AQ241</f>
        <v>-1998415.4800000037</v>
      </c>
      <c r="BC239" s="34">
        <f>+CompraVenta!AR241</f>
        <v>-2135402.7200000007</v>
      </c>
      <c r="BD239" s="34">
        <f>+CompraVenta!AS241</f>
        <v>-2048761.3600000003</v>
      </c>
      <c r="BF239" s="34">
        <f t="shared" si="56"/>
        <v>11845443.840000007</v>
      </c>
      <c r="BG239" s="34">
        <f t="shared" si="57"/>
        <v>12861590.249999991</v>
      </c>
      <c r="BH239" s="34">
        <f t="shared" si="58"/>
        <v>11769064.359999992</v>
      </c>
      <c r="BJ239" s="36">
        <f t="shared" si="67"/>
        <v>36476098.449999988</v>
      </c>
      <c r="BK239" s="19">
        <f t="shared" si="68"/>
        <v>0</v>
      </c>
    </row>
    <row r="240" spans="1:63" x14ac:dyDescent="0.35">
      <c r="A240" s="3" t="str">
        <f>+Seco!A239</f>
        <v>LA HIGUERA</v>
      </c>
      <c r="B240" s="6">
        <f>+Seco!B239</f>
        <v>0</v>
      </c>
      <c r="C240" s="6">
        <f>+Seco!C239</f>
        <v>0</v>
      </c>
      <c r="D240" s="6">
        <f>+Seco!D239</f>
        <v>0</v>
      </c>
      <c r="E240" s="6">
        <f>+Seco!E239</f>
        <v>0</v>
      </c>
      <c r="F240" s="6">
        <f>+Seco!F239</f>
        <v>0</v>
      </c>
      <c r="G240" s="6">
        <f>+Seco!G239</f>
        <v>0</v>
      </c>
      <c r="H240" s="6">
        <f>+Seco!H239</f>
        <v>0</v>
      </c>
      <c r="I240" s="6">
        <f>+Seco!I239</f>
        <v>0</v>
      </c>
      <c r="J240" s="6">
        <f>+Seco!J239</f>
        <v>0</v>
      </c>
      <c r="K240" s="6">
        <f>+Seco!K239</f>
        <v>11383802.229999989</v>
      </c>
      <c r="L240" s="6">
        <f>+Seco!L239</f>
        <v>14481637.600000024</v>
      </c>
      <c r="M240" s="6">
        <f>+Seco!M239</f>
        <v>13754039.699999986</v>
      </c>
      <c r="N240" s="6">
        <f>+Medio!B239</f>
        <v>0</v>
      </c>
      <c r="O240" s="6">
        <f>+Medio!C239</f>
        <v>0</v>
      </c>
      <c r="P240" s="6">
        <f>+Medio!D239</f>
        <v>0</v>
      </c>
      <c r="Q240" s="6">
        <f>+Medio!E239</f>
        <v>0</v>
      </c>
      <c r="R240" s="6">
        <f>+Medio!F239</f>
        <v>0</v>
      </c>
      <c r="S240" s="6">
        <f>+Medio!G239</f>
        <v>0</v>
      </c>
      <c r="T240" s="6">
        <f>+Medio!H239</f>
        <v>0</v>
      </c>
      <c r="U240" s="6">
        <f>+Medio!I239</f>
        <v>0</v>
      </c>
      <c r="V240" s="6">
        <f>+Medio!J239</f>
        <v>0</v>
      </c>
      <c r="W240" s="6">
        <f>+Medio!K239</f>
        <v>11350768.500000009</v>
      </c>
      <c r="X240" s="6">
        <f>+Medio!L239</f>
        <v>14824832.399999987</v>
      </c>
      <c r="Y240" s="6">
        <f>+Medio!M239</f>
        <v>13493757.500000028</v>
      </c>
      <c r="Z240" s="6">
        <f>+Húmedo!B239</f>
        <v>0</v>
      </c>
      <c r="AA240" s="6">
        <f>+Húmedo!C239</f>
        <v>0</v>
      </c>
      <c r="AB240" s="6">
        <f>+Húmedo!D239</f>
        <v>0</v>
      </c>
      <c r="AC240" s="6">
        <f>+Húmedo!E239</f>
        <v>0</v>
      </c>
      <c r="AD240" s="6">
        <f>+Húmedo!F239</f>
        <v>0</v>
      </c>
      <c r="AE240" s="6">
        <f>+Húmedo!G239</f>
        <v>0</v>
      </c>
      <c r="AF240" s="6">
        <f>+Húmedo!H239</f>
        <v>0</v>
      </c>
      <c r="AG240" s="6">
        <f>+Húmedo!I239</f>
        <v>0</v>
      </c>
      <c r="AH240" s="6">
        <f>+Húmedo!J239</f>
        <v>0</v>
      </c>
      <c r="AI240" s="6">
        <f>+Húmedo!K239</f>
        <v>11011738.809999969</v>
      </c>
      <c r="AJ240" s="6">
        <f>+Húmedo!L239</f>
        <v>14243467.699999984</v>
      </c>
      <c r="AK240" s="6">
        <f>+Húmedo!M239</f>
        <v>13123547.75</v>
      </c>
      <c r="AL240" s="6"/>
      <c r="AM240" s="34">
        <f t="shared" si="59"/>
        <v>39619479.530000001</v>
      </c>
      <c r="AN240" s="34">
        <f t="shared" si="60"/>
        <v>39669358.400000028</v>
      </c>
      <c r="AO240" s="34">
        <f t="shared" si="61"/>
        <v>38378754.259999953</v>
      </c>
      <c r="AP240" s="34">
        <f t="shared" si="62"/>
        <v>38378754.259999953</v>
      </c>
      <c r="AQ240" s="34">
        <f t="shared" si="63"/>
        <v>3</v>
      </c>
      <c r="AR240" s="6">
        <f t="shared" si="69"/>
        <v>238</v>
      </c>
      <c r="AS240" s="35">
        <f t="shared" si="64"/>
        <v>11011738.809999969</v>
      </c>
      <c r="AT240" s="35">
        <f t="shared" si="64"/>
        <v>14243467.699999984</v>
      </c>
      <c r="AU240" s="35">
        <f t="shared" si="64"/>
        <v>13123547.75</v>
      </c>
      <c r="AV240" s="35">
        <f t="shared" si="65"/>
        <v>38378754.259999953</v>
      </c>
      <c r="AW240" s="19">
        <f t="shared" si="66"/>
        <v>0</v>
      </c>
      <c r="AX240" s="30">
        <f t="shared" si="53"/>
        <v>34</v>
      </c>
      <c r="AY240" s="30">
        <f t="shared" si="54"/>
        <v>35</v>
      </c>
      <c r="AZ240" s="30">
        <f t="shared" si="55"/>
        <v>36</v>
      </c>
      <c r="BB240" s="34">
        <f>+CompraVenta!AQ242</f>
        <v>-2621153.63</v>
      </c>
      <c r="BC240" s="34">
        <f>+CompraVenta!AR242</f>
        <v>-2800827.819999998</v>
      </c>
      <c r="BD240" s="34">
        <f>+CompraVenta!AS242</f>
        <v>-2687187.6099999994</v>
      </c>
      <c r="BF240" s="34">
        <f t="shared" si="56"/>
        <v>8390585.1799999699</v>
      </c>
      <c r="BG240" s="34">
        <f t="shared" si="57"/>
        <v>11442639.879999986</v>
      </c>
      <c r="BH240" s="34">
        <f t="shared" si="58"/>
        <v>10436360.140000001</v>
      </c>
      <c r="BJ240" s="36">
        <f t="shared" si="67"/>
        <v>30269585.199999958</v>
      </c>
      <c r="BK240" s="19">
        <f t="shared" si="68"/>
        <v>0</v>
      </c>
    </row>
    <row r="241" spans="1:63" x14ac:dyDescent="0.35">
      <c r="A241" s="3" t="str">
        <f>+Seco!A240</f>
        <v>LA_ACACIA</v>
      </c>
      <c r="B241" s="6">
        <f>+Seco!B240</f>
        <v>0</v>
      </c>
      <c r="C241" s="6">
        <f>+Seco!C240</f>
        <v>0</v>
      </c>
      <c r="D241" s="6">
        <f>+Seco!D240</f>
        <v>0</v>
      </c>
      <c r="E241" s="6">
        <f>+Seco!E240</f>
        <v>0</v>
      </c>
      <c r="F241" s="6">
        <f>+Seco!F240</f>
        <v>0</v>
      </c>
      <c r="G241" s="6">
        <f>+Seco!G240</f>
        <v>0</v>
      </c>
      <c r="H241" s="6">
        <f>+Seco!H240</f>
        <v>0</v>
      </c>
      <c r="I241" s="6">
        <f>+Seco!I240</f>
        <v>0</v>
      </c>
      <c r="J241" s="6">
        <f>+Seco!J240</f>
        <v>0</v>
      </c>
      <c r="K241" s="6">
        <f>+Seco!K240</f>
        <v>115334.51000000015</v>
      </c>
      <c r="L241" s="6">
        <f>+Seco!L240</f>
        <v>270533.17</v>
      </c>
      <c r="M241" s="6">
        <f>+Seco!M240</f>
        <v>258806.6700000003</v>
      </c>
      <c r="N241" s="6">
        <f>+Medio!B240</f>
        <v>0</v>
      </c>
      <c r="O241" s="6">
        <f>+Medio!C240</f>
        <v>0</v>
      </c>
      <c r="P241" s="6">
        <f>+Medio!D240</f>
        <v>0</v>
      </c>
      <c r="Q241" s="6">
        <f>+Medio!E240</f>
        <v>0</v>
      </c>
      <c r="R241" s="6">
        <f>+Medio!F240</f>
        <v>0</v>
      </c>
      <c r="S241" s="6">
        <f>+Medio!G240</f>
        <v>0</v>
      </c>
      <c r="T241" s="6">
        <f>+Medio!H240</f>
        <v>0</v>
      </c>
      <c r="U241" s="6">
        <f>+Medio!I240</f>
        <v>0</v>
      </c>
      <c r="V241" s="6">
        <f>+Medio!J240</f>
        <v>0</v>
      </c>
      <c r="W241" s="6">
        <f>+Medio!K240</f>
        <v>114793.61000000002</v>
      </c>
      <c r="X241" s="6">
        <f>+Medio!L240</f>
        <v>277016.43999999983</v>
      </c>
      <c r="Y241" s="6">
        <f>+Medio!M240</f>
        <v>254895.70000000013</v>
      </c>
      <c r="Z241" s="6">
        <f>+Húmedo!B240</f>
        <v>0</v>
      </c>
      <c r="AA241" s="6">
        <f>+Húmedo!C240</f>
        <v>0</v>
      </c>
      <c r="AB241" s="6">
        <f>+Húmedo!D240</f>
        <v>0</v>
      </c>
      <c r="AC241" s="6">
        <f>+Húmedo!E240</f>
        <v>0</v>
      </c>
      <c r="AD241" s="6">
        <f>+Húmedo!F240</f>
        <v>0</v>
      </c>
      <c r="AE241" s="6">
        <f>+Húmedo!G240</f>
        <v>0</v>
      </c>
      <c r="AF241" s="6">
        <f>+Húmedo!H240</f>
        <v>0</v>
      </c>
      <c r="AG241" s="6">
        <f>+Húmedo!I240</f>
        <v>0</v>
      </c>
      <c r="AH241" s="6">
        <f>+Húmedo!J240</f>
        <v>0</v>
      </c>
      <c r="AI241" s="6">
        <f>+Húmedo!K240</f>
        <v>111620.03</v>
      </c>
      <c r="AJ241" s="6">
        <f>+Húmedo!L240</f>
        <v>267206.58000000007</v>
      </c>
      <c r="AK241" s="6">
        <f>+Húmedo!M240</f>
        <v>246616.02000000011</v>
      </c>
      <c r="AL241" s="6"/>
      <c r="AM241" s="34">
        <f t="shared" si="59"/>
        <v>644674.35000000044</v>
      </c>
      <c r="AN241" s="34">
        <f t="shared" si="60"/>
        <v>646705.75</v>
      </c>
      <c r="AO241" s="34">
        <f t="shared" si="61"/>
        <v>625442.63000000024</v>
      </c>
      <c r="AP241" s="34">
        <f t="shared" si="62"/>
        <v>625442.63000000024</v>
      </c>
      <c r="AQ241" s="34">
        <f t="shared" si="63"/>
        <v>3</v>
      </c>
      <c r="AR241" s="6">
        <f t="shared" si="69"/>
        <v>239</v>
      </c>
      <c r="AS241" s="35">
        <f t="shared" si="64"/>
        <v>111620.03</v>
      </c>
      <c r="AT241" s="35">
        <f t="shared" si="64"/>
        <v>267206.58000000007</v>
      </c>
      <c r="AU241" s="35">
        <f t="shared" si="64"/>
        <v>246616.02000000011</v>
      </c>
      <c r="AV241" s="35">
        <f t="shared" si="65"/>
        <v>625442.63000000024</v>
      </c>
      <c r="AW241" s="19">
        <f t="shared" si="66"/>
        <v>0</v>
      </c>
      <c r="AX241" s="30">
        <f t="shared" si="53"/>
        <v>34</v>
      </c>
      <c r="AY241" s="30">
        <f t="shared" si="54"/>
        <v>35</v>
      </c>
      <c r="AZ241" s="30">
        <f t="shared" si="55"/>
        <v>36</v>
      </c>
      <c r="BB241" s="34">
        <f>+CompraVenta!AQ243</f>
        <v>0</v>
      </c>
      <c r="BC241" s="34">
        <f>+CompraVenta!AR243</f>
        <v>0</v>
      </c>
      <c r="BD241" s="34">
        <f>+CompraVenta!AS243</f>
        <v>0</v>
      </c>
      <c r="BF241" s="34">
        <f t="shared" si="56"/>
        <v>111620.03</v>
      </c>
      <c r="BG241" s="34">
        <f t="shared" si="57"/>
        <v>267206.58000000007</v>
      </c>
      <c r="BH241" s="34">
        <f t="shared" si="58"/>
        <v>246616.02000000011</v>
      </c>
      <c r="BJ241" s="36">
        <f t="shared" si="67"/>
        <v>625442.63000000024</v>
      </c>
      <c r="BK241" s="19">
        <f t="shared" si="68"/>
        <v>0</v>
      </c>
    </row>
    <row r="242" spans="1:63" x14ac:dyDescent="0.35">
      <c r="A242" s="3" t="str">
        <f>+Seco!A241</f>
        <v>LA_CALERA</v>
      </c>
      <c r="B242" s="6">
        <f>+Seco!B241</f>
        <v>0</v>
      </c>
      <c r="C242" s="6">
        <f>+Seco!C241</f>
        <v>0</v>
      </c>
      <c r="D242" s="6">
        <f>+Seco!D241</f>
        <v>0</v>
      </c>
      <c r="E242" s="6">
        <f>+Seco!E241</f>
        <v>0</v>
      </c>
      <c r="F242" s="6">
        <f>+Seco!F241</f>
        <v>0</v>
      </c>
      <c r="G242" s="6">
        <f>+Seco!G241</f>
        <v>0</v>
      </c>
      <c r="H242" s="6">
        <f>+Seco!H241</f>
        <v>0</v>
      </c>
      <c r="I242" s="6">
        <f>+Seco!I241</f>
        <v>0</v>
      </c>
      <c r="J242" s="6">
        <f>+Seco!J241</f>
        <v>0</v>
      </c>
      <c r="K242" s="6">
        <f>+Seco!K241</f>
        <v>0</v>
      </c>
      <c r="L242" s="6">
        <f>+Seco!L241</f>
        <v>0</v>
      </c>
      <c r="M242" s="6">
        <f>+Seco!M241</f>
        <v>0</v>
      </c>
      <c r="N242" s="6">
        <f>+Medio!B241</f>
        <v>0</v>
      </c>
      <c r="O242" s="6">
        <f>+Medio!C241</f>
        <v>0</v>
      </c>
      <c r="P242" s="6">
        <f>+Medio!D241</f>
        <v>0</v>
      </c>
      <c r="Q242" s="6">
        <f>+Medio!E241</f>
        <v>0</v>
      </c>
      <c r="R242" s="6">
        <f>+Medio!F241</f>
        <v>0</v>
      </c>
      <c r="S242" s="6">
        <f>+Medio!G241</f>
        <v>0</v>
      </c>
      <c r="T242" s="6">
        <f>+Medio!H241</f>
        <v>0</v>
      </c>
      <c r="U242" s="6">
        <f>+Medio!I241</f>
        <v>0</v>
      </c>
      <c r="V242" s="6">
        <f>+Medio!J241</f>
        <v>0</v>
      </c>
      <c r="W242" s="6">
        <f>+Medio!K241</f>
        <v>0</v>
      </c>
      <c r="X242" s="6">
        <f>+Medio!L241</f>
        <v>0</v>
      </c>
      <c r="Y242" s="6">
        <f>+Medio!M241</f>
        <v>0</v>
      </c>
      <c r="Z242" s="6">
        <f>+Húmedo!B241</f>
        <v>0</v>
      </c>
      <c r="AA242" s="6">
        <f>+Húmedo!C241</f>
        <v>0</v>
      </c>
      <c r="AB242" s="6">
        <f>+Húmedo!D241</f>
        <v>0</v>
      </c>
      <c r="AC242" s="6">
        <f>+Húmedo!E241</f>
        <v>0</v>
      </c>
      <c r="AD242" s="6">
        <f>+Húmedo!F241</f>
        <v>0</v>
      </c>
      <c r="AE242" s="6">
        <f>+Húmedo!G241</f>
        <v>0</v>
      </c>
      <c r="AF242" s="6">
        <f>+Húmedo!H241</f>
        <v>0</v>
      </c>
      <c r="AG242" s="6">
        <f>+Húmedo!I241</f>
        <v>0</v>
      </c>
      <c r="AH242" s="6">
        <f>+Húmedo!J241</f>
        <v>0</v>
      </c>
      <c r="AI242" s="6">
        <f>+Húmedo!K241</f>
        <v>0</v>
      </c>
      <c r="AJ242" s="6">
        <f>+Húmedo!L241</f>
        <v>0</v>
      </c>
      <c r="AK242" s="6">
        <f>+Húmedo!M241</f>
        <v>0</v>
      </c>
      <c r="AL242" s="6"/>
      <c r="AM242" s="34">
        <f t="shared" si="59"/>
        <v>0</v>
      </c>
      <c r="AN242" s="34">
        <f t="shared" si="60"/>
        <v>0</v>
      </c>
      <c r="AO242" s="34">
        <f t="shared" si="61"/>
        <v>0</v>
      </c>
      <c r="AP242" s="34">
        <f t="shared" si="62"/>
        <v>0</v>
      </c>
      <c r="AQ242" s="34">
        <f t="shared" si="63"/>
        <v>1</v>
      </c>
      <c r="AR242" s="6">
        <f t="shared" si="69"/>
        <v>240</v>
      </c>
      <c r="AS242" s="35">
        <f t="shared" si="64"/>
        <v>0</v>
      </c>
      <c r="AT242" s="35">
        <f t="shared" si="64"/>
        <v>0</v>
      </c>
      <c r="AU242" s="35">
        <f t="shared" si="64"/>
        <v>0</v>
      </c>
      <c r="AV242" s="35">
        <f t="shared" si="65"/>
        <v>0</v>
      </c>
      <c r="AW242" s="19">
        <f t="shared" si="66"/>
        <v>0</v>
      </c>
      <c r="AX242" s="30">
        <f t="shared" si="53"/>
        <v>1</v>
      </c>
      <c r="AY242" s="30">
        <f t="shared" si="54"/>
        <v>1</v>
      </c>
      <c r="AZ242" s="30">
        <f t="shared" si="55"/>
        <v>1</v>
      </c>
      <c r="BB242" s="34">
        <f>+CompraVenta!AQ244</f>
        <v>0</v>
      </c>
      <c r="BC242" s="34">
        <f>+CompraVenta!AR244</f>
        <v>0</v>
      </c>
      <c r="BD242" s="34">
        <f>+CompraVenta!AS244</f>
        <v>0</v>
      </c>
      <c r="BF242" s="34">
        <f t="shared" si="56"/>
        <v>0</v>
      </c>
      <c r="BG242" s="34">
        <f t="shared" si="57"/>
        <v>0</v>
      </c>
      <c r="BH242" s="34">
        <f t="shared" si="58"/>
        <v>0</v>
      </c>
      <c r="BJ242" s="36">
        <f t="shared" si="67"/>
        <v>0</v>
      </c>
      <c r="BK242" s="19">
        <f t="shared" si="68"/>
        <v>0</v>
      </c>
    </row>
    <row r="243" spans="1:63" x14ac:dyDescent="0.35">
      <c r="A243" s="3" t="str">
        <f>+Seco!A242</f>
        <v>LA_CHIMBA_BIS_SPA</v>
      </c>
      <c r="B243" s="6">
        <f>+Seco!B242</f>
        <v>0</v>
      </c>
      <c r="C243" s="6">
        <f>+Seco!C242</f>
        <v>0</v>
      </c>
      <c r="D243" s="6">
        <f>+Seco!D242</f>
        <v>0</v>
      </c>
      <c r="E243" s="6">
        <f>+Seco!E242</f>
        <v>0</v>
      </c>
      <c r="F243" s="6">
        <f>+Seco!F242</f>
        <v>0</v>
      </c>
      <c r="G243" s="6">
        <f>+Seco!G242</f>
        <v>0</v>
      </c>
      <c r="H243" s="6">
        <f>+Seco!H242</f>
        <v>0</v>
      </c>
      <c r="I243" s="6">
        <f>+Seco!I242</f>
        <v>0</v>
      </c>
      <c r="J243" s="6">
        <f>+Seco!J242</f>
        <v>0</v>
      </c>
      <c r="K243" s="6">
        <f>+Seco!K242</f>
        <v>152875.5400000001</v>
      </c>
      <c r="L243" s="6">
        <f>+Seco!L242</f>
        <v>180062.33</v>
      </c>
      <c r="M243" s="6">
        <f>+Seco!M242</f>
        <v>191223.10999999978</v>
      </c>
      <c r="N243" s="6">
        <f>+Medio!B242</f>
        <v>0</v>
      </c>
      <c r="O243" s="6">
        <f>+Medio!C242</f>
        <v>0</v>
      </c>
      <c r="P243" s="6">
        <f>+Medio!D242</f>
        <v>0</v>
      </c>
      <c r="Q243" s="6">
        <f>+Medio!E242</f>
        <v>0</v>
      </c>
      <c r="R243" s="6">
        <f>+Medio!F242</f>
        <v>0</v>
      </c>
      <c r="S243" s="6">
        <f>+Medio!G242</f>
        <v>0</v>
      </c>
      <c r="T243" s="6">
        <f>+Medio!H242</f>
        <v>0</v>
      </c>
      <c r="U243" s="6">
        <f>+Medio!I242</f>
        <v>0</v>
      </c>
      <c r="V243" s="6">
        <f>+Medio!J242</f>
        <v>0</v>
      </c>
      <c r="W243" s="6">
        <f>+Medio!K242</f>
        <v>153356.71999999991</v>
      </c>
      <c r="X243" s="6">
        <f>+Medio!L242</f>
        <v>183648.51999999996</v>
      </c>
      <c r="Y243" s="6">
        <f>+Medio!M242</f>
        <v>189256.67000000027</v>
      </c>
      <c r="Z243" s="6">
        <f>+Húmedo!B242</f>
        <v>0</v>
      </c>
      <c r="AA243" s="6">
        <f>+Húmedo!C242</f>
        <v>0</v>
      </c>
      <c r="AB243" s="6">
        <f>+Húmedo!D242</f>
        <v>0</v>
      </c>
      <c r="AC243" s="6">
        <f>+Húmedo!E242</f>
        <v>0</v>
      </c>
      <c r="AD243" s="6">
        <f>+Húmedo!F242</f>
        <v>0</v>
      </c>
      <c r="AE243" s="6">
        <f>+Húmedo!G242</f>
        <v>0</v>
      </c>
      <c r="AF243" s="6">
        <f>+Húmedo!H242</f>
        <v>0</v>
      </c>
      <c r="AG243" s="6">
        <f>+Húmedo!I242</f>
        <v>0</v>
      </c>
      <c r="AH243" s="6">
        <f>+Húmedo!J242</f>
        <v>0</v>
      </c>
      <c r="AI243" s="6">
        <f>+Húmedo!K242</f>
        <v>147433.35999999981</v>
      </c>
      <c r="AJ243" s="6">
        <f>+Húmedo!L242</f>
        <v>178229.48999999996</v>
      </c>
      <c r="AK243" s="6">
        <f>+Húmedo!M242</f>
        <v>183131.56000000084</v>
      </c>
      <c r="AL243" s="6"/>
      <c r="AM243" s="34">
        <f t="shared" si="59"/>
        <v>524160.97999999986</v>
      </c>
      <c r="AN243" s="34">
        <f t="shared" si="60"/>
        <v>526261.91000000015</v>
      </c>
      <c r="AO243" s="34">
        <f t="shared" si="61"/>
        <v>508794.41000000061</v>
      </c>
      <c r="AP243" s="34">
        <f t="shared" si="62"/>
        <v>508794.41000000061</v>
      </c>
      <c r="AQ243" s="34">
        <f t="shared" si="63"/>
        <v>3</v>
      </c>
      <c r="AR243" s="6">
        <f t="shared" si="69"/>
        <v>241</v>
      </c>
      <c r="AS243" s="35">
        <f t="shared" si="64"/>
        <v>147433.35999999981</v>
      </c>
      <c r="AT243" s="35">
        <f t="shared" si="64"/>
        <v>178229.48999999996</v>
      </c>
      <c r="AU243" s="35">
        <f t="shared" si="64"/>
        <v>183131.56000000084</v>
      </c>
      <c r="AV243" s="35">
        <f t="shared" si="65"/>
        <v>508794.41000000061</v>
      </c>
      <c r="AW243" s="19">
        <f t="shared" si="66"/>
        <v>0</v>
      </c>
      <c r="AX243" s="30">
        <f t="shared" si="53"/>
        <v>34</v>
      </c>
      <c r="AY243" s="30">
        <f t="shared" si="54"/>
        <v>35</v>
      </c>
      <c r="AZ243" s="30">
        <f t="shared" si="55"/>
        <v>36</v>
      </c>
      <c r="BB243" s="34">
        <f>+CompraVenta!AQ245</f>
        <v>0</v>
      </c>
      <c r="BC243" s="34">
        <f>+CompraVenta!AR245</f>
        <v>0</v>
      </c>
      <c r="BD243" s="34">
        <f>+CompraVenta!AS245</f>
        <v>0</v>
      </c>
      <c r="BF243" s="34">
        <f t="shared" si="56"/>
        <v>147433.35999999981</v>
      </c>
      <c r="BG243" s="34">
        <f t="shared" si="57"/>
        <v>178229.48999999996</v>
      </c>
      <c r="BH243" s="34">
        <f t="shared" si="58"/>
        <v>183131.56000000084</v>
      </c>
      <c r="BJ243" s="36">
        <f t="shared" si="67"/>
        <v>508794.41000000061</v>
      </c>
      <c r="BK243" s="19">
        <f t="shared" si="68"/>
        <v>0</v>
      </c>
    </row>
    <row r="244" spans="1:63" x14ac:dyDescent="0.35">
      <c r="A244" s="3" t="str">
        <f>+Seco!A243</f>
        <v>LA_HUELLA</v>
      </c>
      <c r="B244" s="6">
        <f>+Seco!B243</f>
        <v>0</v>
      </c>
      <c r="C244" s="6">
        <f>+Seco!C243</f>
        <v>0</v>
      </c>
      <c r="D244" s="6">
        <f>+Seco!D243</f>
        <v>0</v>
      </c>
      <c r="E244" s="6">
        <f>+Seco!E243</f>
        <v>0</v>
      </c>
      <c r="F244" s="6">
        <f>+Seco!F243</f>
        <v>0</v>
      </c>
      <c r="G244" s="6">
        <f>+Seco!G243</f>
        <v>0</v>
      </c>
      <c r="H244" s="6">
        <f>+Seco!H243</f>
        <v>0</v>
      </c>
      <c r="I244" s="6">
        <f>+Seco!I243</f>
        <v>0</v>
      </c>
      <c r="J244" s="6">
        <f>+Seco!J243</f>
        <v>0</v>
      </c>
      <c r="K244" s="6">
        <f>+Seco!K243</f>
        <v>1365265.4300000004</v>
      </c>
      <c r="L244" s="6">
        <f>+Seco!L243</f>
        <v>1324361.8999999994</v>
      </c>
      <c r="M244" s="6">
        <f>+Seco!M243</f>
        <v>1401528.8699999976</v>
      </c>
      <c r="N244" s="6">
        <f>+Medio!B243</f>
        <v>0</v>
      </c>
      <c r="O244" s="6">
        <f>+Medio!C243</f>
        <v>0</v>
      </c>
      <c r="P244" s="6">
        <f>+Medio!D243</f>
        <v>0</v>
      </c>
      <c r="Q244" s="6">
        <f>+Medio!E243</f>
        <v>0</v>
      </c>
      <c r="R244" s="6">
        <f>+Medio!F243</f>
        <v>0</v>
      </c>
      <c r="S244" s="6">
        <f>+Medio!G243</f>
        <v>0</v>
      </c>
      <c r="T244" s="6">
        <f>+Medio!H243</f>
        <v>0</v>
      </c>
      <c r="U244" s="6">
        <f>+Medio!I243</f>
        <v>0</v>
      </c>
      <c r="V244" s="6">
        <f>+Medio!J243</f>
        <v>0</v>
      </c>
      <c r="W244" s="6">
        <f>+Medio!K243</f>
        <v>1355534.5700000005</v>
      </c>
      <c r="X244" s="6">
        <f>+Medio!L243</f>
        <v>1353836.7200000023</v>
      </c>
      <c r="Y244" s="6">
        <f>+Medio!M243</f>
        <v>1412363.6000000034</v>
      </c>
      <c r="Z244" s="6">
        <f>+Húmedo!B243</f>
        <v>0</v>
      </c>
      <c r="AA244" s="6">
        <f>+Húmedo!C243</f>
        <v>0</v>
      </c>
      <c r="AB244" s="6">
        <f>+Húmedo!D243</f>
        <v>0</v>
      </c>
      <c r="AC244" s="6">
        <f>+Húmedo!E243</f>
        <v>0</v>
      </c>
      <c r="AD244" s="6">
        <f>+Húmedo!F243</f>
        <v>0</v>
      </c>
      <c r="AE244" s="6">
        <f>+Húmedo!G243</f>
        <v>0</v>
      </c>
      <c r="AF244" s="6">
        <f>+Húmedo!H243</f>
        <v>0</v>
      </c>
      <c r="AG244" s="6">
        <f>+Húmedo!I243</f>
        <v>0</v>
      </c>
      <c r="AH244" s="6">
        <f>+Húmedo!J243</f>
        <v>0</v>
      </c>
      <c r="AI244" s="6">
        <f>+Húmedo!K243</f>
        <v>1346761.6300000036</v>
      </c>
      <c r="AJ244" s="6">
        <f>+Húmedo!L243</f>
        <v>1318388.3899999964</v>
      </c>
      <c r="AK244" s="6">
        <f>+Húmedo!M243</f>
        <v>1372801.7800000021</v>
      </c>
      <c r="AL244" s="6"/>
      <c r="AM244" s="34">
        <f t="shared" si="59"/>
        <v>4091156.1999999974</v>
      </c>
      <c r="AN244" s="34">
        <f t="shared" si="60"/>
        <v>4121734.8900000062</v>
      </c>
      <c r="AO244" s="34">
        <f t="shared" si="61"/>
        <v>4037951.8000000021</v>
      </c>
      <c r="AP244" s="34">
        <f t="shared" si="62"/>
        <v>4037951.8000000021</v>
      </c>
      <c r="AQ244" s="34">
        <f t="shared" si="63"/>
        <v>3</v>
      </c>
      <c r="AR244" s="6">
        <f t="shared" si="69"/>
        <v>242</v>
      </c>
      <c r="AS244" s="35">
        <f t="shared" si="64"/>
        <v>1346761.6300000036</v>
      </c>
      <c r="AT244" s="35">
        <f t="shared" si="64"/>
        <v>1318388.3899999964</v>
      </c>
      <c r="AU244" s="35">
        <f t="shared" si="64"/>
        <v>1372801.7800000021</v>
      </c>
      <c r="AV244" s="35">
        <f t="shared" si="65"/>
        <v>4037951.8000000021</v>
      </c>
      <c r="AW244" s="19">
        <f t="shared" si="66"/>
        <v>0</v>
      </c>
      <c r="AX244" s="30">
        <f t="shared" si="53"/>
        <v>34</v>
      </c>
      <c r="AY244" s="30">
        <f t="shared" si="54"/>
        <v>35</v>
      </c>
      <c r="AZ244" s="30">
        <f t="shared" si="55"/>
        <v>36</v>
      </c>
      <c r="BB244" s="34">
        <f>+CompraVenta!AQ246</f>
        <v>-133386.49999999991</v>
      </c>
      <c r="BC244" s="34">
        <f>+CompraVenta!AR246</f>
        <v>-140170.09999999998</v>
      </c>
      <c r="BD244" s="34">
        <f>+CompraVenta!AS246</f>
        <v>-137213.80000000002</v>
      </c>
      <c r="BF244" s="34">
        <f t="shared" si="56"/>
        <v>1213375.1300000036</v>
      </c>
      <c r="BG244" s="34">
        <f t="shared" si="57"/>
        <v>1178218.2899999963</v>
      </c>
      <c r="BH244" s="34">
        <f t="shared" si="58"/>
        <v>1235587.9800000021</v>
      </c>
      <c r="BJ244" s="36">
        <f t="shared" si="67"/>
        <v>3627181.4000000022</v>
      </c>
      <c r="BK244" s="19">
        <f t="shared" si="68"/>
        <v>0</v>
      </c>
    </row>
    <row r="245" spans="1:63" x14ac:dyDescent="0.35">
      <c r="A245" s="3" t="str">
        <f>+Seco!A244</f>
        <v>LA_LEONERA</v>
      </c>
      <c r="B245" s="6">
        <f>+Seco!B244</f>
        <v>0</v>
      </c>
      <c r="C245" s="6">
        <f>+Seco!C244</f>
        <v>0</v>
      </c>
      <c r="D245" s="6">
        <f>+Seco!D244</f>
        <v>0</v>
      </c>
      <c r="E245" s="6">
        <f>+Seco!E244</f>
        <v>0</v>
      </c>
      <c r="F245" s="6">
        <f>+Seco!F244</f>
        <v>0</v>
      </c>
      <c r="G245" s="6">
        <f>+Seco!G244</f>
        <v>0</v>
      </c>
      <c r="H245" s="6">
        <f>+Seco!H244</f>
        <v>0</v>
      </c>
      <c r="I245" s="6">
        <f>+Seco!I244</f>
        <v>0</v>
      </c>
      <c r="J245" s="6">
        <f>+Seco!J244</f>
        <v>0</v>
      </c>
      <c r="K245" s="6">
        <f>+Seco!K244</f>
        <v>683651.17999999935</v>
      </c>
      <c r="L245" s="6">
        <f>+Seco!L244</f>
        <v>674031.21999999799</v>
      </c>
      <c r="M245" s="6">
        <f>+Seco!M244</f>
        <v>361465.18000000023</v>
      </c>
      <c r="N245" s="6">
        <f>+Medio!B244</f>
        <v>0</v>
      </c>
      <c r="O245" s="6">
        <f>+Medio!C244</f>
        <v>0</v>
      </c>
      <c r="P245" s="6">
        <f>+Medio!D244</f>
        <v>0</v>
      </c>
      <c r="Q245" s="6">
        <f>+Medio!E244</f>
        <v>0</v>
      </c>
      <c r="R245" s="6">
        <f>+Medio!F244</f>
        <v>0</v>
      </c>
      <c r="S245" s="6">
        <f>+Medio!G244</f>
        <v>0</v>
      </c>
      <c r="T245" s="6">
        <f>+Medio!H244</f>
        <v>0</v>
      </c>
      <c r="U245" s="6">
        <f>+Medio!I244</f>
        <v>0</v>
      </c>
      <c r="V245" s="6">
        <f>+Medio!J244</f>
        <v>0</v>
      </c>
      <c r="W245" s="6">
        <f>+Medio!K244</f>
        <v>272987.37000000005</v>
      </c>
      <c r="X245" s="6">
        <f>+Medio!L244</f>
        <v>304767.14999999944</v>
      </c>
      <c r="Y245" s="6">
        <f>+Medio!M244</f>
        <v>226479.22999999972</v>
      </c>
      <c r="Z245" s="6">
        <f>+Húmedo!B244</f>
        <v>0</v>
      </c>
      <c r="AA245" s="6">
        <f>+Húmedo!C244</f>
        <v>0</v>
      </c>
      <c r="AB245" s="6">
        <f>+Húmedo!D244</f>
        <v>0</v>
      </c>
      <c r="AC245" s="6">
        <f>+Húmedo!E244</f>
        <v>0</v>
      </c>
      <c r="AD245" s="6">
        <f>+Húmedo!F244</f>
        <v>0</v>
      </c>
      <c r="AE245" s="6">
        <f>+Húmedo!G244</f>
        <v>0</v>
      </c>
      <c r="AF245" s="6">
        <f>+Húmedo!H244</f>
        <v>0</v>
      </c>
      <c r="AG245" s="6">
        <f>+Húmedo!I244</f>
        <v>0</v>
      </c>
      <c r="AH245" s="6">
        <f>+Húmedo!J244</f>
        <v>0</v>
      </c>
      <c r="AI245" s="6">
        <f>+Húmedo!K244</f>
        <v>458611.19</v>
      </c>
      <c r="AJ245" s="6">
        <f>+Húmedo!L244</f>
        <v>422570.15999999951</v>
      </c>
      <c r="AK245" s="6">
        <f>+Húmedo!M244</f>
        <v>554698.85999999812</v>
      </c>
      <c r="AL245" s="6"/>
      <c r="AM245" s="34">
        <f t="shared" si="59"/>
        <v>1719147.5799999975</v>
      </c>
      <c r="AN245" s="34">
        <f t="shared" si="60"/>
        <v>804233.7499999993</v>
      </c>
      <c r="AO245" s="34">
        <f t="shared" si="61"/>
        <v>1435880.2099999976</v>
      </c>
      <c r="AP245" s="34">
        <f t="shared" si="62"/>
        <v>804233.7499999993</v>
      </c>
      <c r="AQ245" s="34">
        <f t="shared" si="63"/>
        <v>2</v>
      </c>
      <c r="AR245" s="6">
        <f t="shared" si="69"/>
        <v>243</v>
      </c>
      <c r="AS245" s="35">
        <f t="shared" si="64"/>
        <v>272987.37000000005</v>
      </c>
      <c r="AT245" s="35">
        <f t="shared" si="64"/>
        <v>304767.14999999944</v>
      </c>
      <c r="AU245" s="35">
        <f t="shared" si="64"/>
        <v>226479.22999999972</v>
      </c>
      <c r="AV245" s="35">
        <f t="shared" si="65"/>
        <v>804233.7499999993</v>
      </c>
      <c r="AW245" s="19">
        <f t="shared" si="66"/>
        <v>0</v>
      </c>
      <c r="AX245" s="30">
        <f t="shared" si="53"/>
        <v>22</v>
      </c>
      <c r="AY245" s="30">
        <f t="shared" si="54"/>
        <v>23</v>
      </c>
      <c r="AZ245" s="30">
        <f t="shared" si="55"/>
        <v>24</v>
      </c>
      <c r="BB245" s="34">
        <f>+CompraVenta!AQ247</f>
        <v>-252508.50999999998</v>
      </c>
      <c r="BC245" s="34">
        <f>+CompraVenta!AR247</f>
        <v>-283444.50000000035</v>
      </c>
      <c r="BD245" s="34">
        <f>+CompraVenta!AS247</f>
        <v>-266912.4099999998</v>
      </c>
      <c r="BF245" s="34">
        <f t="shared" si="56"/>
        <v>20478.860000000073</v>
      </c>
      <c r="BG245" s="34">
        <f t="shared" si="57"/>
        <v>21322.649999999092</v>
      </c>
      <c r="BH245" s="34">
        <f t="shared" si="58"/>
        <v>-40433.18000000008</v>
      </c>
      <c r="BJ245" s="36">
        <f t="shared" si="67"/>
        <v>1368.329999999085</v>
      </c>
      <c r="BK245" s="19">
        <f t="shared" si="68"/>
        <v>0</v>
      </c>
    </row>
    <row r="246" spans="1:63" x14ac:dyDescent="0.35">
      <c r="A246" s="3" t="str">
        <f>+Seco!A245</f>
        <v>LA_LIGUA_SPA</v>
      </c>
      <c r="B246" s="6">
        <f>+Seco!B245</f>
        <v>0</v>
      </c>
      <c r="C246" s="6">
        <f>+Seco!C245</f>
        <v>0</v>
      </c>
      <c r="D246" s="6">
        <f>+Seco!D245</f>
        <v>0</v>
      </c>
      <c r="E246" s="6">
        <f>+Seco!E245</f>
        <v>0</v>
      </c>
      <c r="F246" s="6">
        <f>+Seco!F245</f>
        <v>0</v>
      </c>
      <c r="G246" s="6">
        <f>+Seco!G245</f>
        <v>0</v>
      </c>
      <c r="H246" s="6">
        <f>+Seco!H245</f>
        <v>0</v>
      </c>
      <c r="I246" s="6">
        <f>+Seco!I245</f>
        <v>0</v>
      </c>
      <c r="J246" s="6">
        <f>+Seco!J245</f>
        <v>0</v>
      </c>
      <c r="K246" s="6">
        <f>+Seco!K245</f>
        <v>78530.039999999892</v>
      </c>
      <c r="L246" s="6">
        <f>+Seco!L245</f>
        <v>101826.55000000003</v>
      </c>
      <c r="M246" s="6">
        <f>+Seco!M245</f>
        <v>103870.04000000024</v>
      </c>
      <c r="N246" s="6">
        <f>+Medio!B245</f>
        <v>0</v>
      </c>
      <c r="O246" s="6">
        <f>+Medio!C245</f>
        <v>0</v>
      </c>
      <c r="P246" s="6">
        <f>+Medio!D245</f>
        <v>0</v>
      </c>
      <c r="Q246" s="6">
        <f>+Medio!E245</f>
        <v>0</v>
      </c>
      <c r="R246" s="6">
        <f>+Medio!F245</f>
        <v>0</v>
      </c>
      <c r="S246" s="6">
        <f>+Medio!G245</f>
        <v>0</v>
      </c>
      <c r="T246" s="6">
        <f>+Medio!H245</f>
        <v>0</v>
      </c>
      <c r="U246" s="6">
        <f>+Medio!I245</f>
        <v>0</v>
      </c>
      <c r="V246" s="6">
        <f>+Medio!J245</f>
        <v>0</v>
      </c>
      <c r="W246" s="6">
        <f>+Medio!K245</f>
        <v>78221.650000000009</v>
      </c>
      <c r="X246" s="6">
        <f>+Medio!L245</f>
        <v>103868.24999999996</v>
      </c>
      <c r="Y246" s="6">
        <f>+Medio!M245</f>
        <v>104089.31999999988</v>
      </c>
      <c r="Z246" s="6">
        <f>+Húmedo!B245</f>
        <v>0</v>
      </c>
      <c r="AA246" s="6">
        <f>+Húmedo!C245</f>
        <v>0</v>
      </c>
      <c r="AB246" s="6">
        <f>+Húmedo!D245</f>
        <v>0</v>
      </c>
      <c r="AC246" s="6">
        <f>+Húmedo!E245</f>
        <v>0</v>
      </c>
      <c r="AD246" s="6">
        <f>+Húmedo!F245</f>
        <v>0</v>
      </c>
      <c r="AE246" s="6">
        <f>+Húmedo!G245</f>
        <v>0</v>
      </c>
      <c r="AF246" s="6">
        <f>+Húmedo!H245</f>
        <v>0</v>
      </c>
      <c r="AG246" s="6">
        <f>+Húmedo!I245</f>
        <v>0</v>
      </c>
      <c r="AH246" s="6">
        <f>+Húmedo!J245</f>
        <v>0</v>
      </c>
      <c r="AI246" s="6">
        <f>+Húmedo!K245</f>
        <v>76465.730000000098</v>
      </c>
      <c r="AJ246" s="6">
        <f>+Húmedo!L245</f>
        <v>101118.63000000025</v>
      </c>
      <c r="AK246" s="6">
        <f>+Húmedo!M245</f>
        <v>101084.08999999995</v>
      </c>
      <c r="AL246" s="6"/>
      <c r="AM246" s="34">
        <f t="shared" si="59"/>
        <v>284226.63000000012</v>
      </c>
      <c r="AN246" s="34">
        <f t="shared" si="60"/>
        <v>286179.21999999986</v>
      </c>
      <c r="AO246" s="34">
        <f t="shared" si="61"/>
        <v>278668.4500000003</v>
      </c>
      <c r="AP246" s="34">
        <f t="shared" si="62"/>
        <v>278668.4500000003</v>
      </c>
      <c r="AQ246" s="34">
        <f t="shared" si="63"/>
        <v>3</v>
      </c>
      <c r="AR246" s="6">
        <f t="shared" si="69"/>
        <v>244</v>
      </c>
      <c r="AS246" s="35">
        <f t="shared" si="64"/>
        <v>76465.730000000098</v>
      </c>
      <c r="AT246" s="35">
        <f t="shared" si="64"/>
        <v>101118.63000000025</v>
      </c>
      <c r="AU246" s="35">
        <f t="shared" si="64"/>
        <v>101084.08999999995</v>
      </c>
      <c r="AV246" s="35">
        <f t="shared" si="65"/>
        <v>278668.4500000003</v>
      </c>
      <c r="AW246" s="19">
        <f t="shared" si="66"/>
        <v>0</v>
      </c>
      <c r="AX246" s="30">
        <f t="shared" si="53"/>
        <v>34</v>
      </c>
      <c r="AY246" s="30">
        <f t="shared" si="54"/>
        <v>35</v>
      </c>
      <c r="AZ246" s="30">
        <f t="shared" si="55"/>
        <v>36</v>
      </c>
      <c r="BB246" s="34">
        <f>+CompraVenta!AQ248</f>
        <v>0</v>
      </c>
      <c r="BC246" s="34">
        <f>+CompraVenta!AR248</f>
        <v>0</v>
      </c>
      <c r="BD246" s="34">
        <f>+CompraVenta!AS248</f>
        <v>0</v>
      </c>
      <c r="BF246" s="34">
        <f t="shared" si="56"/>
        <v>76465.730000000098</v>
      </c>
      <c r="BG246" s="34">
        <f t="shared" si="57"/>
        <v>101118.63000000025</v>
      </c>
      <c r="BH246" s="34">
        <f t="shared" si="58"/>
        <v>101084.08999999995</v>
      </c>
      <c r="BJ246" s="36">
        <f t="shared" si="67"/>
        <v>278668.4500000003</v>
      </c>
      <c r="BK246" s="19">
        <f t="shared" si="68"/>
        <v>0</v>
      </c>
    </row>
    <row r="247" spans="1:63" x14ac:dyDescent="0.35">
      <c r="A247" s="3" t="str">
        <f>+Seco!A246</f>
        <v>LA_MANGA_ENERGY</v>
      </c>
      <c r="B247" s="6">
        <f>+Seco!B246</f>
        <v>0</v>
      </c>
      <c r="C247" s="6">
        <f>+Seco!C246</f>
        <v>0</v>
      </c>
      <c r="D247" s="6">
        <f>+Seco!D246</f>
        <v>0</v>
      </c>
      <c r="E247" s="6">
        <f>+Seco!E246</f>
        <v>0</v>
      </c>
      <c r="F247" s="6">
        <f>+Seco!F246</f>
        <v>0</v>
      </c>
      <c r="G247" s="6">
        <f>+Seco!G246</f>
        <v>0</v>
      </c>
      <c r="H247" s="6">
        <f>+Seco!H246</f>
        <v>0</v>
      </c>
      <c r="I247" s="6">
        <f>+Seco!I246</f>
        <v>0</v>
      </c>
      <c r="J247" s="6">
        <f>+Seco!J246</f>
        <v>0</v>
      </c>
      <c r="K247" s="6">
        <f>+Seco!K246</f>
        <v>59763.760000000118</v>
      </c>
      <c r="L247" s="6">
        <f>+Seco!L246</f>
        <v>57072.800000000112</v>
      </c>
      <c r="M247" s="6">
        <f>+Seco!M246</f>
        <v>59335.780000000042</v>
      </c>
      <c r="N247" s="6">
        <f>+Medio!B246</f>
        <v>0</v>
      </c>
      <c r="O247" s="6">
        <f>+Medio!C246</f>
        <v>0</v>
      </c>
      <c r="P247" s="6">
        <f>+Medio!D246</f>
        <v>0</v>
      </c>
      <c r="Q247" s="6">
        <f>+Medio!E246</f>
        <v>0</v>
      </c>
      <c r="R247" s="6">
        <f>+Medio!F246</f>
        <v>0</v>
      </c>
      <c r="S247" s="6">
        <f>+Medio!G246</f>
        <v>0</v>
      </c>
      <c r="T247" s="6">
        <f>+Medio!H246</f>
        <v>0</v>
      </c>
      <c r="U247" s="6">
        <f>+Medio!I246</f>
        <v>0</v>
      </c>
      <c r="V247" s="6">
        <f>+Medio!J246</f>
        <v>0</v>
      </c>
      <c r="W247" s="6">
        <f>+Medio!K246</f>
        <v>59502.509999999878</v>
      </c>
      <c r="X247" s="6">
        <f>+Medio!L246</f>
        <v>58403.270000000142</v>
      </c>
      <c r="Y247" s="6">
        <f>+Medio!M246</f>
        <v>59355.480000000032</v>
      </c>
      <c r="Z247" s="6">
        <f>+Húmedo!B246</f>
        <v>0</v>
      </c>
      <c r="AA247" s="6">
        <f>+Húmedo!C246</f>
        <v>0</v>
      </c>
      <c r="AB247" s="6">
        <f>+Húmedo!D246</f>
        <v>0</v>
      </c>
      <c r="AC247" s="6">
        <f>+Húmedo!E246</f>
        <v>0</v>
      </c>
      <c r="AD247" s="6">
        <f>+Húmedo!F246</f>
        <v>0</v>
      </c>
      <c r="AE247" s="6">
        <f>+Húmedo!G246</f>
        <v>0</v>
      </c>
      <c r="AF247" s="6">
        <f>+Húmedo!H246</f>
        <v>0</v>
      </c>
      <c r="AG247" s="6">
        <f>+Húmedo!I246</f>
        <v>0</v>
      </c>
      <c r="AH247" s="6">
        <f>+Húmedo!J246</f>
        <v>0</v>
      </c>
      <c r="AI247" s="6">
        <f>+Húmedo!K246</f>
        <v>57985.890000000079</v>
      </c>
      <c r="AJ247" s="6">
        <f>+Húmedo!L246</f>
        <v>56563.099999999969</v>
      </c>
      <c r="AK247" s="6">
        <f>+Húmedo!M246</f>
        <v>57464.35</v>
      </c>
      <c r="AL247" s="6"/>
      <c r="AM247" s="34">
        <f t="shared" si="59"/>
        <v>176172.34000000026</v>
      </c>
      <c r="AN247" s="34">
        <f t="shared" si="60"/>
        <v>177261.26000000007</v>
      </c>
      <c r="AO247" s="34">
        <f t="shared" si="61"/>
        <v>172013.34000000005</v>
      </c>
      <c r="AP247" s="34">
        <f t="shared" si="62"/>
        <v>172013.34000000005</v>
      </c>
      <c r="AQ247" s="34">
        <f t="shared" si="63"/>
        <v>3</v>
      </c>
      <c r="AR247" s="6">
        <f t="shared" si="69"/>
        <v>245</v>
      </c>
      <c r="AS247" s="35">
        <f t="shared" si="64"/>
        <v>57985.890000000079</v>
      </c>
      <c r="AT247" s="35">
        <f t="shared" si="64"/>
        <v>56563.099999999969</v>
      </c>
      <c r="AU247" s="35">
        <f t="shared" si="64"/>
        <v>57464.35</v>
      </c>
      <c r="AV247" s="35">
        <f t="shared" si="65"/>
        <v>172013.34000000005</v>
      </c>
      <c r="AW247" s="19">
        <f t="shared" si="66"/>
        <v>0</v>
      </c>
      <c r="AX247" s="30">
        <f t="shared" si="53"/>
        <v>34</v>
      </c>
      <c r="AY247" s="30">
        <f t="shared" si="54"/>
        <v>35</v>
      </c>
      <c r="AZ247" s="30">
        <f t="shared" si="55"/>
        <v>36</v>
      </c>
      <c r="BB247" s="34">
        <f>+CompraVenta!AQ249</f>
        <v>0</v>
      </c>
      <c r="BC247" s="34">
        <f>+CompraVenta!AR249</f>
        <v>0</v>
      </c>
      <c r="BD247" s="34">
        <f>+CompraVenta!AS249</f>
        <v>0</v>
      </c>
      <c r="BF247" s="34">
        <f t="shared" si="56"/>
        <v>57985.890000000079</v>
      </c>
      <c r="BG247" s="34">
        <f t="shared" si="57"/>
        <v>56563.099999999969</v>
      </c>
      <c r="BH247" s="34">
        <f t="shared" si="58"/>
        <v>57464.35</v>
      </c>
      <c r="BJ247" s="36">
        <f t="shared" si="67"/>
        <v>172013.34000000005</v>
      </c>
      <c r="BK247" s="19">
        <f t="shared" si="68"/>
        <v>0</v>
      </c>
    </row>
    <row r="248" spans="1:63" x14ac:dyDescent="0.35">
      <c r="A248" s="3" t="str">
        <f>+Seco!A247</f>
        <v>LA_MONTAÑA_1</v>
      </c>
      <c r="B248" s="6">
        <f>+Seco!B247</f>
        <v>0</v>
      </c>
      <c r="C248" s="6">
        <f>+Seco!C247</f>
        <v>0</v>
      </c>
      <c r="D248" s="6">
        <f>+Seco!D247</f>
        <v>0</v>
      </c>
      <c r="E248" s="6">
        <f>+Seco!E247</f>
        <v>0</v>
      </c>
      <c r="F248" s="6">
        <f>+Seco!F247</f>
        <v>0</v>
      </c>
      <c r="G248" s="6">
        <f>+Seco!G247</f>
        <v>0</v>
      </c>
      <c r="H248" s="6">
        <f>+Seco!H247</f>
        <v>0</v>
      </c>
      <c r="I248" s="6">
        <f>+Seco!I247</f>
        <v>0</v>
      </c>
      <c r="J248" s="6">
        <f>+Seco!J247</f>
        <v>0</v>
      </c>
      <c r="K248" s="6">
        <f>+Seco!K247</f>
        <v>212646.69999999987</v>
      </c>
      <c r="L248" s="6">
        <f>+Seco!L247</f>
        <v>249913.09999999989</v>
      </c>
      <c r="M248" s="6">
        <f>+Seco!M247</f>
        <v>146194.01000000013</v>
      </c>
      <c r="N248" s="6">
        <f>+Medio!B247</f>
        <v>0</v>
      </c>
      <c r="O248" s="6">
        <f>+Medio!C247</f>
        <v>0</v>
      </c>
      <c r="P248" s="6">
        <f>+Medio!D247</f>
        <v>0</v>
      </c>
      <c r="Q248" s="6">
        <f>+Medio!E247</f>
        <v>0</v>
      </c>
      <c r="R248" s="6">
        <f>+Medio!F247</f>
        <v>0</v>
      </c>
      <c r="S248" s="6">
        <f>+Medio!G247</f>
        <v>0</v>
      </c>
      <c r="T248" s="6">
        <f>+Medio!H247</f>
        <v>0</v>
      </c>
      <c r="U248" s="6">
        <f>+Medio!I247</f>
        <v>0</v>
      </c>
      <c r="V248" s="6">
        <f>+Medio!J247</f>
        <v>0</v>
      </c>
      <c r="W248" s="6">
        <f>+Medio!K247</f>
        <v>258050.13000000012</v>
      </c>
      <c r="X248" s="6">
        <f>+Medio!L247</f>
        <v>284823.84000000008</v>
      </c>
      <c r="Y248" s="6">
        <f>+Medio!M247</f>
        <v>252200.10999999946</v>
      </c>
      <c r="Z248" s="6">
        <f>+Húmedo!B247</f>
        <v>0</v>
      </c>
      <c r="AA248" s="6">
        <f>+Húmedo!C247</f>
        <v>0</v>
      </c>
      <c r="AB248" s="6">
        <f>+Húmedo!D247</f>
        <v>0</v>
      </c>
      <c r="AC248" s="6">
        <f>+Húmedo!E247</f>
        <v>0</v>
      </c>
      <c r="AD248" s="6">
        <f>+Húmedo!F247</f>
        <v>0</v>
      </c>
      <c r="AE248" s="6">
        <f>+Húmedo!G247</f>
        <v>0</v>
      </c>
      <c r="AF248" s="6">
        <f>+Húmedo!H247</f>
        <v>0</v>
      </c>
      <c r="AG248" s="6">
        <f>+Húmedo!I247</f>
        <v>0</v>
      </c>
      <c r="AH248" s="6">
        <f>+Húmedo!J247</f>
        <v>0</v>
      </c>
      <c r="AI248" s="6">
        <f>+Húmedo!K247</f>
        <v>250233.23999999961</v>
      </c>
      <c r="AJ248" s="6">
        <f>+Húmedo!L247</f>
        <v>272333.49000000022</v>
      </c>
      <c r="AK248" s="6">
        <f>+Húmedo!M247</f>
        <v>249471.83999999982</v>
      </c>
      <c r="AL248" s="6"/>
      <c r="AM248" s="34">
        <f t="shared" si="59"/>
        <v>608753.80999999982</v>
      </c>
      <c r="AN248" s="34">
        <f t="shared" si="60"/>
        <v>795074.07999999961</v>
      </c>
      <c r="AO248" s="34">
        <f t="shared" si="61"/>
        <v>772038.56999999972</v>
      </c>
      <c r="AP248" s="34">
        <f t="shared" si="62"/>
        <v>608753.80999999982</v>
      </c>
      <c r="AQ248" s="34">
        <f t="shared" si="63"/>
        <v>1</v>
      </c>
      <c r="AR248" s="6">
        <f t="shared" si="69"/>
        <v>246</v>
      </c>
      <c r="AS248" s="35">
        <f t="shared" si="64"/>
        <v>212646.69999999987</v>
      </c>
      <c r="AT248" s="35">
        <f t="shared" si="64"/>
        <v>249913.09999999989</v>
      </c>
      <c r="AU248" s="35">
        <f t="shared" si="64"/>
        <v>146194.01000000013</v>
      </c>
      <c r="AV248" s="35">
        <f t="shared" si="65"/>
        <v>608753.80999999982</v>
      </c>
      <c r="AW248" s="19">
        <f t="shared" si="66"/>
        <v>0</v>
      </c>
      <c r="AX248" s="30">
        <f t="shared" si="53"/>
        <v>10</v>
      </c>
      <c r="AY248" s="30">
        <f t="shared" si="54"/>
        <v>11</v>
      </c>
      <c r="AZ248" s="30">
        <f t="shared" si="55"/>
        <v>12</v>
      </c>
      <c r="BB248" s="34">
        <f>+CompraVenta!AQ250</f>
        <v>0</v>
      </c>
      <c r="BC248" s="34">
        <f>+CompraVenta!AR250</f>
        <v>0</v>
      </c>
      <c r="BD248" s="34">
        <f>+CompraVenta!AS250</f>
        <v>0</v>
      </c>
      <c r="BF248" s="34">
        <f t="shared" si="56"/>
        <v>212646.69999999987</v>
      </c>
      <c r="BG248" s="34">
        <f t="shared" si="57"/>
        <v>249913.09999999989</v>
      </c>
      <c r="BH248" s="34">
        <f t="shared" si="58"/>
        <v>146194.01000000013</v>
      </c>
      <c r="BJ248" s="36">
        <f t="shared" si="67"/>
        <v>608753.80999999982</v>
      </c>
      <c r="BK248" s="19">
        <f t="shared" si="68"/>
        <v>0</v>
      </c>
    </row>
    <row r="249" spans="1:63" x14ac:dyDescent="0.35">
      <c r="A249" s="3" t="str">
        <f>+Seco!A248</f>
        <v>LA_MONTAÑA_2</v>
      </c>
      <c r="B249" s="6">
        <f>+Seco!B248</f>
        <v>0</v>
      </c>
      <c r="C249" s="6">
        <f>+Seco!C248</f>
        <v>0</v>
      </c>
      <c r="D249" s="6">
        <f>+Seco!D248</f>
        <v>0</v>
      </c>
      <c r="E249" s="6">
        <f>+Seco!E248</f>
        <v>0</v>
      </c>
      <c r="F249" s="6">
        <f>+Seco!F248</f>
        <v>0</v>
      </c>
      <c r="G249" s="6">
        <f>+Seco!G248</f>
        <v>0</v>
      </c>
      <c r="H249" s="6">
        <f>+Seco!H248</f>
        <v>0</v>
      </c>
      <c r="I249" s="6">
        <f>+Seco!I248</f>
        <v>0</v>
      </c>
      <c r="J249" s="6">
        <f>+Seco!J248</f>
        <v>0</v>
      </c>
      <c r="K249" s="6">
        <f>+Seco!K248</f>
        <v>162695.2500000002</v>
      </c>
      <c r="L249" s="6">
        <f>+Seco!L248</f>
        <v>175857.04000000018</v>
      </c>
      <c r="M249" s="6">
        <f>+Seco!M248</f>
        <v>119791.45000000016</v>
      </c>
      <c r="N249" s="6">
        <f>+Medio!B248</f>
        <v>0</v>
      </c>
      <c r="O249" s="6">
        <f>+Medio!C248</f>
        <v>0</v>
      </c>
      <c r="P249" s="6">
        <f>+Medio!D248</f>
        <v>0</v>
      </c>
      <c r="Q249" s="6">
        <f>+Medio!E248</f>
        <v>0</v>
      </c>
      <c r="R249" s="6">
        <f>+Medio!F248</f>
        <v>0</v>
      </c>
      <c r="S249" s="6">
        <f>+Medio!G248</f>
        <v>0</v>
      </c>
      <c r="T249" s="6">
        <f>+Medio!H248</f>
        <v>0</v>
      </c>
      <c r="U249" s="6">
        <f>+Medio!I248</f>
        <v>0</v>
      </c>
      <c r="V249" s="6">
        <f>+Medio!J248</f>
        <v>0</v>
      </c>
      <c r="W249" s="6">
        <f>+Medio!K248</f>
        <v>163431.87000000005</v>
      </c>
      <c r="X249" s="6">
        <f>+Medio!L248</f>
        <v>180388.31000000003</v>
      </c>
      <c r="Y249" s="6">
        <f>+Medio!M248</f>
        <v>161583.89999999982</v>
      </c>
      <c r="Z249" s="6">
        <f>+Húmedo!B248</f>
        <v>0</v>
      </c>
      <c r="AA249" s="6">
        <f>+Húmedo!C248</f>
        <v>0</v>
      </c>
      <c r="AB249" s="6">
        <f>+Húmedo!D248</f>
        <v>0</v>
      </c>
      <c r="AC249" s="6">
        <f>+Húmedo!E248</f>
        <v>0</v>
      </c>
      <c r="AD249" s="6">
        <f>+Húmedo!F248</f>
        <v>0</v>
      </c>
      <c r="AE249" s="6">
        <f>+Húmedo!G248</f>
        <v>0</v>
      </c>
      <c r="AF249" s="6">
        <f>+Húmedo!H248</f>
        <v>0</v>
      </c>
      <c r="AG249" s="6">
        <f>+Húmedo!I248</f>
        <v>0</v>
      </c>
      <c r="AH249" s="6">
        <f>+Húmedo!J248</f>
        <v>0</v>
      </c>
      <c r="AI249" s="6">
        <f>+Húmedo!K248</f>
        <v>158480.9</v>
      </c>
      <c r="AJ249" s="6">
        <f>+Húmedo!L248</f>
        <v>172477.71000000057</v>
      </c>
      <c r="AK249" s="6">
        <f>+Húmedo!M248</f>
        <v>157998.83000000016</v>
      </c>
      <c r="AL249" s="6"/>
      <c r="AM249" s="34">
        <f t="shared" si="59"/>
        <v>458343.74000000057</v>
      </c>
      <c r="AN249" s="34">
        <f t="shared" si="60"/>
        <v>505404.07999999984</v>
      </c>
      <c r="AO249" s="34">
        <f t="shared" si="61"/>
        <v>488957.44000000076</v>
      </c>
      <c r="AP249" s="34">
        <f t="shared" si="62"/>
        <v>458343.74000000057</v>
      </c>
      <c r="AQ249" s="34">
        <f t="shared" si="63"/>
        <v>1</v>
      </c>
      <c r="AR249" s="6">
        <f t="shared" si="69"/>
        <v>247</v>
      </c>
      <c r="AS249" s="35">
        <f t="shared" si="64"/>
        <v>162695.2500000002</v>
      </c>
      <c r="AT249" s="35">
        <f t="shared" si="64"/>
        <v>175857.04000000018</v>
      </c>
      <c r="AU249" s="35">
        <f t="shared" si="64"/>
        <v>119791.45000000016</v>
      </c>
      <c r="AV249" s="35">
        <f t="shared" si="65"/>
        <v>458343.74000000057</v>
      </c>
      <c r="AW249" s="19">
        <f t="shared" si="66"/>
        <v>0</v>
      </c>
      <c r="AX249" s="30">
        <f t="shared" si="53"/>
        <v>10</v>
      </c>
      <c r="AY249" s="30">
        <f t="shared" si="54"/>
        <v>11</v>
      </c>
      <c r="AZ249" s="30">
        <f t="shared" si="55"/>
        <v>12</v>
      </c>
      <c r="BB249" s="34">
        <f>+CompraVenta!AQ251</f>
        <v>0</v>
      </c>
      <c r="BC249" s="34">
        <f>+CompraVenta!AR251</f>
        <v>0</v>
      </c>
      <c r="BD249" s="34">
        <f>+CompraVenta!AS251</f>
        <v>0</v>
      </c>
      <c r="BF249" s="34">
        <f t="shared" si="56"/>
        <v>162695.2500000002</v>
      </c>
      <c r="BG249" s="34">
        <f t="shared" si="57"/>
        <v>175857.04000000018</v>
      </c>
      <c r="BH249" s="34">
        <f t="shared" si="58"/>
        <v>119791.45000000016</v>
      </c>
      <c r="BJ249" s="36">
        <f t="shared" si="67"/>
        <v>458343.74000000057</v>
      </c>
      <c r="BK249" s="19">
        <f t="shared" si="68"/>
        <v>0</v>
      </c>
    </row>
    <row r="250" spans="1:63" x14ac:dyDescent="0.35">
      <c r="A250" s="3" t="str">
        <f>+Seco!A249</f>
        <v>LAS LECHUZAS</v>
      </c>
      <c r="B250" s="6">
        <f>+Seco!B249</f>
        <v>0</v>
      </c>
      <c r="C250" s="6">
        <f>+Seco!C249</f>
        <v>0</v>
      </c>
      <c r="D250" s="6">
        <f>+Seco!D249</f>
        <v>0</v>
      </c>
      <c r="E250" s="6">
        <f>+Seco!E249</f>
        <v>0</v>
      </c>
      <c r="F250" s="6">
        <f>+Seco!F249</f>
        <v>0</v>
      </c>
      <c r="G250" s="6">
        <f>+Seco!G249</f>
        <v>0</v>
      </c>
      <c r="H250" s="6">
        <f>+Seco!H249</f>
        <v>0</v>
      </c>
      <c r="I250" s="6">
        <f>+Seco!I249</f>
        <v>0</v>
      </c>
      <c r="J250" s="6">
        <f>+Seco!J249</f>
        <v>0</v>
      </c>
      <c r="K250" s="6">
        <f>+Seco!K249</f>
        <v>83377.099999999904</v>
      </c>
      <c r="L250" s="6">
        <f>+Seco!L249</f>
        <v>105366.71000000018</v>
      </c>
      <c r="M250" s="6">
        <f>+Seco!M249</f>
        <v>108599.22000000034</v>
      </c>
      <c r="N250" s="6">
        <f>+Medio!B249</f>
        <v>0</v>
      </c>
      <c r="O250" s="6">
        <f>+Medio!C249</f>
        <v>0</v>
      </c>
      <c r="P250" s="6">
        <f>+Medio!D249</f>
        <v>0</v>
      </c>
      <c r="Q250" s="6">
        <f>+Medio!E249</f>
        <v>0</v>
      </c>
      <c r="R250" s="6">
        <f>+Medio!F249</f>
        <v>0</v>
      </c>
      <c r="S250" s="6">
        <f>+Medio!G249</f>
        <v>0</v>
      </c>
      <c r="T250" s="6">
        <f>+Medio!H249</f>
        <v>0</v>
      </c>
      <c r="U250" s="6">
        <f>+Medio!I249</f>
        <v>0</v>
      </c>
      <c r="V250" s="6">
        <f>+Medio!J249</f>
        <v>0</v>
      </c>
      <c r="W250" s="6">
        <f>+Medio!K249</f>
        <v>82995.850000000064</v>
      </c>
      <c r="X250" s="6">
        <f>+Medio!L249</f>
        <v>108391.33999999965</v>
      </c>
      <c r="Y250" s="6">
        <f>+Medio!M249</f>
        <v>107618.51999999973</v>
      </c>
      <c r="Z250" s="6">
        <f>+Húmedo!B249</f>
        <v>0</v>
      </c>
      <c r="AA250" s="6">
        <f>+Húmedo!C249</f>
        <v>0</v>
      </c>
      <c r="AB250" s="6">
        <f>+Húmedo!D249</f>
        <v>0</v>
      </c>
      <c r="AC250" s="6">
        <f>+Húmedo!E249</f>
        <v>0</v>
      </c>
      <c r="AD250" s="6">
        <f>+Húmedo!F249</f>
        <v>0</v>
      </c>
      <c r="AE250" s="6">
        <f>+Húmedo!G249</f>
        <v>0</v>
      </c>
      <c r="AF250" s="6">
        <f>+Húmedo!H249</f>
        <v>0</v>
      </c>
      <c r="AG250" s="6">
        <f>+Húmedo!I249</f>
        <v>0</v>
      </c>
      <c r="AH250" s="6">
        <f>+Húmedo!J249</f>
        <v>0</v>
      </c>
      <c r="AI250" s="6">
        <f>+Húmedo!K249</f>
        <v>80261.480000000185</v>
      </c>
      <c r="AJ250" s="6">
        <f>+Húmedo!L249</f>
        <v>103397.38999999994</v>
      </c>
      <c r="AK250" s="6">
        <f>+Húmedo!M249</f>
        <v>103245.99000000011</v>
      </c>
      <c r="AL250" s="6"/>
      <c r="AM250" s="34">
        <f t="shared" si="59"/>
        <v>297343.03000000044</v>
      </c>
      <c r="AN250" s="34">
        <f t="shared" si="60"/>
        <v>299005.70999999944</v>
      </c>
      <c r="AO250" s="34">
        <f t="shared" si="61"/>
        <v>286904.86000000022</v>
      </c>
      <c r="AP250" s="34">
        <f t="shared" si="62"/>
        <v>286904.86000000022</v>
      </c>
      <c r="AQ250" s="34">
        <f t="shared" si="63"/>
        <v>3</v>
      </c>
      <c r="AR250" s="6">
        <f t="shared" si="69"/>
        <v>248</v>
      </c>
      <c r="AS250" s="35">
        <f t="shared" si="64"/>
        <v>80261.480000000185</v>
      </c>
      <c r="AT250" s="35">
        <f t="shared" si="64"/>
        <v>103397.38999999994</v>
      </c>
      <c r="AU250" s="35">
        <f t="shared" si="64"/>
        <v>103245.99000000011</v>
      </c>
      <c r="AV250" s="35">
        <f t="shared" si="65"/>
        <v>286904.86000000022</v>
      </c>
      <c r="AW250" s="19">
        <f t="shared" si="66"/>
        <v>0</v>
      </c>
      <c r="AX250" s="30">
        <f t="shared" si="53"/>
        <v>34</v>
      </c>
      <c r="AY250" s="30">
        <f t="shared" si="54"/>
        <v>35</v>
      </c>
      <c r="AZ250" s="30">
        <f t="shared" si="55"/>
        <v>36</v>
      </c>
      <c r="BB250" s="34">
        <f>+CompraVenta!AQ252</f>
        <v>0</v>
      </c>
      <c r="BC250" s="34">
        <f>+CompraVenta!AR252</f>
        <v>0</v>
      </c>
      <c r="BD250" s="34">
        <f>+CompraVenta!AS252</f>
        <v>0</v>
      </c>
      <c r="BF250" s="34">
        <f t="shared" si="56"/>
        <v>80261.480000000185</v>
      </c>
      <c r="BG250" s="34">
        <f t="shared" si="57"/>
        <v>103397.38999999994</v>
      </c>
      <c r="BH250" s="34">
        <f t="shared" si="58"/>
        <v>103245.99000000011</v>
      </c>
      <c r="BJ250" s="36">
        <f t="shared" si="67"/>
        <v>286904.86000000022</v>
      </c>
      <c r="BK250" s="19">
        <f t="shared" si="68"/>
        <v>0</v>
      </c>
    </row>
    <row r="251" spans="1:63" x14ac:dyDescent="0.35">
      <c r="A251" s="3" t="str">
        <f>+Seco!A250</f>
        <v>LAS_CABRAS</v>
      </c>
      <c r="B251" s="6">
        <f>+Seco!B250</f>
        <v>0</v>
      </c>
      <c r="C251" s="6">
        <f>+Seco!C250</f>
        <v>0</v>
      </c>
      <c r="D251" s="6">
        <f>+Seco!D250</f>
        <v>0</v>
      </c>
      <c r="E251" s="6">
        <f>+Seco!E250</f>
        <v>0</v>
      </c>
      <c r="F251" s="6">
        <f>+Seco!F250</f>
        <v>0</v>
      </c>
      <c r="G251" s="6">
        <f>+Seco!G250</f>
        <v>0</v>
      </c>
      <c r="H251" s="6">
        <f>+Seco!H250</f>
        <v>0</v>
      </c>
      <c r="I251" s="6">
        <f>+Seco!I250</f>
        <v>0</v>
      </c>
      <c r="J251" s="6">
        <f>+Seco!J250</f>
        <v>0</v>
      </c>
      <c r="K251" s="6">
        <f>+Seco!K250</f>
        <v>69804.300000000032</v>
      </c>
      <c r="L251" s="6">
        <f>+Seco!L250</f>
        <v>88158.44000000009</v>
      </c>
      <c r="M251" s="6">
        <f>+Seco!M250</f>
        <v>97209.04000000011</v>
      </c>
      <c r="N251" s="6">
        <f>+Medio!B250</f>
        <v>0</v>
      </c>
      <c r="O251" s="6">
        <f>+Medio!C250</f>
        <v>0</v>
      </c>
      <c r="P251" s="6">
        <f>+Medio!D250</f>
        <v>0</v>
      </c>
      <c r="Q251" s="6">
        <f>+Medio!E250</f>
        <v>0</v>
      </c>
      <c r="R251" s="6">
        <f>+Medio!F250</f>
        <v>0</v>
      </c>
      <c r="S251" s="6">
        <f>+Medio!G250</f>
        <v>0</v>
      </c>
      <c r="T251" s="6">
        <f>+Medio!H250</f>
        <v>0</v>
      </c>
      <c r="U251" s="6">
        <f>+Medio!I250</f>
        <v>0</v>
      </c>
      <c r="V251" s="6">
        <f>+Medio!J250</f>
        <v>0</v>
      </c>
      <c r="W251" s="6">
        <f>+Medio!K250</f>
        <v>69489.45999999989</v>
      </c>
      <c r="X251" s="6">
        <f>+Medio!L250</f>
        <v>90352.069999999876</v>
      </c>
      <c r="Y251" s="6">
        <f>+Medio!M250</f>
        <v>96307.520000000164</v>
      </c>
      <c r="Z251" s="6">
        <f>+Húmedo!B250</f>
        <v>0</v>
      </c>
      <c r="AA251" s="6">
        <f>+Húmedo!C250</f>
        <v>0</v>
      </c>
      <c r="AB251" s="6">
        <f>+Húmedo!D250</f>
        <v>0</v>
      </c>
      <c r="AC251" s="6">
        <f>+Húmedo!E250</f>
        <v>0</v>
      </c>
      <c r="AD251" s="6">
        <f>+Húmedo!F250</f>
        <v>0</v>
      </c>
      <c r="AE251" s="6">
        <f>+Húmedo!G250</f>
        <v>0</v>
      </c>
      <c r="AF251" s="6">
        <f>+Húmedo!H250</f>
        <v>0</v>
      </c>
      <c r="AG251" s="6">
        <f>+Húmedo!I250</f>
        <v>0</v>
      </c>
      <c r="AH251" s="6">
        <f>+Húmedo!J250</f>
        <v>0</v>
      </c>
      <c r="AI251" s="6">
        <f>+Húmedo!K250</f>
        <v>67607.730000000025</v>
      </c>
      <c r="AJ251" s="6">
        <f>+Húmedo!L250</f>
        <v>87237.609999999841</v>
      </c>
      <c r="AK251" s="6">
        <f>+Húmedo!M250</f>
        <v>93297.990000000194</v>
      </c>
      <c r="AL251" s="6"/>
      <c r="AM251" s="34">
        <f t="shared" si="59"/>
        <v>255171.7800000002</v>
      </c>
      <c r="AN251" s="34">
        <f t="shared" si="60"/>
        <v>256149.04999999993</v>
      </c>
      <c r="AO251" s="34">
        <f t="shared" si="61"/>
        <v>248143.33000000005</v>
      </c>
      <c r="AP251" s="34">
        <f t="shared" si="62"/>
        <v>248143.33000000005</v>
      </c>
      <c r="AQ251" s="34">
        <f t="shared" si="63"/>
        <v>3</v>
      </c>
      <c r="AR251" s="6">
        <f t="shared" si="69"/>
        <v>249</v>
      </c>
      <c r="AS251" s="35">
        <f t="shared" si="64"/>
        <v>67607.730000000025</v>
      </c>
      <c r="AT251" s="35">
        <f t="shared" si="64"/>
        <v>87237.609999999841</v>
      </c>
      <c r="AU251" s="35">
        <f t="shared" si="64"/>
        <v>93297.990000000194</v>
      </c>
      <c r="AV251" s="35">
        <f t="shared" si="65"/>
        <v>248143.33000000005</v>
      </c>
      <c r="AW251" s="19">
        <f t="shared" si="66"/>
        <v>0</v>
      </c>
      <c r="AX251" s="30">
        <f t="shared" si="53"/>
        <v>34</v>
      </c>
      <c r="AY251" s="30">
        <f t="shared" si="54"/>
        <v>35</v>
      </c>
      <c r="AZ251" s="30">
        <f t="shared" si="55"/>
        <v>36</v>
      </c>
      <c r="BB251" s="34">
        <f>+CompraVenta!AQ253</f>
        <v>0</v>
      </c>
      <c r="BC251" s="34">
        <f>+CompraVenta!AR253</f>
        <v>0</v>
      </c>
      <c r="BD251" s="34">
        <f>+CompraVenta!AS253</f>
        <v>0</v>
      </c>
      <c r="BF251" s="34">
        <f t="shared" si="56"/>
        <v>67607.730000000025</v>
      </c>
      <c r="BG251" s="34">
        <f t="shared" si="57"/>
        <v>87237.609999999841</v>
      </c>
      <c r="BH251" s="34">
        <f t="shared" si="58"/>
        <v>93297.990000000194</v>
      </c>
      <c r="BJ251" s="36">
        <f t="shared" si="67"/>
        <v>248143.33000000005</v>
      </c>
      <c r="BK251" s="19">
        <f t="shared" si="68"/>
        <v>0</v>
      </c>
    </row>
    <row r="252" spans="1:63" x14ac:dyDescent="0.35">
      <c r="A252" s="3" t="str">
        <f>+Seco!A251</f>
        <v>LAS_CHACRAS_ENERGY_SPA</v>
      </c>
      <c r="B252" s="6">
        <f>+Seco!B251</f>
        <v>0</v>
      </c>
      <c r="C252" s="6">
        <f>+Seco!C251</f>
        <v>0</v>
      </c>
      <c r="D252" s="6">
        <f>+Seco!D251</f>
        <v>0</v>
      </c>
      <c r="E252" s="6">
        <f>+Seco!E251</f>
        <v>0</v>
      </c>
      <c r="F252" s="6">
        <f>+Seco!F251</f>
        <v>0</v>
      </c>
      <c r="G252" s="6">
        <f>+Seco!G251</f>
        <v>0</v>
      </c>
      <c r="H252" s="6">
        <f>+Seco!H251</f>
        <v>0</v>
      </c>
      <c r="I252" s="6">
        <f>+Seco!I251</f>
        <v>0</v>
      </c>
      <c r="J252" s="6">
        <f>+Seco!J251</f>
        <v>0</v>
      </c>
      <c r="K252" s="6">
        <f>+Seco!K251</f>
        <v>49169.69000000001</v>
      </c>
      <c r="L252" s="6">
        <f>+Seco!L251</f>
        <v>73207.219999999987</v>
      </c>
      <c r="M252" s="6">
        <f>+Seco!M251</f>
        <v>66189.380000000136</v>
      </c>
      <c r="N252" s="6">
        <f>+Medio!B251</f>
        <v>0</v>
      </c>
      <c r="O252" s="6">
        <f>+Medio!C251</f>
        <v>0</v>
      </c>
      <c r="P252" s="6">
        <f>+Medio!D251</f>
        <v>0</v>
      </c>
      <c r="Q252" s="6">
        <f>+Medio!E251</f>
        <v>0</v>
      </c>
      <c r="R252" s="6">
        <f>+Medio!F251</f>
        <v>0</v>
      </c>
      <c r="S252" s="6">
        <f>+Medio!G251</f>
        <v>0</v>
      </c>
      <c r="T252" s="6">
        <f>+Medio!H251</f>
        <v>0</v>
      </c>
      <c r="U252" s="6">
        <f>+Medio!I251</f>
        <v>0</v>
      </c>
      <c r="V252" s="6">
        <f>+Medio!J251</f>
        <v>0</v>
      </c>
      <c r="W252" s="6">
        <f>+Medio!K251</f>
        <v>48962.139999999927</v>
      </c>
      <c r="X252" s="6">
        <f>+Medio!L251</f>
        <v>74861.059999999939</v>
      </c>
      <c r="Y252" s="6">
        <f>+Medio!M251</f>
        <v>66216.949999999895</v>
      </c>
      <c r="Z252" s="6">
        <f>+Húmedo!B251</f>
        <v>0</v>
      </c>
      <c r="AA252" s="6">
        <f>+Húmedo!C251</f>
        <v>0</v>
      </c>
      <c r="AB252" s="6">
        <f>+Húmedo!D251</f>
        <v>0</v>
      </c>
      <c r="AC252" s="6">
        <f>+Húmedo!E251</f>
        <v>0</v>
      </c>
      <c r="AD252" s="6">
        <f>+Húmedo!F251</f>
        <v>0</v>
      </c>
      <c r="AE252" s="6">
        <f>+Húmedo!G251</f>
        <v>0</v>
      </c>
      <c r="AF252" s="6">
        <f>+Húmedo!H251</f>
        <v>0</v>
      </c>
      <c r="AG252" s="6">
        <f>+Húmedo!I251</f>
        <v>0</v>
      </c>
      <c r="AH252" s="6">
        <f>+Húmedo!J251</f>
        <v>0</v>
      </c>
      <c r="AI252" s="6">
        <f>+Húmedo!K251</f>
        <v>47729.200000000041</v>
      </c>
      <c r="AJ252" s="6">
        <f>+Húmedo!L251</f>
        <v>72460.949999999779</v>
      </c>
      <c r="AK252" s="6">
        <f>+Húmedo!M251</f>
        <v>64147.72000000003</v>
      </c>
      <c r="AL252" s="6"/>
      <c r="AM252" s="34">
        <f t="shared" si="59"/>
        <v>188566.29000000015</v>
      </c>
      <c r="AN252" s="34">
        <f t="shared" si="60"/>
        <v>190040.14999999976</v>
      </c>
      <c r="AO252" s="34">
        <f t="shared" si="61"/>
        <v>184337.86999999985</v>
      </c>
      <c r="AP252" s="34">
        <f t="shared" si="62"/>
        <v>184337.86999999985</v>
      </c>
      <c r="AQ252" s="34">
        <f t="shared" si="63"/>
        <v>3</v>
      </c>
      <c r="AR252" s="6">
        <f t="shared" si="69"/>
        <v>250</v>
      </c>
      <c r="AS252" s="35">
        <f t="shared" si="64"/>
        <v>47729.200000000041</v>
      </c>
      <c r="AT252" s="35">
        <f t="shared" si="64"/>
        <v>72460.949999999779</v>
      </c>
      <c r="AU252" s="35">
        <f t="shared" si="64"/>
        <v>64147.72000000003</v>
      </c>
      <c r="AV252" s="35">
        <f t="shared" si="65"/>
        <v>184337.86999999985</v>
      </c>
      <c r="AW252" s="19">
        <f t="shared" si="66"/>
        <v>0</v>
      </c>
      <c r="AX252" s="30">
        <f t="shared" si="53"/>
        <v>34</v>
      </c>
      <c r="AY252" s="30">
        <f t="shared" si="54"/>
        <v>35</v>
      </c>
      <c r="AZ252" s="30">
        <f t="shared" si="55"/>
        <v>36</v>
      </c>
      <c r="BB252" s="34">
        <f>+CompraVenta!AQ254</f>
        <v>0</v>
      </c>
      <c r="BC252" s="34">
        <f>+CompraVenta!AR254</f>
        <v>0</v>
      </c>
      <c r="BD252" s="34">
        <f>+CompraVenta!AS254</f>
        <v>0</v>
      </c>
      <c r="BF252" s="34">
        <f t="shared" si="56"/>
        <v>47729.200000000041</v>
      </c>
      <c r="BG252" s="34">
        <f t="shared" si="57"/>
        <v>72460.949999999779</v>
      </c>
      <c r="BH252" s="34">
        <f t="shared" si="58"/>
        <v>64147.72000000003</v>
      </c>
      <c r="BJ252" s="36">
        <f t="shared" si="67"/>
        <v>184337.86999999985</v>
      </c>
      <c r="BK252" s="19">
        <f t="shared" si="68"/>
        <v>0</v>
      </c>
    </row>
    <row r="253" spans="1:63" x14ac:dyDescent="0.35">
      <c r="A253" s="3" t="str">
        <f>+Seco!A252</f>
        <v>LAS_FLORES</v>
      </c>
      <c r="B253" s="6">
        <f>+Seco!B252</f>
        <v>0</v>
      </c>
      <c r="C253" s="6">
        <f>+Seco!C252</f>
        <v>0</v>
      </c>
      <c r="D253" s="6">
        <f>+Seco!D252</f>
        <v>0</v>
      </c>
      <c r="E253" s="6">
        <f>+Seco!E252</f>
        <v>0</v>
      </c>
      <c r="F253" s="6">
        <f>+Seco!F252</f>
        <v>0</v>
      </c>
      <c r="G253" s="6">
        <f>+Seco!G252</f>
        <v>0</v>
      </c>
      <c r="H253" s="6">
        <f>+Seco!H252</f>
        <v>0</v>
      </c>
      <c r="I253" s="6">
        <f>+Seco!I252</f>
        <v>0</v>
      </c>
      <c r="J253" s="6">
        <f>+Seco!J252</f>
        <v>0</v>
      </c>
      <c r="K253" s="6">
        <f>+Seco!K252</f>
        <v>72902.640000000029</v>
      </c>
      <c r="L253" s="6">
        <f>+Seco!L252</f>
        <v>68235.61000000003</v>
      </c>
      <c r="M253" s="6">
        <f>+Seco!M252</f>
        <v>35709.289999999914</v>
      </c>
      <c r="N253" s="6">
        <f>+Medio!B252</f>
        <v>0</v>
      </c>
      <c r="O253" s="6">
        <f>+Medio!C252</f>
        <v>0</v>
      </c>
      <c r="P253" s="6">
        <f>+Medio!D252</f>
        <v>0</v>
      </c>
      <c r="Q253" s="6">
        <f>+Medio!E252</f>
        <v>0</v>
      </c>
      <c r="R253" s="6">
        <f>+Medio!F252</f>
        <v>0</v>
      </c>
      <c r="S253" s="6">
        <f>+Medio!G252</f>
        <v>0</v>
      </c>
      <c r="T253" s="6">
        <f>+Medio!H252</f>
        <v>0</v>
      </c>
      <c r="U253" s="6">
        <f>+Medio!I252</f>
        <v>0</v>
      </c>
      <c r="V253" s="6">
        <f>+Medio!J252</f>
        <v>0</v>
      </c>
      <c r="W253" s="6">
        <f>+Medio!K252</f>
        <v>36233.010000000038</v>
      </c>
      <c r="X253" s="6">
        <f>+Medio!L252</f>
        <v>44247.560000000049</v>
      </c>
      <c r="Y253" s="6">
        <f>+Medio!M252</f>
        <v>44840.30999999999</v>
      </c>
      <c r="Z253" s="6">
        <f>+Húmedo!B252</f>
        <v>0</v>
      </c>
      <c r="AA253" s="6">
        <f>+Húmedo!C252</f>
        <v>0</v>
      </c>
      <c r="AB253" s="6">
        <f>+Húmedo!D252</f>
        <v>0</v>
      </c>
      <c r="AC253" s="6">
        <f>+Húmedo!E252</f>
        <v>0</v>
      </c>
      <c r="AD253" s="6">
        <f>+Húmedo!F252</f>
        <v>0</v>
      </c>
      <c r="AE253" s="6">
        <f>+Húmedo!G252</f>
        <v>0</v>
      </c>
      <c r="AF253" s="6">
        <f>+Húmedo!H252</f>
        <v>0</v>
      </c>
      <c r="AG253" s="6">
        <f>+Húmedo!I252</f>
        <v>0</v>
      </c>
      <c r="AH253" s="6">
        <f>+Húmedo!J252</f>
        <v>0</v>
      </c>
      <c r="AI253" s="6">
        <f>+Húmedo!K252</f>
        <v>44196.88999999997</v>
      </c>
      <c r="AJ253" s="6">
        <f>+Húmedo!L252</f>
        <v>57596.739999999903</v>
      </c>
      <c r="AK253" s="6">
        <f>+Húmedo!M252</f>
        <v>51449.849999999962</v>
      </c>
      <c r="AL253" s="6"/>
      <c r="AM253" s="34">
        <f t="shared" si="59"/>
        <v>176847.53999999998</v>
      </c>
      <c r="AN253" s="34">
        <f t="shared" si="60"/>
        <v>125320.88000000009</v>
      </c>
      <c r="AO253" s="34">
        <f t="shared" si="61"/>
        <v>153243.47999999984</v>
      </c>
      <c r="AP253" s="34">
        <f t="shared" si="62"/>
        <v>125320.88000000009</v>
      </c>
      <c r="AQ253" s="34">
        <f t="shared" si="63"/>
        <v>2</v>
      </c>
      <c r="AR253" s="6">
        <f t="shared" si="69"/>
        <v>251</v>
      </c>
      <c r="AS253" s="35">
        <f t="shared" si="64"/>
        <v>36233.010000000038</v>
      </c>
      <c r="AT253" s="35">
        <f t="shared" si="64"/>
        <v>44247.560000000049</v>
      </c>
      <c r="AU253" s="35">
        <f t="shared" si="64"/>
        <v>44840.30999999999</v>
      </c>
      <c r="AV253" s="35">
        <f t="shared" si="65"/>
        <v>125320.88000000009</v>
      </c>
      <c r="AW253" s="19">
        <f t="shared" si="66"/>
        <v>0</v>
      </c>
      <c r="AX253" s="30">
        <f t="shared" si="53"/>
        <v>22</v>
      </c>
      <c r="AY253" s="30">
        <f t="shared" si="54"/>
        <v>23</v>
      </c>
      <c r="AZ253" s="30">
        <f t="shared" si="55"/>
        <v>24</v>
      </c>
      <c r="BB253" s="34">
        <f>+CompraVenta!AQ255</f>
        <v>0</v>
      </c>
      <c r="BC253" s="34">
        <f>+CompraVenta!AR255</f>
        <v>0</v>
      </c>
      <c r="BD253" s="34">
        <f>+CompraVenta!AS255</f>
        <v>0</v>
      </c>
      <c r="BF253" s="34">
        <f t="shared" si="56"/>
        <v>36233.010000000038</v>
      </c>
      <c r="BG253" s="34">
        <f t="shared" si="57"/>
        <v>44247.560000000049</v>
      </c>
      <c r="BH253" s="34">
        <f t="shared" si="58"/>
        <v>44840.30999999999</v>
      </c>
      <c r="BJ253" s="36">
        <f t="shared" si="67"/>
        <v>125320.88000000009</v>
      </c>
      <c r="BK253" s="19">
        <f t="shared" si="68"/>
        <v>0</v>
      </c>
    </row>
    <row r="254" spans="1:63" x14ac:dyDescent="0.35">
      <c r="A254" s="3" t="str">
        <f>+Seco!A253</f>
        <v>LAS_PAMPAS</v>
      </c>
      <c r="B254" s="6">
        <f>+Seco!B253</f>
        <v>0</v>
      </c>
      <c r="C254" s="6">
        <f>+Seco!C253</f>
        <v>0</v>
      </c>
      <c r="D254" s="6">
        <f>+Seco!D253</f>
        <v>0</v>
      </c>
      <c r="E254" s="6">
        <f>+Seco!E253</f>
        <v>0</v>
      </c>
      <c r="F254" s="6">
        <f>+Seco!F253</f>
        <v>0</v>
      </c>
      <c r="G254" s="6">
        <f>+Seco!G253</f>
        <v>0</v>
      </c>
      <c r="H254" s="6">
        <f>+Seco!H253</f>
        <v>0</v>
      </c>
      <c r="I254" s="6">
        <f>+Seco!I253</f>
        <v>0</v>
      </c>
      <c r="J254" s="6">
        <f>+Seco!J253</f>
        <v>0</v>
      </c>
      <c r="K254" s="6">
        <f>+Seco!K253</f>
        <v>0</v>
      </c>
      <c r="L254" s="6">
        <f>+Seco!L253</f>
        <v>0</v>
      </c>
      <c r="M254" s="6">
        <f>+Seco!M253</f>
        <v>0</v>
      </c>
      <c r="N254" s="6">
        <f>+Medio!B253</f>
        <v>0</v>
      </c>
      <c r="O254" s="6">
        <f>+Medio!C253</f>
        <v>0</v>
      </c>
      <c r="P254" s="6">
        <f>+Medio!D253</f>
        <v>0</v>
      </c>
      <c r="Q254" s="6">
        <f>+Medio!E253</f>
        <v>0</v>
      </c>
      <c r="R254" s="6">
        <f>+Medio!F253</f>
        <v>0</v>
      </c>
      <c r="S254" s="6">
        <f>+Medio!G253</f>
        <v>0</v>
      </c>
      <c r="T254" s="6">
        <f>+Medio!H253</f>
        <v>0</v>
      </c>
      <c r="U254" s="6">
        <f>+Medio!I253</f>
        <v>0</v>
      </c>
      <c r="V254" s="6">
        <f>+Medio!J253</f>
        <v>0</v>
      </c>
      <c r="W254" s="6">
        <f>+Medio!K253</f>
        <v>0</v>
      </c>
      <c r="X254" s="6">
        <f>+Medio!L253</f>
        <v>0</v>
      </c>
      <c r="Y254" s="6">
        <f>+Medio!M253</f>
        <v>0</v>
      </c>
      <c r="Z254" s="6">
        <f>+Húmedo!B253</f>
        <v>0</v>
      </c>
      <c r="AA254" s="6">
        <f>+Húmedo!C253</f>
        <v>0</v>
      </c>
      <c r="AB254" s="6">
        <f>+Húmedo!D253</f>
        <v>0</v>
      </c>
      <c r="AC254" s="6">
        <f>+Húmedo!E253</f>
        <v>0</v>
      </c>
      <c r="AD254" s="6">
        <f>+Húmedo!F253</f>
        <v>0</v>
      </c>
      <c r="AE254" s="6">
        <f>+Húmedo!G253</f>
        <v>0</v>
      </c>
      <c r="AF254" s="6">
        <f>+Húmedo!H253</f>
        <v>0</v>
      </c>
      <c r="AG254" s="6">
        <f>+Húmedo!I253</f>
        <v>0</v>
      </c>
      <c r="AH254" s="6">
        <f>+Húmedo!J253</f>
        <v>0</v>
      </c>
      <c r="AI254" s="6">
        <f>+Húmedo!K253</f>
        <v>0</v>
      </c>
      <c r="AJ254" s="6">
        <f>+Húmedo!L253</f>
        <v>0</v>
      </c>
      <c r="AK254" s="6">
        <f>+Húmedo!M253</f>
        <v>0</v>
      </c>
      <c r="AL254" s="6"/>
      <c r="AM254" s="34">
        <f t="shared" si="59"/>
        <v>0</v>
      </c>
      <c r="AN254" s="34">
        <f t="shared" si="60"/>
        <v>0</v>
      </c>
      <c r="AO254" s="34">
        <f t="shared" si="61"/>
        <v>0</v>
      </c>
      <c r="AP254" s="34">
        <f t="shared" si="62"/>
        <v>0</v>
      </c>
      <c r="AQ254" s="34">
        <f t="shared" si="63"/>
        <v>1</v>
      </c>
      <c r="AR254" s="6">
        <f t="shared" si="69"/>
        <v>252</v>
      </c>
      <c r="AS254" s="35">
        <f t="shared" si="64"/>
        <v>0</v>
      </c>
      <c r="AT254" s="35">
        <f t="shared" si="64"/>
        <v>0</v>
      </c>
      <c r="AU254" s="35">
        <f t="shared" si="64"/>
        <v>0</v>
      </c>
      <c r="AV254" s="35">
        <f t="shared" si="65"/>
        <v>0</v>
      </c>
      <c r="AW254" s="19">
        <f t="shared" si="66"/>
        <v>0</v>
      </c>
      <c r="AX254" s="30">
        <f t="shared" si="53"/>
        <v>1</v>
      </c>
      <c r="AY254" s="30">
        <f t="shared" si="54"/>
        <v>1</v>
      </c>
      <c r="AZ254" s="30">
        <f t="shared" si="55"/>
        <v>1</v>
      </c>
      <c r="BB254" s="34">
        <f>+CompraVenta!AQ256</f>
        <v>0</v>
      </c>
      <c r="BC254" s="34">
        <f>+CompraVenta!AR256</f>
        <v>0</v>
      </c>
      <c r="BD254" s="34">
        <f>+CompraVenta!AS256</f>
        <v>0</v>
      </c>
      <c r="BF254" s="34">
        <f t="shared" si="56"/>
        <v>0</v>
      </c>
      <c r="BG254" s="34">
        <f t="shared" si="57"/>
        <v>0</v>
      </c>
      <c r="BH254" s="34">
        <f t="shared" si="58"/>
        <v>0</v>
      </c>
      <c r="BJ254" s="36">
        <f t="shared" si="67"/>
        <v>0</v>
      </c>
      <c r="BK254" s="19">
        <f t="shared" si="68"/>
        <v>0</v>
      </c>
    </row>
    <row r="255" spans="1:63" x14ac:dyDescent="0.35">
      <c r="A255" s="3" t="str">
        <f>+Seco!A254</f>
        <v>LAS_PEÑAS</v>
      </c>
      <c r="B255" s="6">
        <f>+Seco!B254</f>
        <v>0</v>
      </c>
      <c r="C255" s="6">
        <f>+Seco!C254</f>
        <v>0</v>
      </c>
      <c r="D255" s="6">
        <f>+Seco!D254</f>
        <v>0</v>
      </c>
      <c r="E255" s="6">
        <f>+Seco!E254</f>
        <v>0</v>
      </c>
      <c r="F255" s="6">
        <f>+Seco!F254</f>
        <v>0</v>
      </c>
      <c r="G255" s="6">
        <f>+Seco!G254</f>
        <v>0</v>
      </c>
      <c r="H255" s="6">
        <f>+Seco!H254</f>
        <v>0</v>
      </c>
      <c r="I255" s="6">
        <f>+Seco!I254</f>
        <v>0</v>
      </c>
      <c r="J255" s="6">
        <f>+Seco!J254</f>
        <v>0</v>
      </c>
      <c r="K255" s="6">
        <f>+Seco!K254</f>
        <v>220365.89999999935</v>
      </c>
      <c r="L255" s="6">
        <f>+Seco!L254</f>
        <v>275263.94000000035</v>
      </c>
      <c r="M255" s="6">
        <f>+Seco!M254</f>
        <v>325839.27000000025</v>
      </c>
      <c r="N255" s="6">
        <f>+Medio!B254</f>
        <v>0</v>
      </c>
      <c r="O255" s="6">
        <f>+Medio!C254</f>
        <v>0</v>
      </c>
      <c r="P255" s="6">
        <f>+Medio!D254</f>
        <v>0</v>
      </c>
      <c r="Q255" s="6">
        <f>+Medio!E254</f>
        <v>0</v>
      </c>
      <c r="R255" s="6">
        <f>+Medio!F254</f>
        <v>0</v>
      </c>
      <c r="S255" s="6">
        <f>+Medio!G254</f>
        <v>0</v>
      </c>
      <c r="T255" s="6">
        <f>+Medio!H254</f>
        <v>0</v>
      </c>
      <c r="U255" s="6">
        <f>+Medio!I254</f>
        <v>0</v>
      </c>
      <c r="V255" s="6">
        <f>+Medio!J254</f>
        <v>0</v>
      </c>
      <c r="W255" s="6">
        <f>+Medio!K254</f>
        <v>219929.92000000027</v>
      </c>
      <c r="X255" s="6">
        <f>+Medio!L254</f>
        <v>283055.97000000073</v>
      </c>
      <c r="Y255" s="6">
        <f>+Medio!M254</f>
        <v>321389.82999999961</v>
      </c>
      <c r="Z255" s="6">
        <f>+Húmedo!B254</f>
        <v>0</v>
      </c>
      <c r="AA255" s="6">
        <f>+Húmedo!C254</f>
        <v>0</v>
      </c>
      <c r="AB255" s="6">
        <f>+Húmedo!D254</f>
        <v>0</v>
      </c>
      <c r="AC255" s="6">
        <f>+Húmedo!E254</f>
        <v>0</v>
      </c>
      <c r="AD255" s="6">
        <f>+Húmedo!F254</f>
        <v>0</v>
      </c>
      <c r="AE255" s="6">
        <f>+Húmedo!G254</f>
        <v>0</v>
      </c>
      <c r="AF255" s="6">
        <f>+Húmedo!H254</f>
        <v>0</v>
      </c>
      <c r="AG255" s="6">
        <f>+Húmedo!I254</f>
        <v>0</v>
      </c>
      <c r="AH255" s="6">
        <f>+Húmedo!J254</f>
        <v>0</v>
      </c>
      <c r="AI255" s="6">
        <f>+Húmedo!K254</f>
        <v>212688.61000000048</v>
      </c>
      <c r="AJ255" s="6">
        <f>+Húmedo!L254</f>
        <v>268931.85999999917</v>
      </c>
      <c r="AK255" s="6">
        <f>+Húmedo!M254</f>
        <v>310438.80000000028</v>
      </c>
      <c r="AL255" s="6"/>
      <c r="AM255" s="34">
        <f t="shared" si="59"/>
        <v>821469.11</v>
      </c>
      <c r="AN255" s="34">
        <f t="shared" si="60"/>
        <v>824375.72000000067</v>
      </c>
      <c r="AO255" s="34">
        <f t="shared" si="61"/>
        <v>792059.2699999999</v>
      </c>
      <c r="AP255" s="34">
        <f t="shared" si="62"/>
        <v>792059.2699999999</v>
      </c>
      <c r="AQ255" s="34">
        <f t="shared" si="63"/>
        <v>3</v>
      </c>
      <c r="AR255" s="6">
        <f t="shared" si="69"/>
        <v>253</v>
      </c>
      <c r="AS255" s="35">
        <f t="shared" si="64"/>
        <v>212688.61000000048</v>
      </c>
      <c r="AT255" s="35">
        <f t="shared" si="64"/>
        <v>268931.85999999917</v>
      </c>
      <c r="AU255" s="35">
        <f t="shared" si="64"/>
        <v>310438.80000000028</v>
      </c>
      <c r="AV255" s="35">
        <f t="shared" si="65"/>
        <v>792059.2699999999</v>
      </c>
      <c r="AW255" s="19">
        <f t="shared" si="66"/>
        <v>0</v>
      </c>
      <c r="AX255" s="30">
        <f t="shared" si="53"/>
        <v>34</v>
      </c>
      <c r="AY255" s="30">
        <f t="shared" si="54"/>
        <v>35</v>
      </c>
      <c r="AZ255" s="30">
        <f t="shared" si="55"/>
        <v>36</v>
      </c>
      <c r="BB255" s="34">
        <f>+CompraVenta!AQ257</f>
        <v>0</v>
      </c>
      <c r="BC255" s="34">
        <f>+CompraVenta!AR257</f>
        <v>0</v>
      </c>
      <c r="BD255" s="34">
        <f>+CompraVenta!AS257</f>
        <v>0</v>
      </c>
      <c r="BF255" s="34">
        <f t="shared" si="56"/>
        <v>212688.61000000048</v>
      </c>
      <c r="BG255" s="34">
        <f t="shared" si="57"/>
        <v>268931.85999999917</v>
      </c>
      <c r="BH255" s="34">
        <f t="shared" si="58"/>
        <v>310438.80000000028</v>
      </c>
      <c r="BJ255" s="36">
        <f t="shared" si="67"/>
        <v>792059.2699999999</v>
      </c>
      <c r="BK255" s="19">
        <f t="shared" si="68"/>
        <v>0</v>
      </c>
    </row>
    <row r="256" spans="1:63" x14ac:dyDescent="0.35">
      <c r="A256" s="3" t="str">
        <f>+Seco!A255</f>
        <v>LAS_TORCAZAS</v>
      </c>
      <c r="B256" s="6">
        <f>+Seco!B255</f>
        <v>0</v>
      </c>
      <c r="C256" s="6">
        <f>+Seco!C255</f>
        <v>0</v>
      </c>
      <c r="D256" s="6">
        <f>+Seco!D255</f>
        <v>0</v>
      </c>
      <c r="E256" s="6">
        <f>+Seco!E255</f>
        <v>0</v>
      </c>
      <c r="F256" s="6">
        <f>+Seco!F255</f>
        <v>0</v>
      </c>
      <c r="G256" s="6">
        <f>+Seco!G255</f>
        <v>0</v>
      </c>
      <c r="H256" s="6">
        <f>+Seco!H255</f>
        <v>0</v>
      </c>
      <c r="I256" s="6">
        <f>+Seco!I255</f>
        <v>0</v>
      </c>
      <c r="J256" s="6">
        <f>+Seco!J255</f>
        <v>0</v>
      </c>
      <c r="K256" s="6">
        <f>+Seco!K255</f>
        <v>90626.549999999974</v>
      </c>
      <c r="L256" s="6">
        <f>+Seco!L255</f>
        <v>110256.01000000004</v>
      </c>
      <c r="M256" s="6">
        <f>+Seco!M255</f>
        <v>115502.80000000008</v>
      </c>
      <c r="N256" s="6">
        <f>+Medio!B255</f>
        <v>0</v>
      </c>
      <c r="O256" s="6">
        <f>+Medio!C255</f>
        <v>0</v>
      </c>
      <c r="P256" s="6">
        <f>+Medio!D255</f>
        <v>0</v>
      </c>
      <c r="Q256" s="6">
        <f>+Medio!E255</f>
        <v>0</v>
      </c>
      <c r="R256" s="6">
        <f>+Medio!F255</f>
        <v>0</v>
      </c>
      <c r="S256" s="6">
        <f>+Medio!G255</f>
        <v>0</v>
      </c>
      <c r="T256" s="6">
        <f>+Medio!H255</f>
        <v>0</v>
      </c>
      <c r="U256" s="6">
        <f>+Medio!I255</f>
        <v>0</v>
      </c>
      <c r="V256" s="6">
        <f>+Medio!J255</f>
        <v>0</v>
      </c>
      <c r="W256" s="6">
        <f>+Medio!K255</f>
        <v>90236.68</v>
      </c>
      <c r="X256" s="6">
        <f>+Medio!L255</f>
        <v>112791.43000000002</v>
      </c>
      <c r="Y256" s="6">
        <f>+Medio!M255</f>
        <v>115509.66000000024</v>
      </c>
      <c r="Z256" s="6">
        <f>+Húmedo!B255</f>
        <v>0</v>
      </c>
      <c r="AA256" s="6">
        <f>+Húmedo!C255</f>
        <v>0</v>
      </c>
      <c r="AB256" s="6">
        <f>+Húmedo!D255</f>
        <v>0</v>
      </c>
      <c r="AC256" s="6">
        <f>+Húmedo!E255</f>
        <v>0</v>
      </c>
      <c r="AD256" s="6">
        <f>+Húmedo!F255</f>
        <v>0</v>
      </c>
      <c r="AE256" s="6">
        <f>+Húmedo!G255</f>
        <v>0</v>
      </c>
      <c r="AF256" s="6">
        <f>+Húmedo!H255</f>
        <v>0</v>
      </c>
      <c r="AG256" s="6">
        <f>+Húmedo!I255</f>
        <v>0</v>
      </c>
      <c r="AH256" s="6">
        <f>+Húmedo!J255</f>
        <v>0</v>
      </c>
      <c r="AI256" s="6">
        <f>+Húmedo!K255</f>
        <v>87965.389999999912</v>
      </c>
      <c r="AJ256" s="6">
        <f>+Húmedo!L255</f>
        <v>109173.20999999985</v>
      </c>
      <c r="AK256" s="6">
        <f>+Húmedo!M255</f>
        <v>111920.26000000011</v>
      </c>
      <c r="AL256" s="6"/>
      <c r="AM256" s="34">
        <f t="shared" si="59"/>
        <v>316385.3600000001</v>
      </c>
      <c r="AN256" s="34">
        <f t="shared" si="60"/>
        <v>318537.77000000025</v>
      </c>
      <c r="AO256" s="34">
        <f t="shared" si="61"/>
        <v>309058.85999999987</v>
      </c>
      <c r="AP256" s="34">
        <f t="shared" si="62"/>
        <v>309058.85999999987</v>
      </c>
      <c r="AQ256" s="34">
        <f t="shared" si="63"/>
        <v>3</v>
      </c>
      <c r="AR256" s="6">
        <f t="shared" si="69"/>
        <v>254</v>
      </c>
      <c r="AS256" s="35">
        <f t="shared" si="64"/>
        <v>87965.389999999912</v>
      </c>
      <c r="AT256" s="35">
        <f t="shared" si="64"/>
        <v>109173.20999999985</v>
      </c>
      <c r="AU256" s="35">
        <f t="shared" si="64"/>
        <v>111920.26000000011</v>
      </c>
      <c r="AV256" s="35">
        <f t="shared" si="65"/>
        <v>309058.85999999987</v>
      </c>
      <c r="AW256" s="19">
        <f t="shared" si="66"/>
        <v>0</v>
      </c>
      <c r="AX256" s="30">
        <f t="shared" si="53"/>
        <v>34</v>
      </c>
      <c r="AY256" s="30">
        <f t="shared" si="54"/>
        <v>35</v>
      </c>
      <c r="AZ256" s="30">
        <f t="shared" si="55"/>
        <v>36</v>
      </c>
      <c r="BB256" s="34">
        <f>+CompraVenta!AQ258</f>
        <v>0</v>
      </c>
      <c r="BC256" s="34">
        <f>+CompraVenta!AR258</f>
        <v>0</v>
      </c>
      <c r="BD256" s="34">
        <f>+CompraVenta!AS258</f>
        <v>0</v>
      </c>
      <c r="BF256" s="34">
        <f t="shared" si="56"/>
        <v>87965.389999999912</v>
      </c>
      <c r="BG256" s="34">
        <f t="shared" si="57"/>
        <v>109173.20999999985</v>
      </c>
      <c r="BH256" s="34">
        <f t="shared" si="58"/>
        <v>111920.26000000011</v>
      </c>
      <c r="BJ256" s="36">
        <f t="shared" si="67"/>
        <v>309058.85999999987</v>
      </c>
      <c r="BK256" s="19">
        <f t="shared" si="68"/>
        <v>0</v>
      </c>
    </row>
    <row r="257" spans="1:63" x14ac:dyDescent="0.35">
      <c r="A257" s="3" t="str">
        <f>+Seco!A256</f>
        <v>LAS_TURCAS</v>
      </c>
      <c r="B257" s="6">
        <f>+Seco!B256</f>
        <v>0</v>
      </c>
      <c r="C257" s="6">
        <f>+Seco!C256</f>
        <v>0</v>
      </c>
      <c r="D257" s="6">
        <f>+Seco!D256</f>
        <v>0</v>
      </c>
      <c r="E257" s="6">
        <f>+Seco!E256</f>
        <v>0</v>
      </c>
      <c r="F257" s="6">
        <f>+Seco!F256</f>
        <v>0</v>
      </c>
      <c r="G257" s="6">
        <f>+Seco!G256</f>
        <v>0</v>
      </c>
      <c r="H257" s="6">
        <f>+Seco!H256</f>
        <v>0</v>
      </c>
      <c r="I257" s="6">
        <f>+Seco!I256</f>
        <v>0</v>
      </c>
      <c r="J257" s="6">
        <f>+Seco!J256</f>
        <v>0</v>
      </c>
      <c r="K257" s="6">
        <f>+Seco!K256</f>
        <v>84134.33999999972</v>
      </c>
      <c r="L257" s="6">
        <f>+Seco!L256</f>
        <v>100344.24000000006</v>
      </c>
      <c r="M257" s="6">
        <f>+Seco!M256</f>
        <v>110099.08000000013</v>
      </c>
      <c r="N257" s="6">
        <f>+Medio!B256</f>
        <v>0</v>
      </c>
      <c r="O257" s="6">
        <f>+Medio!C256</f>
        <v>0</v>
      </c>
      <c r="P257" s="6">
        <f>+Medio!D256</f>
        <v>0</v>
      </c>
      <c r="Q257" s="6">
        <f>+Medio!E256</f>
        <v>0</v>
      </c>
      <c r="R257" s="6">
        <f>+Medio!F256</f>
        <v>0</v>
      </c>
      <c r="S257" s="6">
        <f>+Medio!G256</f>
        <v>0</v>
      </c>
      <c r="T257" s="6">
        <f>+Medio!H256</f>
        <v>0</v>
      </c>
      <c r="U257" s="6">
        <f>+Medio!I256</f>
        <v>0</v>
      </c>
      <c r="V257" s="6">
        <f>+Medio!J256</f>
        <v>0</v>
      </c>
      <c r="W257" s="6">
        <f>+Medio!K256</f>
        <v>83797.949999999881</v>
      </c>
      <c r="X257" s="6">
        <f>+Medio!L256</f>
        <v>102676.02999999991</v>
      </c>
      <c r="Y257" s="6">
        <f>+Medio!M256</f>
        <v>110070.95000000011</v>
      </c>
      <c r="Z257" s="6">
        <f>+Húmedo!B256</f>
        <v>0</v>
      </c>
      <c r="AA257" s="6">
        <f>+Húmedo!C256</f>
        <v>0</v>
      </c>
      <c r="AB257" s="6">
        <f>+Húmedo!D256</f>
        <v>0</v>
      </c>
      <c r="AC257" s="6">
        <f>+Húmedo!E256</f>
        <v>0</v>
      </c>
      <c r="AD257" s="6">
        <f>+Húmedo!F256</f>
        <v>0</v>
      </c>
      <c r="AE257" s="6">
        <f>+Húmedo!G256</f>
        <v>0</v>
      </c>
      <c r="AF257" s="6">
        <f>+Húmedo!H256</f>
        <v>0</v>
      </c>
      <c r="AG257" s="6">
        <f>+Húmedo!I256</f>
        <v>0</v>
      </c>
      <c r="AH257" s="6">
        <f>+Húmedo!J256</f>
        <v>0</v>
      </c>
      <c r="AI257" s="6">
        <f>+Húmedo!K256</f>
        <v>81632.609999999782</v>
      </c>
      <c r="AJ257" s="6">
        <f>+Húmedo!L256</f>
        <v>99391.409999999916</v>
      </c>
      <c r="AK257" s="6">
        <f>+Húmedo!M256</f>
        <v>106678.50999999991</v>
      </c>
      <c r="AL257" s="6"/>
      <c r="AM257" s="34">
        <f t="shared" si="59"/>
        <v>294577.65999999992</v>
      </c>
      <c r="AN257" s="34">
        <f t="shared" si="60"/>
        <v>296544.92999999993</v>
      </c>
      <c r="AO257" s="34">
        <f t="shared" si="61"/>
        <v>287702.52999999962</v>
      </c>
      <c r="AP257" s="34">
        <f t="shared" si="62"/>
        <v>287702.52999999962</v>
      </c>
      <c r="AQ257" s="34">
        <f t="shared" si="63"/>
        <v>3</v>
      </c>
      <c r="AR257" s="6">
        <f t="shared" si="69"/>
        <v>255</v>
      </c>
      <c r="AS257" s="35">
        <f t="shared" si="64"/>
        <v>81632.609999999782</v>
      </c>
      <c r="AT257" s="35">
        <f t="shared" si="64"/>
        <v>99391.409999999916</v>
      </c>
      <c r="AU257" s="35">
        <f t="shared" si="64"/>
        <v>106678.50999999991</v>
      </c>
      <c r="AV257" s="35">
        <f t="shared" si="65"/>
        <v>287702.52999999962</v>
      </c>
      <c r="AW257" s="19">
        <f t="shared" si="66"/>
        <v>0</v>
      </c>
      <c r="AX257" s="30">
        <f t="shared" si="53"/>
        <v>34</v>
      </c>
      <c r="AY257" s="30">
        <f t="shared" si="54"/>
        <v>35</v>
      </c>
      <c r="AZ257" s="30">
        <f t="shared" si="55"/>
        <v>36</v>
      </c>
      <c r="BB257" s="34">
        <f>+CompraVenta!AQ259</f>
        <v>0</v>
      </c>
      <c r="BC257" s="34">
        <f>+CompraVenta!AR259</f>
        <v>0</v>
      </c>
      <c r="BD257" s="34">
        <f>+CompraVenta!AS259</f>
        <v>0</v>
      </c>
      <c r="BF257" s="34">
        <f t="shared" si="56"/>
        <v>81632.609999999782</v>
      </c>
      <c r="BG257" s="34">
        <f t="shared" si="57"/>
        <v>99391.409999999916</v>
      </c>
      <c r="BH257" s="34">
        <f t="shared" si="58"/>
        <v>106678.50999999991</v>
      </c>
      <c r="BJ257" s="36">
        <f t="shared" si="67"/>
        <v>287702.52999999962</v>
      </c>
      <c r="BK257" s="19">
        <f t="shared" si="68"/>
        <v>0</v>
      </c>
    </row>
    <row r="258" spans="1:63" x14ac:dyDescent="0.35">
      <c r="A258" s="3" t="str">
        <f>+Seco!A257</f>
        <v>LAUREL_SPA</v>
      </c>
      <c r="B258" s="6">
        <f>+Seco!B257</f>
        <v>0</v>
      </c>
      <c r="C258" s="6">
        <f>+Seco!C257</f>
        <v>0</v>
      </c>
      <c r="D258" s="6">
        <f>+Seco!D257</f>
        <v>0</v>
      </c>
      <c r="E258" s="6">
        <f>+Seco!E257</f>
        <v>0</v>
      </c>
      <c r="F258" s="6">
        <f>+Seco!F257</f>
        <v>0</v>
      </c>
      <c r="G258" s="6">
        <f>+Seco!G257</f>
        <v>0</v>
      </c>
      <c r="H258" s="6">
        <f>+Seco!H257</f>
        <v>0</v>
      </c>
      <c r="I258" s="6">
        <f>+Seco!I257</f>
        <v>0</v>
      </c>
      <c r="J258" s="6">
        <f>+Seco!J257</f>
        <v>0</v>
      </c>
      <c r="K258" s="6">
        <f>+Seco!K257</f>
        <v>192558.49999999983</v>
      </c>
      <c r="L258" s="6">
        <f>+Seco!L257</f>
        <v>241625.49000000017</v>
      </c>
      <c r="M258" s="6">
        <f>+Seco!M257</f>
        <v>253080.71999999974</v>
      </c>
      <c r="N258" s="6">
        <f>+Medio!B257</f>
        <v>0</v>
      </c>
      <c r="O258" s="6">
        <f>+Medio!C257</f>
        <v>0</v>
      </c>
      <c r="P258" s="6">
        <f>+Medio!D257</f>
        <v>0</v>
      </c>
      <c r="Q258" s="6">
        <f>+Medio!E257</f>
        <v>0</v>
      </c>
      <c r="R258" s="6">
        <f>+Medio!F257</f>
        <v>0</v>
      </c>
      <c r="S258" s="6">
        <f>+Medio!G257</f>
        <v>0</v>
      </c>
      <c r="T258" s="6">
        <f>+Medio!H257</f>
        <v>0</v>
      </c>
      <c r="U258" s="6">
        <f>+Medio!I257</f>
        <v>0</v>
      </c>
      <c r="V258" s="6">
        <f>+Medio!J257</f>
        <v>0</v>
      </c>
      <c r="W258" s="6">
        <f>+Medio!K257</f>
        <v>191755.40999999992</v>
      </c>
      <c r="X258" s="6">
        <f>+Medio!L257</f>
        <v>247274.21999999971</v>
      </c>
      <c r="Y258" s="6">
        <f>+Medio!M257</f>
        <v>252997.27000000078</v>
      </c>
      <c r="Z258" s="6">
        <f>+Húmedo!B257</f>
        <v>0</v>
      </c>
      <c r="AA258" s="6">
        <f>+Húmedo!C257</f>
        <v>0</v>
      </c>
      <c r="AB258" s="6">
        <f>+Húmedo!D257</f>
        <v>0</v>
      </c>
      <c r="AC258" s="6">
        <f>+Húmedo!E257</f>
        <v>0</v>
      </c>
      <c r="AD258" s="6">
        <f>+Húmedo!F257</f>
        <v>0</v>
      </c>
      <c r="AE258" s="6">
        <f>+Húmedo!G257</f>
        <v>0</v>
      </c>
      <c r="AF258" s="6">
        <f>+Húmedo!H257</f>
        <v>0</v>
      </c>
      <c r="AG258" s="6">
        <f>+Húmedo!I257</f>
        <v>0</v>
      </c>
      <c r="AH258" s="6">
        <f>+Húmedo!J257</f>
        <v>0</v>
      </c>
      <c r="AI258" s="6">
        <f>+Húmedo!K257</f>
        <v>186842.3299999997</v>
      </c>
      <c r="AJ258" s="6">
        <f>+Húmedo!L257</f>
        <v>239370.17000000054</v>
      </c>
      <c r="AK258" s="6">
        <f>+Húmedo!M257</f>
        <v>245208.06999999989</v>
      </c>
      <c r="AL258" s="6"/>
      <c r="AM258" s="34">
        <f t="shared" si="59"/>
        <v>687264.70999999973</v>
      </c>
      <c r="AN258" s="34">
        <f t="shared" si="60"/>
        <v>692026.90000000037</v>
      </c>
      <c r="AO258" s="34">
        <f t="shared" si="61"/>
        <v>671420.57000000007</v>
      </c>
      <c r="AP258" s="34">
        <f t="shared" si="62"/>
        <v>671420.57000000007</v>
      </c>
      <c r="AQ258" s="34">
        <f t="shared" si="63"/>
        <v>3</v>
      </c>
      <c r="AR258" s="6">
        <f t="shared" si="69"/>
        <v>256</v>
      </c>
      <c r="AS258" s="35">
        <f t="shared" si="64"/>
        <v>186842.3299999997</v>
      </c>
      <c r="AT258" s="35">
        <f t="shared" si="64"/>
        <v>239370.17000000054</v>
      </c>
      <c r="AU258" s="35">
        <f t="shared" si="64"/>
        <v>245208.06999999989</v>
      </c>
      <c r="AV258" s="35">
        <f t="shared" si="65"/>
        <v>671420.57000000007</v>
      </c>
      <c r="AW258" s="19">
        <f t="shared" si="66"/>
        <v>0</v>
      </c>
      <c r="AX258" s="30">
        <f t="shared" si="53"/>
        <v>34</v>
      </c>
      <c r="AY258" s="30">
        <f t="shared" si="54"/>
        <v>35</v>
      </c>
      <c r="AZ258" s="30">
        <f t="shared" si="55"/>
        <v>36</v>
      </c>
      <c r="BB258" s="34">
        <f>+CompraVenta!AQ260</f>
        <v>0</v>
      </c>
      <c r="BC258" s="34">
        <f>+CompraVenta!AR260</f>
        <v>0</v>
      </c>
      <c r="BD258" s="34">
        <f>+CompraVenta!AS260</f>
        <v>0</v>
      </c>
      <c r="BF258" s="34">
        <f t="shared" si="56"/>
        <v>186842.3299999997</v>
      </c>
      <c r="BG258" s="34">
        <f t="shared" si="57"/>
        <v>239370.17000000054</v>
      </c>
      <c r="BH258" s="34">
        <f t="shared" si="58"/>
        <v>245208.06999999989</v>
      </c>
      <c r="BJ258" s="36">
        <f t="shared" si="67"/>
        <v>671420.57000000007</v>
      </c>
      <c r="BK258" s="19">
        <f t="shared" si="68"/>
        <v>0</v>
      </c>
    </row>
    <row r="259" spans="1:63" x14ac:dyDescent="0.35">
      <c r="A259" s="3" t="str">
        <f>+Seco!A258</f>
        <v>LIBERTADORES_SOLAR</v>
      </c>
      <c r="B259" s="6">
        <f>+Seco!B258</f>
        <v>0</v>
      </c>
      <c r="C259" s="6">
        <f>+Seco!C258</f>
        <v>0</v>
      </c>
      <c r="D259" s="6">
        <f>+Seco!D258</f>
        <v>0</v>
      </c>
      <c r="E259" s="6">
        <f>+Seco!E258</f>
        <v>0</v>
      </c>
      <c r="F259" s="6">
        <f>+Seco!F258</f>
        <v>0</v>
      </c>
      <c r="G259" s="6">
        <f>+Seco!G258</f>
        <v>0</v>
      </c>
      <c r="H259" s="6">
        <f>+Seco!H258</f>
        <v>0</v>
      </c>
      <c r="I259" s="6">
        <f>+Seco!I258</f>
        <v>0</v>
      </c>
      <c r="J259" s="6">
        <f>+Seco!J258</f>
        <v>0</v>
      </c>
      <c r="K259" s="6">
        <f>+Seco!K258</f>
        <v>75434.560000000245</v>
      </c>
      <c r="L259" s="6">
        <f>+Seco!L258</f>
        <v>95859.399999999878</v>
      </c>
      <c r="M259" s="6">
        <f>+Seco!M258</f>
        <v>105812.92999999988</v>
      </c>
      <c r="N259" s="6">
        <f>+Medio!B258</f>
        <v>0</v>
      </c>
      <c r="O259" s="6">
        <f>+Medio!C258</f>
        <v>0</v>
      </c>
      <c r="P259" s="6">
        <f>+Medio!D258</f>
        <v>0</v>
      </c>
      <c r="Q259" s="6">
        <f>+Medio!E258</f>
        <v>0</v>
      </c>
      <c r="R259" s="6">
        <f>+Medio!F258</f>
        <v>0</v>
      </c>
      <c r="S259" s="6">
        <f>+Medio!G258</f>
        <v>0</v>
      </c>
      <c r="T259" s="6">
        <f>+Medio!H258</f>
        <v>0</v>
      </c>
      <c r="U259" s="6">
        <f>+Medio!I258</f>
        <v>0</v>
      </c>
      <c r="V259" s="6">
        <f>+Medio!J258</f>
        <v>0</v>
      </c>
      <c r="W259" s="6">
        <f>+Medio!K258</f>
        <v>75181.409999999945</v>
      </c>
      <c r="X259" s="6">
        <f>+Medio!L258</f>
        <v>98797.859999999797</v>
      </c>
      <c r="Y259" s="6">
        <f>+Medio!M258</f>
        <v>104853.84000000007</v>
      </c>
      <c r="Z259" s="6">
        <f>+Húmedo!B258</f>
        <v>0</v>
      </c>
      <c r="AA259" s="6">
        <f>+Húmedo!C258</f>
        <v>0</v>
      </c>
      <c r="AB259" s="6">
        <f>+Húmedo!D258</f>
        <v>0</v>
      </c>
      <c r="AC259" s="6">
        <f>+Húmedo!E258</f>
        <v>0</v>
      </c>
      <c r="AD259" s="6">
        <f>+Húmedo!F258</f>
        <v>0</v>
      </c>
      <c r="AE259" s="6">
        <f>+Húmedo!G258</f>
        <v>0</v>
      </c>
      <c r="AF259" s="6">
        <f>+Húmedo!H258</f>
        <v>0</v>
      </c>
      <c r="AG259" s="6">
        <f>+Húmedo!I258</f>
        <v>0</v>
      </c>
      <c r="AH259" s="6">
        <f>+Húmedo!J258</f>
        <v>0</v>
      </c>
      <c r="AI259" s="6">
        <f>+Húmedo!K258</f>
        <v>72658.220000000132</v>
      </c>
      <c r="AJ259" s="6">
        <f>+Húmedo!L258</f>
        <v>94269.159999999945</v>
      </c>
      <c r="AK259" s="6">
        <f>+Húmedo!M258</f>
        <v>99779.110000000219</v>
      </c>
      <c r="AL259" s="6"/>
      <c r="AM259" s="34">
        <f t="shared" si="59"/>
        <v>277106.89</v>
      </c>
      <c r="AN259" s="34">
        <f t="shared" si="60"/>
        <v>278833.10999999981</v>
      </c>
      <c r="AO259" s="34">
        <f t="shared" si="61"/>
        <v>266706.49000000028</v>
      </c>
      <c r="AP259" s="34">
        <f t="shared" si="62"/>
        <v>266706.49000000028</v>
      </c>
      <c r="AQ259" s="34">
        <f t="shared" si="63"/>
        <v>3</v>
      </c>
      <c r="AR259" s="6">
        <f t="shared" si="69"/>
        <v>257</v>
      </c>
      <c r="AS259" s="35">
        <f t="shared" si="64"/>
        <v>72658.220000000132</v>
      </c>
      <c r="AT259" s="35">
        <f t="shared" si="64"/>
        <v>94269.159999999945</v>
      </c>
      <c r="AU259" s="35">
        <f t="shared" si="64"/>
        <v>99779.110000000219</v>
      </c>
      <c r="AV259" s="35">
        <f t="shared" si="65"/>
        <v>266706.49000000028</v>
      </c>
      <c r="AW259" s="19">
        <f t="shared" si="66"/>
        <v>0</v>
      </c>
      <c r="AX259" s="30">
        <f t="shared" ref="AX259:AX322" si="70">MATCH(AS259,$B259:$AK259,0)</f>
        <v>34</v>
      </c>
      <c r="AY259" s="30">
        <f t="shared" ref="AY259:AY322" si="71">MATCH(AT259,$B259:$AK259,0)</f>
        <v>35</v>
      </c>
      <c r="AZ259" s="30">
        <f t="shared" ref="AZ259:AZ322" si="72">MATCH(AU259,$B259:$AK259,0)</f>
        <v>36</v>
      </c>
      <c r="BB259" s="34">
        <f>+CompraVenta!AQ261</f>
        <v>0</v>
      </c>
      <c r="BC259" s="34">
        <f>+CompraVenta!AR261</f>
        <v>0</v>
      </c>
      <c r="BD259" s="34">
        <f>+CompraVenta!AS261</f>
        <v>0</v>
      </c>
      <c r="BF259" s="34">
        <f t="shared" ref="BF259:BF322" si="73">+AS259+BB259</f>
        <v>72658.220000000132</v>
      </c>
      <c r="BG259" s="34">
        <f t="shared" ref="BG259:BG322" si="74">+AT259+BC259</f>
        <v>94269.159999999945</v>
      </c>
      <c r="BH259" s="34">
        <f t="shared" ref="BH259:BH322" si="75">+AU259+BD259</f>
        <v>99779.110000000219</v>
      </c>
      <c r="BJ259" s="36">
        <f t="shared" si="67"/>
        <v>266706.49000000028</v>
      </c>
      <c r="BK259" s="19">
        <f t="shared" si="68"/>
        <v>0</v>
      </c>
    </row>
    <row r="260" spans="1:63" x14ac:dyDescent="0.35">
      <c r="A260" s="3" t="str">
        <f>+Seco!A259</f>
        <v>LICAN</v>
      </c>
      <c r="B260" s="6">
        <f>+Seco!B259</f>
        <v>0</v>
      </c>
      <c r="C260" s="6">
        <f>+Seco!C259</f>
        <v>0</v>
      </c>
      <c r="D260" s="6">
        <f>+Seco!D259</f>
        <v>0</v>
      </c>
      <c r="E260" s="6">
        <f>+Seco!E259</f>
        <v>0</v>
      </c>
      <c r="F260" s="6">
        <f>+Seco!F259</f>
        <v>0</v>
      </c>
      <c r="G260" s="6">
        <f>+Seco!G259</f>
        <v>0</v>
      </c>
      <c r="H260" s="6">
        <f>+Seco!H259</f>
        <v>0</v>
      </c>
      <c r="I260" s="6">
        <f>+Seco!I259</f>
        <v>0</v>
      </c>
      <c r="J260" s="6">
        <f>+Seco!J259</f>
        <v>0</v>
      </c>
      <c r="K260" s="6">
        <f>+Seco!K259</f>
        <v>1399814.6699999997</v>
      </c>
      <c r="L260" s="6">
        <f>+Seco!L259</f>
        <v>673759.54999999923</v>
      </c>
      <c r="M260" s="6">
        <f>+Seco!M259</f>
        <v>1549963.2699999975</v>
      </c>
      <c r="N260" s="6">
        <f>+Medio!B259</f>
        <v>0</v>
      </c>
      <c r="O260" s="6">
        <f>+Medio!C259</f>
        <v>0</v>
      </c>
      <c r="P260" s="6">
        <f>+Medio!D259</f>
        <v>0</v>
      </c>
      <c r="Q260" s="6">
        <f>+Medio!E259</f>
        <v>0</v>
      </c>
      <c r="R260" s="6">
        <f>+Medio!F259</f>
        <v>0</v>
      </c>
      <c r="S260" s="6">
        <f>+Medio!G259</f>
        <v>0</v>
      </c>
      <c r="T260" s="6">
        <f>+Medio!H259</f>
        <v>0</v>
      </c>
      <c r="U260" s="6">
        <f>+Medio!I259</f>
        <v>0</v>
      </c>
      <c r="V260" s="6">
        <f>+Medio!J259</f>
        <v>0</v>
      </c>
      <c r="W260" s="6">
        <f>+Medio!K259</f>
        <v>504364.71000000078</v>
      </c>
      <c r="X260" s="6">
        <f>+Medio!L259</f>
        <v>959225.61000000068</v>
      </c>
      <c r="Y260" s="6">
        <f>+Medio!M259</f>
        <v>866373.81999999692</v>
      </c>
      <c r="Z260" s="6">
        <f>+Húmedo!B259</f>
        <v>0</v>
      </c>
      <c r="AA260" s="6">
        <f>+Húmedo!C259</f>
        <v>0</v>
      </c>
      <c r="AB260" s="6">
        <f>+Húmedo!D259</f>
        <v>0</v>
      </c>
      <c r="AC260" s="6">
        <f>+Húmedo!E259</f>
        <v>0</v>
      </c>
      <c r="AD260" s="6">
        <f>+Húmedo!F259</f>
        <v>0</v>
      </c>
      <c r="AE260" s="6">
        <f>+Húmedo!G259</f>
        <v>0</v>
      </c>
      <c r="AF260" s="6">
        <f>+Húmedo!H259</f>
        <v>0</v>
      </c>
      <c r="AG260" s="6">
        <f>+Húmedo!I259</f>
        <v>0</v>
      </c>
      <c r="AH260" s="6">
        <f>+Húmedo!J259</f>
        <v>0</v>
      </c>
      <c r="AI260" s="6">
        <f>+Húmedo!K259</f>
        <v>1412188.2500000002</v>
      </c>
      <c r="AJ260" s="6">
        <f>+Húmedo!L259</f>
        <v>1219616.0799999984</v>
      </c>
      <c r="AK260" s="6">
        <f>+Húmedo!M259</f>
        <v>1409129.6299999971</v>
      </c>
      <c r="AL260" s="6"/>
      <c r="AM260" s="34">
        <f t="shared" ref="AM260:AM323" si="76">SUM(K260:M260)</f>
        <v>3623537.4899999965</v>
      </c>
      <c r="AN260" s="34">
        <f t="shared" ref="AN260:AN323" si="77">SUM(W260:Y260)</f>
        <v>2329964.1399999983</v>
      </c>
      <c r="AO260" s="34">
        <f t="shared" ref="AO260:AO323" si="78">SUM(AI260:AK260)</f>
        <v>4040933.9599999958</v>
      </c>
      <c r="AP260" s="34">
        <f t="shared" ref="AP260:AP323" si="79">SMALL(AM260:AO260,1)</f>
        <v>2329964.1399999983</v>
      </c>
      <c r="AQ260" s="34">
        <f t="shared" ref="AQ260:AQ323" si="80">MATCH(AP260,AM260:AO260,0)</f>
        <v>2</v>
      </c>
      <c r="AR260" s="6">
        <f t="shared" si="69"/>
        <v>258</v>
      </c>
      <c r="AS260" s="35">
        <f t="shared" ref="AS260:AU323" si="81">HLOOKUP(12*($AQ260-1)+(AS$1),$B$1:$AK$502,2+$AR260,FALSE)</f>
        <v>504364.71000000078</v>
      </c>
      <c r="AT260" s="35">
        <f t="shared" si="81"/>
        <v>959225.61000000068</v>
      </c>
      <c r="AU260" s="35">
        <f t="shared" si="81"/>
        <v>866373.81999999692</v>
      </c>
      <c r="AV260" s="35">
        <f t="shared" ref="AV260:AV323" si="82">SUM(AS260:AU260)</f>
        <v>2329964.1399999983</v>
      </c>
      <c r="AW260" s="19">
        <f t="shared" ref="AW260:AW323" si="83">IF(AV260&lt;0,1,0)</f>
        <v>0</v>
      </c>
      <c r="AX260" s="30">
        <f t="shared" si="70"/>
        <v>22</v>
      </c>
      <c r="AY260" s="30">
        <f t="shared" si="71"/>
        <v>23</v>
      </c>
      <c r="AZ260" s="30">
        <f t="shared" si="72"/>
        <v>24</v>
      </c>
      <c r="BB260" s="34">
        <f>+CompraVenta!AQ262</f>
        <v>0</v>
      </c>
      <c r="BC260" s="34">
        <f>+CompraVenta!AR262</f>
        <v>0</v>
      </c>
      <c r="BD260" s="34">
        <f>+CompraVenta!AS262</f>
        <v>0</v>
      </c>
      <c r="BF260" s="34">
        <f t="shared" si="73"/>
        <v>504364.71000000078</v>
      </c>
      <c r="BG260" s="34">
        <f t="shared" si="74"/>
        <v>959225.61000000068</v>
      </c>
      <c r="BH260" s="34">
        <f t="shared" si="75"/>
        <v>866373.81999999692</v>
      </c>
      <c r="BJ260" s="36">
        <f t="shared" ref="BJ260:BJ323" si="84">+SUM(BF260:BH260)</f>
        <v>2329964.1399999983</v>
      </c>
      <c r="BK260" s="19">
        <f t="shared" ref="BK260:BK323" si="85">AW260-IF(BJ260&lt;0,1,0)</f>
        <v>0</v>
      </c>
    </row>
    <row r="261" spans="1:63" x14ac:dyDescent="0.35">
      <c r="A261" s="3" t="str">
        <f>+Seco!A260</f>
        <v>LINARES_SOLAR</v>
      </c>
      <c r="B261" s="6">
        <f>+Seco!B260</f>
        <v>0</v>
      </c>
      <c r="C261" s="6">
        <f>+Seco!C260</f>
        <v>0</v>
      </c>
      <c r="D261" s="6">
        <f>+Seco!D260</f>
        <v>0</v>
      </c>
      <c r="E261" s="6">
        <f>+Seco!E260</f>
        <v>0</v>
      </c>
      <c r="F261" s="6">
        <f>+Seco!F260</f>
        <v>0</v>
      </c>
      <c r="G261" s="6">
        <f>+Seco!G260</f>
        <v>0</v>
      </c>
      <c r="H261" s="6">
        <f>+Seco!H260</f>
        <v>0</v>
      </c>
      <c r="I261" s="6">
        <f>+Seco!I260</f>
        <v>0</v>
      </c>
      <c r="J261" s="6">
        <f>+Seco!J260</f>
        <v>0</v>
      </c>
      <c r="K261" s="6">
        <f>+Seco!K260</f>
        <v>226148.26000000004</v>
      </c>
      <c r="L261" s="6">
        <f>+Seco!L260</f>
        <v>287689.42999999964</v>
      </c>
      <c r="M261" s="6">
        <f>+Seco!M260</f>
        <v>317664.59000000037</v>
      </c>
      <c r="N261" s="6">
        <f>+Medio!B260</f>
        <v>0</v>
      </c>
      <c r="O261" s="6">
        <f>+Medio!C260</f>
        <v>0</v>
      </c>
      <c r="P261" s="6">
        <f>+Medio!D260</f>
        <v>0</v>
      </c>
      <c r="Q261" s="6">
        <f>+Medio!E260</f>
        <v>0</v>
      </c>
      <c r="R261" s="6">
        <f>+Medio!F260</f>
        <v>0</v>
      </c>
      <c r="S261" s="6">
        <f>+Medio!G260</f>
        <v>0</v>
      </c>
      <c r="T261" s="6">
        <f>+Medio!H260</f>
        <v>0</v>
      </c>
      <c r="U261" s="6">
        <f>+Medio!I260</f>
        <v>0</v>
      </c>
      <c r="V261" s="6">
        <f>+Medio!J260</f>
        <v>0</v>
      </c>
      <c r="W261" s="6">
        <f>+Medio!K260</f>
        <v>225388.89000000022</v>
      </c>
      <c r="X261" s="6">
        <f>+Medio!L260</f>
        <v>296510.40000000008</v>
      </c>
      <c r="Y261" s="6">
        <f>+Medio!M260</f>
        <v>314782.73000000039</v>
      </c>
      <c r="Z261" s="6">
        <f>+Húmedo!B260</f>
        <v>0</v>
      </c>
      <c r="AA261" s="6">
        <f>+Húmedo!C260</f>
        <v>0</v>
      </c>
      <c r="AB261" s="6">
        <f>+Húmedo!D260</f>
        <v>0</v>
      </c>
      <c r="AC261" s="6">
        <f>+Húmedo!E260</f>
        <v>0</v>
      </c>
      <c r="AD261" s="6">
        <f>+Húmedo!F260</f>
        <v>0</v>
      </c>
      <c r="AE261" s="6">
        <f>+Húmedo!G260</f>
        <v>0</v>
      </c>
      <c r="AF261" s="6">
        <f>+Húmedo!H260</f>
        <v>0</v>
      </c>
      <c r="AG261" s="6">
        <f>+Húmedo!I260</f>
        <v>0</v>
      </c>
      <c r="AH261" s="6">
        <f>+Húmedo!J260</f>
        <v>0</v>
      </c>
      <c r="AI261" s="6">
        <f>+Húmedo!K260</f>
        <v>217824.01000000004</v>
      </c>
      <c r="AJ261" s="6">
        <f>+Húmedo!L260</f>
        <v>282918.7900000001</v>
      </c>
      <c r="AK261" s="6">
        <f>+Húmedo!M260</f>
        <v>299553.88999999978</v>
      </c>
      <c r="AL261" s="6"/>
      <c r="AM261" s="34">
        <f t="shared" si="76"/>
        <v>831502.28</v>
      </c>
      <c r="AN261" s="34">
        <f t="shared" si="77"/>
        <v>836682.02000000072</v>
      </c>
      <c r="AO261" s="34">
        <f t="shared" si="78"/>
        <v>800296.69</v>
      </c>
      <c r="AP261" s="34">
        <f t="shared" si="79"/>
        <v>800296.69</v>
      </c>
      <c r="AQ261" s="34">
        <f t="shared" si="80"/>
        <v>3</v>
      </c>
      <c r="AR261" s="6">
        <f t="shared" ref="AR261:AR324" si="86">1+AR260</f>
        <v>259</v>
      </c>
      <c r="AS261" s="35">
        <f t="shared" si="81"/>
        <v>217824.01000000004</v>
      </c>
      <c r="AT261" s="35">
        <f t="shared" si="81"/>
        <v>282918.7900000001</v>
      </c>
      <c r="AU261" s="35">
        <f t="shared" si="81"/>
        <v>299553.88999999978</v>
      </c>
      <c r="AV261" s="35">
        <f t="shared" si="82"/>
        <v>800296.69</v>
      </c>
      <c r="AW261" s="19">
        <f t="shared" si="83"/>
        <v>0</v>
      </c>
      <c r="AX261" s="30">
        <f t="shared" si="70"/>
        <v>34</v>
      </c>
      <c r="AY261" s="30">
        <f t="shared" si="71"/>
        <v>35</v>
      </c>
      <c r="AZ261" s="30">
        <f t="shared" si="72"/>
        <v>36</v>
      </c>
      <c r="BB261" s="34">
        <f>+CompraVenta!AQ263</f>
        <v>0</v>
      </c>
      <c r="BC261" s="34">
        <f>+CompraVenta!AR263</f>
        <v>0</v>
      </c>
      <c r="BD261" s="34">
        <f>+CompraVenta!AS263</f>
        <v>0</v>
      </c>
      <c r="BF261" s="34">
        <f t="shared" si="73"/>
        <v>217824.01000000004</v>
      </c>
      <c r="BG261" s="34">
        <f t="shared" si="74"/>
        <v>282918.7900000001</v>
      </c>
      <c r="BH261" s="34">
        <f t="shared" si="75"/>
        <v>299553.88999999978</v>
      </c>
      <c r="BJ261" s="36">
        <f t="shared" si="84"/>
        <v>800296.69</v>
      </c>
      <c r="BK261" s="19">
        <f t="shared" si="85"/>
        <v>0</v>
      </c>
    </row>
    <row r="262" spans="1:63" x14ac:dyDescent="0.35">
      <c r="A262" s="3" t="str">
        <f>+Seco!A261</f>
        <v>LINGUE_SPA</v>
      </c>
      <c r="B262" s="6">
        <f>+Seco!B261</f>
        <v>0</v>
      </c>
      <c r="C262" s="6">
        <f>+Seco!C261</f>
        <v>0</v>
      </c>
      <c r="D262" s="6">
        <f>+Seco!D261</f>
        <v>0</v>
      </c>
      <c r="E262" s="6">
        <f>+Seco!E261</f>
        <v>0</v>
      </c>
      <c r="F262" s="6">
        <f>+Seco!F261</f>
        <v>0</v>
      </c>
      <c r="G262" s="6">
        <f>+Seco!G261</f>
        <v>0</v>
      </c>
      <c r="H262" s="6">
        <f>+Seco!H261</f>
        <v>0</v>
      </c>
      <c r="I262" s="6">
        <f>+Seco!I261</f>
        <v>0</v>
      </c>
      <c r="J262" s="6">
        <f>+Seco!J261</f>
        <v>0</v>
      </c>
      <c r="K262" s="6">
        <f>+Seco!K261</f>
        <v>83472.180000000051</v>
      </c>
      <c r="L262" s="6">
        <f>+Seco!L261</f>
        <v>81868.510000000184</v>
      </c>
      <c r="M262" s="6">
        <f>+Seco!M261</f>
        <v>102143.13000000003</v>
      </c>
      <c r="N262" s="6">
        <f>+Medio!B261</f>
        <v>0</v>
      </c>
      <c r="O262" s="6">
        <f>+Medio!C261</f>
        <v>0</v>
      </c>
      <c r="P262" s="6">
        <f>+Medio!D261</f>
        <v>0</v>
      </c>
      <c r="Q262" s="6">
        <f>+Medio!E261</f>
        <v>0</v>
      </c>
      <c r="R262" s="6">
        <f>+Medio!F261</f>
        <v>0</v>
      </c>
      <c r="S262" s="6">
        <f>+Medio!G261</f>
        <v>0</v>
      </c>
      <c r="T262" s="6">
        <f>+Medio!H261</f>
        <v>0</v>
      </c>
      <c r="U262" s="6">
        <f>+Medio!I261</f>
        <v>0</v>
      </c>
      <c r="V262" s="6">
        <f>+Medio!J261</f>
        <v>0</v>
      </c>
      <c r="W262" s="6">
        <f>+Medio!K261</f>
        <v>83106.910000000047</v>
      </c>
      <c r="X262" s="6">
        <f>+Medio!L261</f>
        <v>83425.650000000052</v>
      </c>
      <c r="Y262" s="6">
        <f>+Medio!M261</f>
        <v>102547.05000000009</v>
      </c>
      <c r="Z262" s="6">
        <f>+Húmedo!B261</f>
        <v>0</v>
      </c>
      <c r="AA262" s="6">
        <f>+Húmedo!C261</f>
        <v>0</v>
      </c>
      <c r="AB262" s="6">
        <f>+Húmedo!D261</f>
        <v>0</v>
      </c>
      <c r="AC262" s="6">
        <f>+Húmedo!E261</f>
        <v>0</v>
      </c>
      <c r="AD262" s="6">
        <f>+Húmedo!F261</f>
        <v>0</v>
      </c>
      <c r="AE262" s="6">
        <f>+Húmedo!G261</f>
        <v>0</v>
      </c>
      <c r="AF262" s="6">
        <f>+Húmedo!H261</f>
        <v>0</v>
      </c>
      <c r="AG262" s="6">
        <f>+Húmedo!I261</f>
        <v>0</v>
      </c>
      <c r="AH262" s="6">
        <f>+Húmedo!J261</f>
        <v>0</v>
      </c>
      <c r="AI262" s="6">
        <f>+Húmedo!K261</f>
        <v>81337.230000000171</v>
      </c>
      <c r="AJ262" s="6">
        <f>+Húmedo!L261</f>
        <v>81427.390000000334</v>
      </c>
      <c r="AK262" s="6">
        <f>+Húmedo!M261</f>
        <v>99625.730000000171</v>
      </c>
      <c r="AL262" s="6"/>
      <c r="AM262" s="34">
        <f t="shared" si="76"/>
        <v>267483.8200000003</v>
      </c>
      <c r="AN262" s="34">
        <f t="shared" si="77"/>
        <v>269079.61000000022</v>
      </c>
      <c r="AO262" s="34">
        <f t="shared" si="78"/>
        <v>262390.35000000068</v>
      </c>
      <c r="AP262" s="34">
        <f t="shared" si="79"/>
        <v>262390.35000000068</v>
      </c>
      <c r="AQ262" s="34">
        <f t="shared" si="80"/>
        <v>3</v>
      </c>
      <c r="AR262" s="6">
        <f t="shared" si="86"/>
        <v>260</v>
      </c>
      <c r="AS262" s="35">
        <f t="shared" si="81"/>
        <v>81337.230000000171</v>
      </c>
      <c r="AT262" s="35">
        <f t="shared" si="81"/>
        <v>81427.390000000334</v>
      </c>
      <c r="AU262" s="35">
        <f t="shared" si="81"/>
        <v>99625.730000000171</v>
      </c>
      <c r="AV262" s="35">
        <f t="shared" si="82"/>
        <v>262390.35000000068</v>
      </c>
      <c r="AW262" s="19">
        <f t="shared" si="83"/>
        <v>0</v>
      </c>
      <c r="AX262" s="30">
        <f t="shared" si="70"/>
        <v>34</v>
      </c>
      <c r="AY262" s="30">
        <f t="shared" si="71"/>
        <v>35</v>
      </c>
      <c r="AZ262" s="30">
        <f t="shared" si="72"/>
        <v>36</v>
      </c>
      <c r="BB262" s="34">
        <f>+CompraVenta!AQ264</f>
        <v>0</v>
      </c>
      <c r="BC262" s="34">
        <f>+CompraVenta!AR264</f>
        <v>0</v>
      </c>
      <c r="BD262" s="34">
        <f>+CompraVenta!AS264</f>
        <v>0</v>
      </c>
      <c r="BF262" s="34">
        <f t="shared" si="73"/>
        <v>81337.230000000171</v>
      </c>
      <c r="BG262" s="34">
        <f t="shared" si="74"/>
        <v>81427.390000000334</v>
      </c>
      <c r="BH262" s="34">
        <f t="shared" si="75"/>
        <v>99625.730000000171</v>
      </c>
      <c r="BJ262" s="36">
        <f t="shared" si="84"/>
        <v>262390.35000000068</v>
      </c>
      <c r="BK262" s="19">
        <f t="shared" si="85"/>
        <v>0</v>
      </c>
    </row>
    <row r="263" spans="1:63" x14ac:dyDescent="0.35">
      <c r="A263" s="3" t="str">
        <f>+Seco!A262</f>
        <v>LIPIGAS</v>
      </c>
      <c r="B263" s="6">
        <f>+Seco!B262</f>
        <v>0</v>
      </c>
      <c r="C263" s="6">
        <f>+Seco!C262</f>
        <v>0</v>
      </c>
      <c r="D263" s="6">
        <f>+Seco!D262</f>
        <v>0</v>
      </c>
      <c r="E263" s="6">
        <f>+Seco!E262</f>
        <v>0</v>
      </c>
      <c r="F263" s="6">
        <f>+Seco!F262</f>
        <v>0</v>
      </c>
      <c r="G263" s="6">
        <f>+Seco!G262</f>
        <v>0</v>
      </c>
      <c r="H263" s="6">
        <f>+Seco!H262</f>
        <v>0</v>
      </c>
      <c r="I263" s="6">
        <f>+Seco!I262</f>
        <v>0</v>
      </c>
      <c r="J263" s="6">
        <f>+Seco!J262</f>
        <v>0</v>
      </c>
      <c r="K263" s="6">
        <f>+Seco!K262</f>
        <v>-1042599.7200000002</v>
      </c>
      <c r="L263" s="6">
        <f>+Seco!L262</f>
        <v>-1122200.5999999968</v>
      </c>
      <c r="M263" s="6">
        <f>+Seco!M262</f>
        <v>-1075312.7300000002</v>
      </c>
      <c r="N263" s="6">
        <f>+Medio!B262</f>
        <v>0</v>
      </c>
      <c r="O263" s="6">
        <f>+Medio!C262</f>
        <v>0</v>
      </c>
      <c r="P263" s="6">
        <f>+Medio!D262</f>
        <v>0</v>
      </c>
      <c r="Q263" s="6">
        <f>+Medio!E262</f>
        <v>0</v>
      </c>
      <c r="R263" s="6">
        <f>+Medio!F262</f>
        <v>0</v>
      </c>
      <c r="S263" s="6">
        <f>+Medio!G262</f>
        <v>0</v>
      </c>
      <c r="T263" s="6">
        <f>+Medio!H262</f>
        <v>0</v>
      </c>
      <c r="U263" s="6">
        <f>+Medio!I262</f>
        <v>0</v>
      </c>
      <c r="V263" s="6">
        <f>+Medio!J262</f>
        <v>0</v>
      </c>
      <c r="W263" s="6">
        <f>+Medio!K262</f>
        <v>-1047821.1400000004</v>
      </c>
      <c r="X263" s="6">
        <f>+Medio!L262</f>
        <v>-1158779.0600000008</v>
      </c>
      <c r="Y263" s="6">
        <f>+Medio!M262</f>
        <v>-1070092.2600000007</v>
      </c>
      <c r="Z263" s="6">
        <f>+Húmedo!B262</f>
        <v>0</v>
      </c>
      <c r="AA263" s="6">
        <f>+Húmedo!C262</f>
        <v>0</v>
      </c>
      <c r="AB263" s="6">
        <f>+Húmedo!D262</f>
        <v>0</v>
      </c>
      <c r="AC263" s="6">
        <f>+Húmedo!E262</f>
        <v>0</v>
      </c>
      <c r="AD263" s="6">
        <f>+Húmedo!F262</f>
        <v>0</v>
      </c>
      <c r="AE263" s="6">
        <f>+Húmedo!G262</f>
        <v>0</v>
      </c>
      <c r="AF263" s="6">
        <f>+Húmedo!H262</f>
        <v>0</v>
      </c>
      <c r="AG263" s="6">
        <f>+Húmedo!I262</f>
        <v>0</v>
      </c>
      <c r="AH263" s="6">
        <f>+Húmedo!J262</f>
        <v>0</v>
      </c>
      <c r="AI263" s="6">
        <f>+Húmedo!K262</f>
        <v>-1016011.1499999983</v>
      </c>
      <c r="AJ263" s="6">
        <f>+Húmedo!L262</f>
        <v>-1107404.1400000001</v>
      </c>
      <c r="AK263" s="6">
        <f>+Húmedo!M262</f>
        <v>-1026149.6799999997</v>
      </c>
      <c r="AL263" s="6"/>
      <c r="AM263" s="34">
        <f t="shared" si="76"/>
        <v>-3240113.049999997</v>
      </c>
      <c r="AN263" s="34">
        <f t="shared" si="77"/>
        <v>-3276692.4600000018</v>
      </c>
      <c r="AO263" s="34">
        <f t="shared" si="78"/>
        <v>-3149564.9699999979</v>
      </c>
      <c r="AP263" s="34">
        <f t="shared" si="79"/>
        <v>-3276692.4600000018</v>
      </c>
      <c r="AQ263" s="34">
        <f t="shared" si="80"/>
        <v>2</v>
      </c>
      <c r="AR263" s="6">
        <f t="shared" si="86"/>
        <v>261</v>
      </c>
      <c r="AS263" s="35">
        <f t="shared" si="81"/>
        <v>-1047821.1400000004</v>
      </c>
      <c r="AT263" s="35">
        <f t="shared" si="81"/>
        <v>-1158779.0600000008</v>
      </c>
      <c r="AU263" s="35">
        <f t="shared" si="81"/>
        <v>-1070092.2600000007</v>
      </c>
      <c r="AV263" s="35">
        <f t="shared" si="82"/>
        <v>-3276692.4600000018</v>
      </c>
      <c r="AW263" s="19">
        <f t="shared" si="83"/>
        <v>1</v>
      </c>
      <c r="AX263" s="30">
        <f t="shared" si="70"/>
        <v>22</v>
      </c>
      <c r="AY263" s="30">
        <f t="shared" si="71"/>
        <v>23</v>
      </c>
      <c r="AZ263" s="30">
        <f t="shared" si="72"/>
        <v>24</v>
      </c>
      <c r="BB263" s="34">
        <f>+CompraVenta!AQ265</f>
        <v>1205581.7999999973</v>
      </c>
      <c r="BC263" s="34">
        <f>+CompraVenta!AR265</f>
        <v>1330891.77</v>
      </c>
      <c r="BD263" s="34">
        <f>+CompraVenta!AS265</f>
        <v>1253102.3299999994</v>
      </c>
      <c r="BF263" s="34">
        <f t="shared" si="73"/>
        <v>157760.65999999689</v>
      </c>
      <c r="BG263" s="34">
        <f t="shared" si="74"/>
        <v>172112.70999999926</v>
      </c>
      <c r="BH263" s="34">
        <f t="shared" si="75"/>
        <v>183010.06999999867</v>
      </c>
      <c r="BJ263" s="36">
        <f t="shared" si="84"/>
        <v>512883.43999999482</v>
      </c>
      <c r="BK263" s="19">
        <f t="shared" si="85"/>
        <v>1</v>
      </c>
    </row>
    <row r="264" spans="1:63" x14ac:dyDescent="0.35">
      <c r="A264" s="3" t="str">
        <f>+Seco!A263</f>
        <v>LIRIO_DE_CAMPO_SOLAR_SPA</v>
      </c>
      <c r="B264" s="6">
        <f>+Seco!B263</f>
        <v>0</v>
      </c>
      <c r="C264" s="6">
        <f>+Seco!C263</f>
        <v>0</v>
      </c>
      <c r="D264" s="6">
        <f>+Seco!D263</f>
        <v>0</v>
      </c>
      <c r="E264" s="6">
        <f>+Seco!E263</f>
        <v>0</v>
      </c>
      <c r="F264" s="6">
        <f>+Seco!F263</f>
        <v>0</v>
      </c>
      <c r="G264" s="6">
        <f>+Seco!G263</f>
        <v>0</v>
      </c>
      <c r="H264" s="6">
        <f>+Seco!H263</f>
        <v>0</v>
      </c>
      <c r="I264" s="6">
        <f>+Seco!I263</f>
        <v>0</v>
      </c>
      <c r="J264" s="6">
        <f>+Seco!J263</f>
        <v>0</v>
      </c>
      <c r="K264" s="6">
        <f>+Seco!K263</f>
        <v>179166.27000000011</v>
      </c>
      <c r="L264" s="6">
        <f>+Seco!L263</f>
        <v>230621.86000000039</v>
      </c>
      <c r="M264" s="6">
        <f>+Seco!M263</f>
        <v>207746.62999999925</v>
      </c>
      <c r="N264" s="6">
        <f>+Medio!B263</f>
        <v>0</v>
      </c>
      <c r="O264" s="6">
        <f>+Medio!C263</f>
        <v>0</v>
      </c>
      <c r="P264" s="6">
        <f>+Medio!D263</f>
        <v>0</v>
      </c>
      <c r="Q264" s="6">
        <f>+Medio!E263</f>
        <v>0</v>
      </c>
      <c r="R264" s="6">
        <f>+Medio!F263</f>
        <v>0</v>
      </c>
      <c r="S264" s="6">
        <f>+Medio!G263</f>
        <v>0</v>
      </c>
      <c r="T264" s="6">
        <f>+Medio!H263</f>
        <v>0</v>
      </c>
      <c r="U264" s="6">
        <f>+Medio!I263</f>
        <v>0</v>
      </c>
      <c r="V264" s="6">
        <f>+Medio!J263</f>
        <v>0</v>
      </c>
      <c r="W264" s="6">
        <f>+Medio!K263</f>
        <v>178487.12999999989</v>
      </c>
      <c r="X264" s="6">
        <f>+Medio!L263</f>
        <v>234615.38000000003</v>
      </c>
      <c r="Y264" s="6">
        <f>+Medio!M263</f>
        <v>208583.13999999943</v>
      </c>
      <c r="Z264" s="6">
        <f>+Húmedo!B263</f>
        <v>0</v>
      </c>
      <c r="AA264" s="6">
        <f>+Húmedo!C263</f>
        <v>0</v>
      </c>
      <c r="AB264" s="6">
        <f>+Húmedo!D263</f>
        <v>0</v>
      </c>
      <c r="AC264" s="6">
        <f>+Húmedo!E263</f>
        <v>0</v>
      </c>
      <c r="AD264" s="6">
        <f>+Húmedo!F263</f>
        <v>0</v>
      </c>
      <c r="AE264" s="6">
        <f>+Húmedo!G263</f>
        <v>0</v>
      </c>
      <c r="AF264" s="6">
        <f>+Húmedo!H263</f>
        <v>0</v>
      </c>
      <c r="AG264" s="6">
        <f>+Húmedo!I263</f>
        <v>0</v>
      </c>
      <c r="AH264" s="6">
        <f>+Húmedo!J263</f>
        <v>0</v>
      </c>
      <c r="AI264" s="6">
        <f>+Húmedo!K263</f>
        <v>174940.83999999997</v>
      </c>
      <c r="AJ264" s="6">
        <f>+Húmedo!L263</f>
        <v>229409.90999999997</v>
      </c>
      <c r="AK264" s="6">
        <f>+Húmedo!M263</f>
        <v>203003.5600000002</v>
      </c>
      <c r="AL264" s="6"/>
      <c r="AM264" s="34">
        <f t="shared" si="76"/>
        <v>617534.75999999978</v>
      </c>
      <c r="AN264" s="34">
        <f t="shared" si="77"/>
        <v>621685.64999999932</v>
      </c>
      <c r="AO264" s="34">
        <f t="shared" si="78"/>
        <v>607354.31000000017</v>
      </c>
      <c r="AP264" s="34">
        <f t="shared" si="79"/>
        <v>607354.31000000017</v>
      </c>
      <c r="AQ264" s="34">
        <f t="shared" si="80"/>
        <v>3</v>
      </c>
      <c r="AR264" s="6">
        <f t="shared" si="86"/>
        <v>262</v>
      </c>
      <c r="AS264" s="35">
        <f t="shared" si="81"/>
        <v>174940.83999999997</v>
      </c>
      <c r="AT264" s="35">
        <f t="shared" si="81"/>
        <v>229409.90999999997</v>
      </c>
      <c r="AU264" s="35">
        <f t="shared" si="81"/>
        <v>203003.5600000002</v>
      </c>
      <c r="AV264" s="35">
        <f t="shared" si="82"/>
        <v>607354.31000000017</v>
      </c>
      <c r="AW264" s="19">
        <f t="shared" si="83"/>
        <v>0</v>
      </c>
      <c r="AX264" s="30">
        <f t="shared" si="70"/>
        <v>34</v>
      </c>
      <c r="AY264" s="30">
        <f t="shared" si="71"/>
        <v>35</v>
      </c>
      <c r="AZ264" s="30">
        <f t="shared" si="72"/>
        <v>36</v>
      </c>
      <c r="BB264" s="34">
        <f>+CompraVenta!AQ266</f>
        <v>0</v>
      </c>
      <c r="BC264" s="34">
        <f>+CompraVenta!AR266</f>
        <v>0</v>
      </c>
      <c r="BD264" s="34">
        <f>+CompraVenta!AS266</f>
        <v>0</v>
      </c>
      <c r="BF264" s="34">
        <f t="shared" si="73"/>
        <v>174940.83999999997</v>
      </c>
      <c r="BG264" s="34">
        <f t="shared" si="74"/>
        <v>229409.90999999997</v>
      </c>
      <c r="BH264" s="34">
        <f t="shared" si="75"/>
        <v>203003.5600000002</v>
      </c>
      <c r="BJ264" s="36">
        <f t="shared" si="84"/>
        <v>607354.31000000017</v>
      </c>
      <c r="BK264" s="19">
        <f t="shared" si="85"/>
        <v>0</v>
      </c>
    </row>
    <row r="265" spans="1:63" x14ac:dyDescent="0.35">
      <c r="A265" s="3" t="str">
        <f>+Seco!A264</f>
        <v>LLEUQUEREO</v>
      </c>
      <c r="B265" s="6">
        <f>+Seco!B264</f>
        <v>0</v>
      </c>
      <c r="C265" s="6">
        <f>+Seco!C264</f>
        <v>0</v>
      </c>
      <c r="D265" s="6">
        <f>+Seco!D264</f>
        <v>0</v>
      </c>
      <c r="E265" s="6">
        <f>+Seco!E264</f>
        <v>0</v>
      </c>
      <c r="F265" s="6">
        <f>+Seco!F264</f>
        <v>0</v>
      </c>
      <c r="G265" s="6">
        <f>+Seco!G264</f>
        <v>0</v>
      </c>
      <c r="H265" s="6">
        <f>+Seco!H264</f>
        <v>0</v>
      </c>
      <c r="I265" s="6">
        <f>+Seco!I264</f>
        <v>0</v>
      </c>
      <c r="J265" s="6">
        <f>+Seco!J264</f>
        <v>0</v>
      </c>
      <c r="K265" s="6">
        <f>+Seco!K264</f>
        <v>0</v>
      </c>
      <c r="L265" s="6">
        <f>+Seco!L264</f>
        <v>0</v>
      </c>
      <c r="M265" s="6">
        <f>+Seco!M264</f>
        <v>0</v>
      </c>
      <c r="N265" s="6">
        <f>+Medio!B264</f>
        <v>0</v>
      </c>
      <c r="O265" s="6">
        <f>+Medio!C264</f>
        <v>0</v>
      </c>
      <c r="P265" s="6">
        <f>+Medio!D264</f>
        <v>0</v>
      </c>
      <c r="Q265" s="6">
        <f>+Medio!E264</f>
        <v>0</v>
      </c>
      <c r="R265" s="6">
        <f>+Medio!F264</f>
        <v>0</v>
      </c>
      <c r="S265" s="6">
        <f>+Medio!G264</f>
        <v>0</v>
      </c>
      <c r="T265" s="6">
        <f>+Medio!H264</f>
        <v>0</v>
      </c>
      <c r="U265" s="6">
        <f>+Medio!I264</f>
        <v>0</v>
      </c>
      <c r="V265" s="6">
        <f>+Medio!J264</f>
        <v>0</v>
      </c>
      <c r="W265" s="6">
        <f>+Medio!K264</f>
        <v>0</v>
      </c>
      <c r="X265" s="6">
        <f>+Medio!L264</f>
        <v>0</v>
      </c>
      <c r="Y265" s="6">
        <f>+Medio!M264</f>
        <v>0</v>
      </c>
      <c r="Z265" s="6">
        <f>+Húmedo!B264</f>
        <v>0</v>
      </c>
      <c r="AA265" s="6">
        <f>+Húmedo!C264</f>
        <v>0</v>
      </c>
      <c r="AB265" s="6">
        <f>+Húmedo!D264</f>
        <v>0</v>
      </c>
      <c r="AC265" s="6">
        <f>+Húmedo!E264</f>
        <v>0</v>
      </c>
      <c r="AD265" s="6">
        <f>+Húmedo!F264</f>
        <v>0</v>
      </c>
      <c r="AE265" s="6">
        <f>+Húmedo!G264</f>
        <v>0</v>
      </c>
      <c r="AF265" s="6">
        <f>+Húmedo!H264</f>
        <v>0</v>
      </c>
      <c r="AG265" s="6">
        <f>+Húmedo!I264</f>
        <v>0</v>
      </c>
      <c r="AH265" s="6">
        <f>+Húmedo!J264</f>
        <v>0</v>
      </c>
      <c r="AI265" s="6">
        <f>+Húmedo!K264</f>
        <v>0</v>
      </c>
      <c r="AJ265" s="6">
        <f>+Húmedo!L264</f>
        <v>0</v>
      </c>
      <c r="AK265" s="6">
        <f>+Húmedo!M264</f>
        <v>0</v>
      </c>
      <c r="AL265" s="6"/>
      <c r="AM265" s="34">
        <f t="shared" si="76"/>
        <v>0</v>
      </c>
      <c r="AN265" s="34">
        <f t="shared" si="77"/>
        <v>0</v>
      </c>
      <c r="AO265" s="34">
        <f t="shared" si="78"/>
        <v>0</v>
      </c>
      <c r="AP265" s="34">
        <f t="shared" si="79"/>
        <v>0</v>
      </c>
      <c r="AQ265" s="34">
        <f t="shared" si="80"/>
        <v>1</v>
      </c>
      <c r="AR265" s="6">
        <f t="shared" si="86"/>
        <v>263</v>
      </c>
      <c r="AS265" s="35">
        <f t="shared" si="81"/>
        <v>0</v>
      </c>
      <c r="AT265" s="35">
        <f t="shared" si="81"/>
        <v>0</v>
      </c>
      <c r="AU265" s="35">
        <f t="shared" si="81"/>
        <v>0</v>
      </c>
      <c r="AV265" s="35">
        <f t="shared" si="82"/>
        <v>0</v>
      </c>
      <c r="AW265" s="19">
        <f t="shared" si="83"/>
        <v>0</v>
      </c>
      <c r="AX265" s="30">
        <f t="shared" si="70"/>
        <v>1</v>
      </c>
      <c r="AY265" s="30">
        <f t="shared" si="71"/>
        <v>1</v>
      </c>
      <c r="AZ265" s="30">
        <f t="shared" si="72"/>
        <v>1</v>
      </c>
      <c r="BB265" s="34">
        <f>+CompraVenta!AQ267</f>
        <v>0</v>
      </c>
      <c r="BC265" s="34">
        <f>+CompraVenta!AR267</f>
        <v>0</v>
      </c>
      <c r="BD265" s="34">
        <f>+CompraVenta!AS267</f>
        <v>0</v>
      </c>
      <c r="BF265" s="34">
        <f t="shared" si="73"/>
        <v>0</v>
      </c>
      <c r="BG265" s="34">
        <f t="shared" si="74"/>
        <v>0</v>
      </c>
      <c r="BH265" s="34">
        <f t="shared" si="75"/>
        <v>0</v>
      </c>
      <c r="BJ265" s="36">
        <f t="shared" si="84"/>
        <v>0</v>
      </c>
      <c r="BK265" s="19">
        <f t="shared" si="85"/>
        <v>0</v>
      </c>
    </row>
    <row r="266" spans="1:63" x14ac:dyDescent="0.35">
      <c r="A266" s="3" t="str">
        <f>+Seco!A265</f>
        <v>LOA_SOLAR</v>
      </c>
      <c r="B266" s="6">
        <f>+Seco!B265</f>
        <v>0</v>
      </c>
      <c r="C266" s="6">
        <f>+Seco!C265</f>
        <v>0</v>
      </c>
      <c r="D266" s="6">
        <f>+Seco!D265</f>
        <v>0</v>
      </c>
      <c r="E266" s="6">
        <f>+Seco!E265</f>
        <v>0</v>
      </c>
      <c r="F266" s="6">
        <f>+Seco!F265</f>
        <v>0</v>
      </c>
      <c r="G266" s="6">
        <f>+Seco!G265</f>
        <v>0</v>
      </c>
      <c r="H266" s="6">
        <f>+Seco!H265</f>
        <v>0</v>
      </c>
      <c r="I266" s="6">
        <f>+Seco!I265</f>
        <v>0</v>
      </c>
      <c r="J266" s="6">
        <f>+Seco!J265</f>
        <v>0</v>
      </c>
      <c r="K266" s="6">
        <f>+Seco!K265</f>
        <v>230020.29000000007</v>
      </c>
      <c r="L266" s="6">
        <f>+Seco!L265</f>
        <v>306123.58999999944</v>
      </c>
      <c r="M266" s="6">
        <f>+Seco!M265</f>
        <v>298426.37000000017</v>
      </c>
      <c r="N266" s="6">
        <f>+Medio!B265</f>
        <v>0</v>
      </c>
      <c r="O266" s="6">
        <f>+Medio!C265</f>
        <v>0</v>
      </c>
      <c r="P266" s="6">
        <f>+Medio!D265</f>
        <v>0</v>
      </c>
      <c r="Q266" s="6">
        <f>+Medio!E265</f>
        <v>0</v>
      </c>
      <c r="R266" s="6">
        <f>+Medio!F265</f>
        <v>0</v>
      </c>
      <c r="S266" s="6">
        <f>+Medio!G265</f>
        <v>0</v>
      </c>
      <c r="T266" s="6">
        <f>+Medio!H265</f>
        <v>0</v>
      </c>
      <c r="U266" s="6">
        <f>+Medio!I265</f>
        <v>0</v>
      </c>
      <c r="V266" s="6">
        <f>+Medio!J265</f>
        <v>0</v>
      </c>
      <c r="W266" s="6">
        <f>+Medio!K265</f>
        <v>229133.06000000073</v>
      </c>
      <c r="X266" s="6">
        <f>+Medio!L265</f>
        <v>312707.62000000075</v>
      </c>
      <c r="Y266" s="6">
        <f>+Medio!M265</f>
        <v>299012.08000000124</v>
      </c>
      <c r="Z266" s="6">
        <f>+Húmedo!B265</f>
        <v>0</v>
      </c>
      <c r="AA266" s="6">
        <f>+Húmedo!C265</f>
        <v>0</v>
      </c>
      <c r="AB266" s="6">
        <f>+Húmedo!D265</f>
        <v>0</v>
      </c>
      <c r="AC266" s="6">
        <f>+Húmedo!E265</f>
        <v>0</v>
      </c>
      <c r="AD266" s="6">
        <f>+Húmedo!F265</f>
        <v>0</v>
      </c>
      <c r="AE266" s="6">
        <f>+Húmedo!G265</f>
        <v>0</v>
      </c>
      <c r="AF266" s="6">
        <f>+Húmedo!H265</f>
        <v>0</v>
      </c>
      <c r="AG266" s="6">
        <f>+Húmedo!I265</f>
        <v>0</v>
      </c>
      <c r="AH266" s="6">
        <f>+Húmedo!J265</f>
        <v>0</v>
      </c>
      <c r="AI266" s="6">
        <f>+Húmedo!K265</f>
        <v>223608.91999999975</v>
      </c>
      <c r="AJ266" s="6">
        <f>+Húmedo!L265</f>
        <v>303625.44000000006</v>
      </c>
      <c r="AK266" s="6">
        <f>+Húmedo!M265</f>
        <v>289937.14000000007</v>
      </c>
      <c r="AL266" s="6"/>
      <c r="AM266" s="34">
        <f t="shared" si="76"/>
        <v>834570.24999999977</v>
      </c>
      <c r="AN266" s="34">
        <f t="shared" si="77"/>
        <v>840852.76000000269</v>
      </c>
      <c r="AO266" s="34">
        <f t="shared" si="78"/>
        <v>817171.5</v>
      </c>
      <c r="AP266" s="34">
        <f t="shared" si="79"/>
        <v>817171.5</v>
      </c>
      <c r="AQ266" s="34">
        <f t="shared" si="80"/>
        <v>3</v>
      </c>
      <c r="AR266" s="6">
        <f t="shared" si="86"/>
        <v>264</v>
      </c>
      <c r="AS266" s="35">
        <f t="shared" si="81"/>
        <v>223608.91999999975</v>
      </c>
      <c r="AT266" s="35">
        <f t="shared" si="81"/>
        <v>303625.44000000006</v>
      </c>
      <c r="AU266" s="35">
        <f t="shared" si="81"/>
        <v>289937.14000000007</v>
      </c>
      <c r="AV266" s="35">
        <f t="shared" si="82"/>
        <v>817171.5</v>
      </c>
      <c r="AW266" s="19">
        <f t="shared" si="83"/>
        <v>0</v>
      </c>
      <c r="AX266" s="30">
        <f t="shared" si="70"/>
        <v>34</v>
      </c>
      <c r="AY266" s="30">
        <f t="shared" si="71"/>
        <v>35</v>
      </c>
      <c r="AZ266" s="30">
        <f t="shared" si="72"/>
        <v>36</v>
      </c>
      <c r="BB266" s="34">
        <f>+CompraVenta!AQ268</f>
        <v>0</v>
      </c>
      <c r="BC266" s="34">
        <f>+CompraVenta!AR268</f>
        <v>0</v>
      </c>
      <c r="BD266" s="34">
        <f>+CompraVenta!AS268</f>
        <v>0</v>
      </c>
      <c r="BF266" s="34">
        <f t="shared" si="73"/>
        <v>223608.91999999975</v>
      </c>
      <c r="BG266" s="34">
        <f t="shared" si="74"/>
        <v>303625.44000000006</v>
      </c>
      <c r="BH266" s="34">
        <f t="shared" si="75"/>
        <v>289937.14000000007</v>
      </c>
      <c r="BJ266" s="36">
        <f t="shared" si="84"/>
        <v>817171.5</v>
      </c>
      <c r="BK266" s="19">
        <f t="shared" si="85"/>
        <v>0</v>
      </c>
    </row>
    <row r="267" spans="1:63" x14ac:dyDescent="0.35">
      <c r="A267" s="3" t="str">
        <f>+Seco!A266</f>
        <v>LOMAS_COLORADAS</v>
      </c>
      <c r="B267" s="6">
        <f>+Seco!B266</f>
        <v>0</v>
      </c>
      <c r="C267" s="6">
        <f>+Seco!C266</f>
        <v>0</v>
      </c>
      <c r="D267" s="6">
        <f>+Seco!D266</f>
        <v>0</v>
      </c>
      <c r="E267" s="6">
        <f>+Seco!E266</f>
        <v>0</v>
      </c>
      <c r="F267" s="6">
        <f>+Seco!F266</f>
        <v>0</v>
      </c>
      <c r="G267" s="6">
        <f>+Seco!G266</f>
        <v>0</v>
      </c>
      <c r="H267" s="6">
        <f>+Seco!H266</f>
        <v>0</v>
      </c>
      <c r="I267" s="6">
        <f>+Seco!I266</f>
        <v>0</v>
      </c>
      <c r="J267" s="6">
        <f>+Seco!J266</f>
        <v>0</v>
      </c>
      <c r="K267" s="6">
        <f>+Seco!K266</f>
        <v>93016.539999999877</v>
      </c>
      <c r="L267" s="6">
        <f>+Seco!L266</f>
        <v>111402.00000000031</v>
      </c>
      <c r="M267" s="6">
        <f>+Seco!M266</f>
        <v>109491.92999999972</v>
      </c>
      <c r="N267" s="6">
        <f>+Medio!B266</f>
        <v>0</v>
      </c>
      <c r="O267" s="6">
        <f>+Medio!C266</f>
        <v>0</v>
      </c>
      <c r="P267" s="6">
        <f>+Medio!D266</f>
        <v>0</v>
      </c>
      <c r="Q267" s="6">
        <f>+Medio!E266</f>
        <v>0</v>
      </c>
      <c r="R267" s="6">
        <f>+Medio!F266</f>
        <v>0</v>
      </c>
      <c r="S267" s="6">
        <f>+Medio!G266</f>
        <v>0</v>
      </c>
      <c r="T267" s="6">
        <f>+Medio!H266</f>
        <v>0</v>
      </c>
      <c r="U267" s="6">
        <f>+Medio!I266</f>
        <v>0</v>
      </c>
      <c r="V267" s="6">
        <f>+Medio!J266</f>
        <v>0</v>
      </c>
      <c r="W267" s="6">
        <f>+Medio!K266</f>
        <v>93282.589999999967</v>
      </c>
      <c r="X267" s="6">
        <f>+Medio!L266</f>
        <v>113985.58000000009</v>
      </c>
      <c r="Y267" s="6">
        <f>+Medio!M266</f>
        <v>108491.23999999979</v>
      </c>
      <c r="Z267" s="6">
        <f>+Húmedo!B266</f>
        <v>0</v>
      </c>
      <c r="AA267" s="6">
        <f>+Húmedo!C266</f>
        <v>0</v>
      </c>
      <c r="AB267" s="6">
        <f>+Húmedo!D266</f>
        <v>0</v>
      </c>
      <c r="AC267" s="6">
        <f>+Húmedo!E266</f>
        <v>0</v>
      </c>
      <c r="AD267" s="6">
        <f>+Húmedo!F266</f>
        <v>0</v>
      </c>
      <c r="AE267" s="6">
        <f>+Húmedo!G266</f>
        <v>0</v>
      </c>
      <c r="AF267" s="6">
        <f>+Húmedo!H266</f>
        <v>0</v>
      </c>
      <c r="AG267" s="6">
        <f>+Húmedo!I266</f>
        <v>0</v>
      </c>
      <c r="AH267" s="6">
        <f>+Húmedo!J266</f>
        <v>0</v>
      </c>
      <c r="AI267" s="6">
        <f>+Húmedo!K266</f>
        <v>89562.500000000073</v>
      </c>
      <c r="AJ267" s="6">
        <f>+Húmedo!L266</f>
        <v>110401.22000000007</v>
      </c>
      <c r="AK267" s="6">
        <f>+Húmedo!M266</f>
        <v>104895.11000000019</v>
      </c>
      <c r="AL267" s="6"/>
      <c r="AM267" s="34">
        <f t="shared" si="76"/>
        <v>313910.46999999991</v>
      </c>
      <c r="AN267" s="34">
        <f t="shared" si="77"/>
        <v>315759.4099999998</v>
      </c>
      <c r="AO267" s="34">
        <f t="shared" si="78"/>
        <v>304858.83000000031</v>
      </c>
      <c r="AP267" s="34">
        <f t="shared" si="79"/>
        <v>304858.83000000031</v>
      </c>
      <c r="AQ267" s="34">
        <f t="shared" si="80"/>
        <v>3</v>
      </c>
      <c r="AR267" s="6">
        <f t="shared" si="86"/>
        <v>265</v>
      </c>
      <c r="AS267" s="35">
        <f t="shared" si="81"/>
        <v>89562.500000000073</v>
      </c>
      <c r="AT267" s="35">
        <f t="shared" si="81"/>
        <v>110401.22000000007</v>
      </c>
      <c r="AU267" s="35">
        <f t="shared" si="81"/>
        <v>104895.11000000019</v>
      </c>
      <c r="AV267" s="35">
        <f t="shared" si="82"/>
        <v>304858.83000000031</v>
      </c>
      <c r="AW267" s="19">
        <f t="shared" si="83"/>
        <v>0</v>
      </c>
      <c r="AX267" s="30">
        <f t="shared" si="70"/>
        <v>34</v>
      </c>
      <c r="AY267" s="30">
        <f t="shared" si="71"/>
        <v>35</v>
      </c>
      <c r="AZ267" s="30">
        <f t="shared" si="72"/>
        <v>36</v>
      </c>
      <c r="BB267" s="34">
        <f>+CompraVenta!AQ269</f>
        <v>0</v>
      </c>
      <c r="BC267" s="34">
        <f>+CompraVenta!AR269</f>
        <v>0</v>
      </c>
      <c r="BD267" s="34">
        <f>+CompraVenta!AS269</f>
        <v>0</v>
      </c>
      <c r="BF267" s="34">
        <f t="shared" si="73"/>
        <v>89562.500000000073</v>
      </c>
      <c r="BG267" s="34">
        <f t="shared" si="74"/>
        <v>110401.22000000007</v>
      </c>
      <c r="BH267" s="34">
        <f t="shared" si="75"/>
        <v>104895.11000000019</v>
      </c>
      <c r="BJ267" s="36">
        <f t="shared" si="84"/>
        <v>304858.83000000031</v>
      </c>
      <c r="BK267" s="19">
        <f t="shared" si="85"/>
        <v>0</v>
      </c>
    </row>
    <row r="268" spans="1:63" x14ac:dyDescent="0.35">
      <c r="A268" s="3" t="str">
        <f>+Seco!A267</f>
        <v>LOS MORROS</v>
      </c>
      <c r="B268" s="6">
        <f>+Seco!B267</f>
        <v>0</v>
      </c>
      <c r="C268" s="6">
        <f>+Seco!C267</f>
        <v>0</v>
      </c>
      <c r="D268" s="6">
        <f>+Seco!D267</f>
        <v>0</v>
      </c>
      <c r="E268" s="6">
        <f>+Seco!E267</f>
        <v>0</v>
      </c>
      <c r="F268" s="6">
        <f>+Seco!F267</f>
        <v>0</v>
      </c>
      <c r="G268" s="6">
        <f>+Seco!G267</f>
        <v>0</v>
      </c>
      <c r="H268" s="6">
        <f>+Seco!H267</f>
        <v>0</v>
      </c>
      <c r="I268" s="6">
        <f>+Seco!I267</f>
        <v>0</v>
      </c>
      <c r="J268" s="6">
        <f>+Seco!J267</f>
        <v>0</v>
      </c>
      <c r="K268" s="6">
        <f>+Seco!K267</f>
        <v>221526.04000000056</v>
      </c>
      <c r="L268" s="6">
        <f>+Seco!L267</f>
        <v>249876.49999999959</v>
      </c>
      <c r="M268" s="6">
        <f>+Seco!M267</f>
        <v>238359.08999999985</v>
      </c>
      <c r="N268" s="6">
        <f>+Medio!B267</f>
        <v>0</v>
      </c>
      <c r="O268" s="6">
        <f>+Medio!C267</f>
        <v>0</v>
      </c>
      <c r="P268" s="6">
        <f>+Medio!D267</f>
        <v>0</v>
      </c>
      <c r="Q268" s="6">
        <f>+Medio!E267</f>
        <v>0</v>
      </c>
      <c r="R268" s="6">
        <f>+Medio!F267</f>
        <v>0</v>
      </c>
      <c r="S268" s="6">
        <f>+Medio!G267</f>
        <v>0</v>
      </c>
      <c r="T268" s="6">
        <f>+Medio!H267</f>
        <v>0</v>
      </c>
      <c r="U268" s="6">
        <f>+Medio!I267</f>
        <v>0</v>
      </c>
      <c r="V268" s="6">
        <f>+Medio!J267</f>
        <v>0</v>
      </c>
      <c r="W268" s="6">
        <f>+Medio!K267</f>
        <v>233177.25000000047</v>
      </c>
      <c r="X268" s="6">
        <f>+Medio!L267</f>
        <v>256190.28000000061</v>
      </c>
      <c r="Y268" s="6">
        <f>+Medio!M267</f>
        <v>236726.12999999998</v>
      </c>
      <c r="Z268" s="6">
        <f>+Húmedo!B267</f>
        <v>0</v>
      </c>
      <c r="AA268" s="6">
        <f>+Húmedo!C267</f>
        <v>0</v>
      </c>
      <c r="AB268" s="6">
        <f>+Húmedo!D267</f>
        <v>0</v>
      </c>
      <c r="AC268" s="6">
        <f>+Húmedo!E267</f>
        <v>0</v>
      </c>
      <c r="AD268" s="6">
        <f>+Húmedo!F267</f>
        <v>0</v>
      </c>
      <c r="AE268" s="6">
        <f>+Húmedo!G267</f>
        <v>0</v>
      </c>
      <c r="AF268" s="6">
        <f>+Húmedo!H267</f>
        <v>0</v>
      </c>
      <c r="AG268" s="6">
        <f>+Húmedo!I267</f>
        <v>0</v>
      </c>
      <c r="AH268" s="6">
        <f>+Húmedo!J267</f>
        <v>0</v>
      </c>
      <c r="AI268" s="6">
        <f>+Húmedo!K267</f>
        <v>226767.28999999954</v>
      </c>
      <c r="AJ268" s="6">
        <f>+Húmedo!L267</f>
        <v>246244.4899999997</v>
      </c>
      <c r="AK268" s="6">
        <f>+Húmedo!M267</f>
        <v>230095.69000000032</v>
      </c>
      <c r="AL268" s="6"/>
      <c r="AM268" s="34">
        <f t="shared" si="76"/>
        <v>709761.63</v>
      </c>
      <c r="AN268" s="34">
        <f t="shared" si="77"/>
        <v>726093.66000000108</v>
      </c>
      <c r="AO268" s="34">
        <f t="shared" si="78"/>
        <v>703107.46999999951</v>
      </c>
      <c r="AP268" s="34">
        <f t="shared" si="79"/>
        <v>703107.46999999951</v>
      </c>
      <c r="AQ268" s="34">
        <f t="shared" si="80"/>
        <v>3</v>
      </c>
      <c r="AR268" s="6">
        <f t="shared" si="86"/>
        <v>266</v>
      </c>
      <c r="AS268" s="35">
        <f t="shared" si="81"/>
        <v>226767.28999999954</v>
      </c>
      <c r="AT268" s="35">
        <f t="shared" si="81"/>
        <v>246244.4899999997</v>
      </c>
      <c r="AU268" s="35">
        <f t="shared" si="81"/>
        <v>230095.69000000032</v>
      </c>
      <c r="AV268" s="35">
        <f t="shared" si="82"/>
        <v>703107.46999999951</v>
      </c>
      <c r="AW268" s="19">
        <f t="shared" si="83"/>
        <v>0</v>
      </c>
      <c r="AX268" s="30">
        <f t="shared" si="70"/>
        <v>34</v>
      </c>
      <c r="AY268" s="30">
        <f t="shared" si="71"/>
        <v>35</v>
      </c>
      <c r="AZ268" s="30">
        <f t="shared" si="72"/>
        <v>36</v>
      </c>
      <c r="BB268" s="34">
        <f>+CompraVenta!AQ270</f>
        <v>0</v>
      </c>
      <c r="BC268" s="34">
        <f>+CompraVenta!AR270</f>
        <v>0</v>
      </c>
      <c r="BD268" s="34">
        <f>+CompraVenta!AS270</f>
        <v>0</v>
      </c>
      <c r="BF268" s="34">
        <f t="shared" si="73"/>
        <v>226767.28999999954</v>
      </c>
      <c r="BG268" s="34">
        <f t="shared" si="74"/>
        <v>246244.4899999997</v>
      </c>
      <c r="BH268" s="34">
        <f t="shared" si="75"/>
        <v>230095.69000000032</v>
      </c>
      <c r="BJ268" s="36">
        <f t="shared" si="84"/>
        <v>703107.46999999951</v>
      </c>
      <c r="BK268" s="19">
        <f t="shared" si="85"/>
        <v>0</v>
      </c>
    </row>
    <row r="269" spans="1:63" x14ac:dyDescent="0.35">
      <c r="A269" s="3" t="str">
        <f>+Seco!A268</f>
        <v>LOS_CURUROS</v>
      </c>
      <c r="B269" s="6">
        <f>+Seco!B268</f>
        <v>0</v>
      </c>
      <c r="C269" s="6">
        <f>+Seco!C268</f>
        <v>0</v>
      </c>
      <c r="D269" s="6">
        <f>+Seco!D268</f>
        <v>0</v>
      </c>
      <c r="E269" s="6">
        <f>+Seco!E268</f>
        <v>0</v>
      </c>
      <c r="F269" s="6">
        <f>+Seco!F268</f>
        <v>0</v>
      </c>
      <c r="G269" s="6">
        <f>+Seco!G268</f>
        <v>0</v>
      </c>
      <c r="H269" s="6">
        <f>+Seco!H268</f>
        <v>0</v>
      </c>
      <c r="I269" s="6">
        <f>+Seco!I268</f>
        <v>0</v>
      </c>
      <c r="J269" s="6">
        <f>+Seco!J268</f>
        <v>0</v>
      </c>
      <c r="K269" s="6">
        <f>+Seco!K268</f>
        <v>3040959.9199999948</v>
      </c>
      <c r="L269" s="6">
        <f>+Seco!L268</f>
        <v>2993685.340000004</v>
      </c>
      <c r="M269" s="6">
        <f>+Seco!M268</f>
        <v>2498908.8399999985</v>
      </c>
      <c r="N269" s="6">
        <f>+Medio!B268</f>
        <v>0</v>
      </c>
      <c r="O269" s="6">
        <f>+Medio!C268</f>
        <v>0</v>
      </c>
      <c r="P269" s="6">
        <f>+Medio!D268</f>
        <v>0</v>
      </c>
      <c r="Q269" s="6">
        <f>+Medio!E268</f>
        <v>0</v>
      </c>
      <c r="R269" s="6">
        <f>+Medio!F268</f>
        <v>0</v>
      </c>
      <c r="S269" s="6">
        <f>+Medio!G268</f>
        <v>0</v>
      </c>
      <c r="T269" s="6">
        <f>+Medio!H268</f>
        <v>0</v>
      </c>
      <c r="U269" s="6">
        <f>+Medio!I268</f>
        <v>0</v>
      </c>
      <c r="V269" s="6">
        <f>+Medio!J268</f>
        <v>0</v>
      </c>
      <c r="W269" s="6">
        <f>+Medio!K268</f>
        <v>3033193.8799999994</v>
      </c>
      <c r="X269" s="6">
        <f>+Medio!L268</f>
        <v>3058349.8200000068</v>
      </c>
      <c r="Y269" s="6">
        <f>+Medio!M268</f>
        <v>2481670.6600000043</v>
      </c>
      <c r="Z269" s="6">
        <f>+Húmedo!B268</f>
        <v>0</v>
      </c>
      <c r="AA269" s="6">
        <f>+Húmedo!C268</f>
        <v>0</v>
      </c>
      <c r="AB269" s="6">
        <f>+Húmedo!D268</f>
        <v>0</v>
      </c>
      <c r="AC269" s="6">
        <f>+Húmedo!E268</f>
        <v>0</v>
      </c>
      <c r="AD269" s="6">
        <f>+Húmedo!F268</f>
        <v>0</v>
      </c>
      <c r="AE269" s="6">
        <f>+Húmedo!G268</f>
        <v>0</v>
      </c>
      <c r="AF269" s="6">
        <f>+Húmedo!H268</f>
        <v>0</v>
      </c>
      <c r="AG269" s="6">
        <f>+Húmedo!I268</f>
        <v>0</v>
      </c>
      <c r="AH269" s="6">
        <f>+Húmedo!J268</f>
        <v>0</v>
      </c>
      <c r="AI269" s="6">
        <f>+Húmedo!K268</f>
        <v>2964366.2700000093</v>
      </c>
      <c r="AJ269" s="6">
        <f>+Húmedo!L268</f>
        <v>2969767.3699999973</v>
      </c>
      <c r="AK269" s="6">
        <f>+Húmedo!M268</f>
        <v>2426633.5800000033</v>
      </c>
      <c r="AL269" s="6"/>
      <c r="AM269" s="34">
        <f t="shared" si="76"/>
        <v>8533554.0999999978</v>
      </c>
      <c r="AN269" s="34">
        <f t="shared" si="77"/>
        <v>8573214.3600000106</v>
      </c>
      <c r="AO269" s="34">
        <f t="shared" si="78"/>
        <v>8360767.22000001</v>
      </c>
      <c r="AP269" s="34">
        <f t="shared" si="79"/>
        <v>8360767.22000001</v>
      </c>
      <c r="AQ269" s="34">
        <f t="shared" si="80"/>
        <v>3</v>
      </c>
      <c r="AR269" s="6">
        <f t="shared" si="86"/>
        <v>267</v>
      </c>
      <c r="AS269" s="35">
        <f t="shared" si="81"/>
        <v>2964366.2700000093</v>
      </c>
      <c r="AT269" s="35">
        <f t="shared" si="81"/>
        <v>2969767.3699999973</v>
      </c>
      <c r="AU269" s="35">
        <f t="shared" si="81"/>
        <v>2426633.5800000033</v>
      </c>
      <c r="AV269" s="35">
        <f t="shared" si="82"/>
        <v>8360767.22000001</v>
      </c>
      <c r="AW269" s="19">
        <f t="shared" si="83"/>
        <v>0</v>
      </c>
      <c r="AX269" s="30">
        <f t="shared" si="70"/>
        <v>34</v>
      </c>
      <c r="AY269" s="30">
        <f t="shared" si="71"/>
        <v>35</v>
      </c>
      <c r="AZ269" s="30">
        <f t="shared" si="72"/>
        <v>36</v>
      </c>
      <c r="BB269" s="34">
        <f>+CompraVenta!AQ271</f>
        <v>-1438008.8899999992</v>
      </c>
      <c r="BC269" s="34">
        <f>+CompraVenta!AR271</f>
        <v>-1541933.25</v>
      </c>
      <c r="BD269" s="34">
        <f>+CompraVenta!AS271</f>
        <v>-1501296.5200000012</v>
      </c>
      <c r="BF269" s="34">
        <f t="shared" si="73"/>
        <v>1526357.3800000101</v>
      </c>
      <c r="BG269" s="34">
        <f t="shared" si="74"/>
        <v>1427834.1199999973</v>
      </c>
      <c r="BH269" s="34">
        <f t="shared" si="75"/>
        <v>925337.06000000215</v>
      </c>
      <c r="BJ269" s="36">
        <f t="shared" si="84"/>
        <v>3879528.5600000098</v>
      </c>
      <c r="BK269" s="19">
        <f t="shared" si="85"/>
        <v>0</v>
      </c>
    </row>
    <row r="270" spans="1:63" x14ac:dyDescent="0.35">
      <c r="A270" s="3" t="str">
        <f>+Seco!A269</f>
        <v>LOS_GUINDOS</v>
      </c>
      <c r="B270" s="6">
        <f>+Seco!B269</f>
        <v>0</v>
      </c>
      <c r="C270" s="6">
        <f>+Seco!C269</f>
        <v>0</v>
      </c>
      <c r="D270" s="6">
        <f>+Seco!D269</f>
        <v>0</v>
      </c>
      <c r="E270" s="6">
        <f>+Seco!E269</f>
        <v>0</v>
      </c>
      <c r="F270" s="6">
        <f>+Seco!F269</f>
        <v>0</v>
      </c>
      <c r="G270" s="6">
        <f>+Seco!G269</f>
        <v>0</v>
      </c>
      <c r="H270" s="6">
        <f>+Seco!H269</f>
        <v>0</v>
      </c>
      <c r="I270" s="6">
        <f>+Seco!I269</f>
        <v>0</v>
      </c>
      <c r="J270" s="6">
        <f>+Seco!J269</f>
        <v>0</v>
      </c>
      <c r="K270" s="6">
        <f>+Seco!K269</f>
        <v>0</v>
      </c>
      <c r="L270" s="6">
        <f>+Seco!L269</f>
        <v>0</v>
      </c>
      <c r="M270" s="6">
        <f>+Seco!M269</f>
        <v>0</v>
      </c>
      <c r="N270" s="6">
        <f>+Medio!B269</f>
        <v>0</v>
      </c>
      <c r="O270" s="6">
        <f>+Medio!C269</f>
        <v>0</v>
      </c>
      <c r="P270" s="6">
        <f>+Medio!D269</f>
        <v>0</v>
      </c>
      <c r="Q270" s="6">
        <f>+Medio!E269</f>
        <v>0</v>
      </c>
      <c r="R270" s="6">
        <f>+Medio!F269</f>
        <v>0</v>
      </c>
      <c r="S270" s="6">
        <f>+Medio!G269</f>
        <v>0</v>
      </c>
      <c r="T270" s="6">
        <f>+Medio!H269</f>
        <v>0</v>
      </c>
      <c r="U270" s="6">
        <f>+Medio!I269</f>
        <v>0</v>
      </c>
      <c r="V270" s="6">
        <f>+Medio!J269</f>
        <v>0</v>
      </c>
      <c r="W270" s="6">
        <f>+Medio!K269</f>
        <v>0</v>
      </c>
      <c r="X270" s="6">
        <f>+Medio!L269</f>
        <v>0</v>
      </c>
      <c r="Y270" s="6">
        <f>+Medio!M269</f>
        <v>0</v>
      </c>
      <c r="Z270" s="6">
        <f>+Húmedo!B269</f>
        <v>0</v>
      </c>
      <c r="AA270" s="6">
        <f>+Húmedo!C269</f>
        <v>0</v>
      </c>
      <c r="AB270" s="6">
        <f>+Húmedo!D269</f>
        <v>0</v>
      </c>
      <c r="AC270" s="6">
        <f>+Húmedo!E269</f>
        <v>0</v>
      </c>
      <c r="AD270" s="6">
        <f>+Húmedo!F269</f>
        <v>0</v>
      </c>
      <c r="AE270" s="6">
        <f>+Húmedo!G269</f>
        <v>0</v>
      </c>
      <c r="AF270" s="6">
        <f>+Húmedo!H269</f>
        <v>0</v>
      </c>
      <c r="AG270" s="6">
        <f>+Húmedo!I269</f>
        <v>0</v>
      </c>
      <c r="AH270" s="6">
        <f>+Húmedo!J269</f>
        <v>0</v>
      </c>
      <c r="AI270" s="6">
        <f>+Húmedo!K269</f>
        <v>0</v>
      </c>
      <c r="AJ270" s="6">
        <f>+Húmedo!L269</f>
        <v>0</v>
      </c>
      <c r="AK270" s="6">
        <f>+Húmedo!M269</f>
        <v>0</v>
      </c>
      <c r="AL270" s="6"/>
      <c r="AM270" s="34">
        <f t="shared" si="76"/>
        <v>0</v>
      </c>
      <c r="AN270" s="34">
        <f t="shared" si="77"/>
        <v>0</v>
      </c>
      <c r="AO270" s="34">
        <f t="shared" si="78"/>
        <v>0</v>
      </c>
      <c r="AP270" s="34">
        <f t="shared" si="79"/>
        <v>0</v>
      </c>
      <c r="AQ270" s="34">
        <f t="shared" si="80"/>
        <v>1</v>
      </c>
      <c r="AR270" s="6">
        <f t="shared" si="86"/>
        <v>268</v>
      </c>
      <c r="AS270" s="35">
        <f t="shared" si="81"/>
        <v>0</v>
      </c>
      <c r="AT270" s="35">
        <f t="shared" si="81"/>
        <v>0</v>
      </c>
      <c r="AU270" s="35">
        <f t="shared" si="81"/>
        <v>0</v>
      </c>
      <c r="AV270" s="35">
        <f t="shared" si="82"/>
        <v>0</v>
      </c>
      <c r="AW270" s="19">
        <f t="shared" si="83"/>
        <v>0</v>
      </c>
      <c r="AX270" s="30">
        <f t="shared" si="70"/>
        <v>1</v>
      </c>
      <c r="AY270" s="30">
        <f t="shared" si="71"/>
        <v>1</v>
      </c>
      <c r="AZ270" s="30">
        <f t="shared" si="72"/>
        <v>1</v>
      </c>
      <c r="BB270" s="34">
        <f>+CompraVenta!AQ272</f>
        <v>0</v>
      </c>
      <c r="BC270" s="34">
        <f>+CompraVenta!AR272</f>
        <v>0</v>
      </c>
      <c r="BD270" s="34">
        <f>+CompraVenta!AS272</f>
        <v>0</v>
      </c>
      <c r="BF270" s="34">
        <f t="shared" si="73"/>
        <v>0</v>
      </c>
      <c r="BG270" s="34">
        <f t="shared" si="74"/>
        <v>0</v>
      </c>
      <c r="BH270" s="34">
        <f t="shared" si="75"/>
        <v>0</v>
      </c>
      <c r="BJ270" s="36">
        <f t="shared" si="84"/>
        <v>0</v>
      </c>
      <c r="BK270" s="19">
        <f t="shared" si="85"/>
        <v>0</v>
      </c>
    </row>
    <row r="271" spans="1:63" x14ac:dyDescent="0.35">
      <c r="A271" s="3" t="str">
        <f>+Seco!A270</f>
        <v>LOS_LAGOS</v>
      </c>
      <c r="B271" s="6">
        <f>+Seco!B270</f>
        <v>0</v>
      </c>
      <c r="C271" s="6">
        <f>+Seco!C270</f>
        <v>0</v>
      </c>
      <c r="D271" s="6">
        <f>+Seco!D270</f>
        <v>0</v>
      </c>
      <c r="E271" s="6">
        <f>+Seco!E270</f>
        <v>0</v>
      </c>
      <c r="F271" s="6">
        <f>+Seco!F270</f>
        <v>0</v>
      </c>
      <c r="G271" s="6">
        <f>+Seco!G270</f>
        <v>0</v>
      </c>
      <c r="H271" s="6">
        <f>+Seco!H270</f>
        <v>0</v>
      </c>
      <c r="I271" s="6">
        <f>+Seco!I270</f>
        <v>0</v>
      </c>
      <c r="J271" s="6">
        <f>+Seco!J270</f>
        <v>0</v>
      </c>
      <c r="K271" s="6">
        <f>+Seco!K270</f>
        <v>54810.110000000095</v>
      </c>
      <c r="L271" s="6">
        <f>+Seco!L270</f>
        <v>69175.029999999897</v>
      </c>
      <c r="M271" s="6">
        <f>+Seco!M270</f>
        <v>76509.510000000038</v>
      </c>
      <c r="N271" s="6">
        <f>+Medio!B270</f>
        <v>0</v>
      </c>
      <c r="O271" s="6">
        <f>+Medio!C270</f>
        <v>0</v>
      </c>
      <c r="P271" s="6">
        <f>+Medio!D270</f>
        <v>0</v>
      </c>
      <c r="Q271" s="6">
        <f>+Medio!E270</f>
        <v>0</v>
      </c>
      <c r="R271" s="6">
        <f>+Medio!F270</f>
        <v>0</v>
      </c>
      <c r="S271" s="6">
        <f>+Medio!G270</f>
        <v>0</v>
      </c>
      <c r="T271" s="6">
        <f>+Medio!H270</f>
        <v>0</v>
      </c>
      <c r="U271" s="6">
        <f>+Medio!I270</f>
        <v>0</v>
      </c>
      <c r="V271" s="6">
        <f>+Medio!J270</f>
        <v>0</v>
      </c>
      <c r="W271" s="6">
        <f>+Medio!K270</f>
        <v>54563.440000000031</v>
      </c>
      <c r="X271" s="6">
        <f>+Medio!L270</f>
        <v>70895.879999999859</v>
      </c>
      <c r="Y271" s="6">
        <f>+Medio!M270</f>
        <v>75796.649999999994</v>
      </c>
      <c r="Z271" s="6">
        <f>+Húmedo!B270</f>
        <v>0</v>
      </c>
      <c r="AA271" s="6">
        <f>+Húmedo!C270</f>
        <v>0</v>
      </c>
      <c r="AB271" s="6">
        <f>+Húmedo!D270</f>
        <v>0</v>
      </c>
      <c r="AC271" s="6">
        <f>+Húmedo!E270</f>
        <v>0</v>
      </c>
      <c r="AD271" s="6">
        <f>+Húmedo!F270</f>
        <v>0</v>
      </c>
      <c r="AE271" s="6">
        <f>+Húmedo!G270</f>
        <v>0</v>
      </c>
      <c r="AF271" s="6">
        <f>+Húmedo!H270</f>
        <v>0</v>
      </c>
      <c r="AG271" s="6">
        <f>+Húmedo!I270</f>
        <v>0</v>
      </c>
      <c r="AH271" s="6">
        <f>+Húmedo!J270</f>
        <v>0</v>
      </c>
      <c r="AI271" s="6">
        <f>+Húmedo!K270</f>
        <v>53085.670000000056</v>
      </c>
      <c r="AJ271" s="6">
        <f>+Húmedo!L270</f>
        <v>68452.010000000053</v>
      </c>
      <c r="AK271" s="6">
        <f>+Húmedo!M270</f>
        <v>73431.480000000185</v>
      </c>
      <c r="AL271" s="6"/>
      <c r="AM271" s="34">
        <f t="shared" si="76"/>
        <v>200494.65000000002</v>
      </c>
      <c r="AN271" s="34">
        <f t="shared" si="77"/>
        <v>201255.96999999988</v>
      </c>
      <c r="AO271" s="34">
        <f t="shared" si="78"/>
        <v>194969.16000000029</v>
      </c>
      <c r="AP271" s="34">
        <f t="shared" si="79"/>
        <v>194969.16000000029</v>
      </c>
      <c r="AQ271" s="34">
        <f t="shared" si="80"/>
        <v>3</v>
      </c>
      <c r="AR271" s="6">
        <f t="shared" si="86"/>
        <v>269</v>
      </c>
      <c r="AS271" s="35">
        <f t="shared" si="81"/>
        <v>53085.670000000056</v>
      </c>
      <c r="AT271" s="35">
        <f t="shared" si="81"/>
        <v>68452.010000000053</v>
      </c>
      <c r="AU271" s="35">
        <f t="shared" si="81"/>
        <v>73431.480000000185</v>
      </c>
      <c r="AV271" s="35">
        <f t="shared" si="82"/>
        <v>194969.16000000029</v>
      </c>
      <c r="AW271" s="19">
        <f t="shared" si="83"/>
        <v>0</v>
      </c>
      <c r="AX271" s="30">
        <f t="shared" si="70"/>
        <v>34</v>
      </c>
      <c r="AY271" s="30">
        <f t="shared" si="71"/>
        <v>35</v>
      </c>
      <c r="AZ271" s="30">
        <f t="shared" si="72"/>
        <v>36</v>
      </c>
      <c r="BB271" s="34">
        <f>+CompraVenta!AQ273</f>
        <v>0</v>
      </c>
      <c r="BC271" s="34">
        <f>+CompraVenta!AR273</f>
        <v>0</v>
      </c>
      <c r="BD271" s="34">
        <f>+CompraVenta!AS273</f>
        <v>0</v>
      </c>
      <c r="BF271" s="34">
        <f t="shared" si="73"/>
        <v>53085.670000000056</v>
      </c>
      <c r="BG271" s="34">
        <f t="shared" si="74"/>
        <v>68452.010000000053</v>
      </c>
      <c r="BH271" s="34">
        <f t="shared" si="75"/>
        <v>73431.480000000185</v>
      </c>
      <c r="BJ271" s="36">
        <f t="shared" si="84"/>
        <v>194969.16000000029</v>
      </c>
      <c r="BK271" s="19">
        <f t="shared" si="85"/>
        <v>0</v>
      </c>
    </row>
    <row r="272" spans="1:63" x14ac:dyDescent="0.35">
      <c r="A272" s="3" t="str">
        <f>+Seco!A271</f>
        <v>LOS_LOROS</v>
      </c>
      <c r="B272" s="6">
        <f>+Seco!B271</f>
        <v>0</v>
      </c>
      <c r="C272" s="6">
        <f>+Seco!C271</f>
        <v>0</v>
      </c>
      <c r="D272" s="6">
        <f>+Seco!D271</f>
        <v>0</v>
      </c>
      <c r="E272" s="6">
        <f>+Seco!E271</f>
        <v>0</v>
      </c>
      <c r="F272" s="6">
        <f>+Seco!F271</f>
        <v>0</v>
      </c>
      <c r="G272" s="6">
        <f>+Seco!G271</f>
        <v>0</v>
      </c>
      <c r="H272" s="6">
        <f>+Seco!H271</f>
        <v>0</v>
      </c>
      <c r="I272" s="6">
        <f>+Seco!I271</f>
        <v>0</v>
      </c>
      <c r="J272" s="6">
        <f>+Seco!J271</f>
        <v>0</v>
      </c>
      <c r="K272" s="6">
        <f>+Seco!K271</f>
        <v>-11560.919999999969</v>
      </c>
      <c r="L272" s="6">
        <f>+Seco!L271</f>
        <v>-15713.22</v>
      </c>
      <c r="M272" s="6">
        <f>+Seco!M271</f>
        <v>-31136.130000000005</v>
      </c>
      <c r="N272" s="6">
        <f>+Medio!B271</f>
        <v>0</v>
      </c>
      <c r="O272" s="6">
        <f>+Medio!C271</f>
        <v>0</v>
      </c>
      <c r="P272" s="6">
        <f>+Medio!D271</f>
        <v>0</v>
      </c>
      <c r="Q272" s="6">
        <f>+Medio!E271</f>
        <v>0</v>
      </c>
      <c r="R272" s="6">
        <f>+Medio!F271</f>
        <v>0</v>
      </c>
      <c r="S272" s="6">
        <f>+Medio!G271</f>
        <v>0</v>
      </c>
      <c r="T272" s="6">
        <f>+Medio!H271</f>
        <v>0</v>
      </c>
      <c r="U272" s="6">
        <f>+Medio!I271</f>
        <v>0</v>
      </c>
      <c r="V272" s="6">
        <f>+Medio!J271</f>
        <v>0</v>
      </c>
      <c r="W272" s="6">
        <f>+Medio!K271</f>
        <v>-12852.849999999962</v>
      </c>
      <c r="X272" s="6">
        <f>+Medio!L271</f>
        <v>-32397.359999999979</v>
      </c>
      <c r="Y272" s="6">
        <f>+Medio!M271</f>
        <v>-35160.979999999952</v>
      </c>
      <c r="Z272" s="6">
        <f>+Húmedo!B271</f>
        <v>0</v>
      </c>
      <c r="AA272" s="6">
        <f>+Húmedo!C271</f>
        <v>0</v>
      </c>
      <c r="AB272" s="6">
        <f>+Húmedo!D271</f>
        <v>0</v>
      </c>
      <c r="AC272" s="6">
        <f>+Húmedo!E271</f>
        <v>0</v>
      </c>
      <c r="AD272" s="6">
        <f>+Húmedo!F271</f>
        <v>0</v>
      </c>
      <c r="AE272" s="6">
        <f>+Húmedo!G271</f>
        <v>0</v>
      </c>
      <c r="AF272" s="6">
        <f>+Húmedo!H271</f>
        <v>0</v>
      </c>
      <c r="AG272" s="6">
        <f>+Húmedo!I271</f>
        <v>0</v>
      </c>
      <c r="AH272" s="6">
        <f>+Húmedo!J271</f>
        <v>0</v>
      </c>
      <c r="AI272" s="6">
        <f>+Húmedo!K271</f>
        <v>-1631.2400000000107</v>
      </c>
      <c r="AJ272" s="6">
        <f>+Húmedo!L271</f>
        <v>-21531.899999999983</v>
      </c>
      <c r="AK272" s="6">
        <f>+Húmedo!M271</f>
        <v>-29162.339999999971</v>
      </c>
      <c r="AL272" s="6"/>
      <c r="AM272" s="34">
        <f t="shared" si="76"/>
        <v>-58410.269999999975</v>
      </c>
      <c r="AN272" s="34">
        <f t="shared" si="77"/>
        <v>-80411.189999999886</v>
      </c>
      <c r="AO272" s="34">
        <f t="shared" si="78"/>
        <v>-52325.479999999967</v>
      </c>
      <c r="AP272" s="34">
        <f t="shared" si="79"/>
        <v>-80411.189999999886</v>
      </c>
      <c r="AQ272" s="34">
        <f t="shared" si="80"/>
        <v>2</v>
      </c>
      <c r="AR272" s="6">
        <f t="shared" si="86"/>
        <v>270</v>
      </c>
      <c r="AS272" s="35">
        <f t="shared" si="81"/>
        <v>-12852.849999999962</v>
      </c>
      <c r="AT272" s="35">
        <f t="shared" si="81"/>
        <v>-32397.359999999979</v>
      </c>
      <c r="AU272" s="35">
        <f t="shared" si="81"/>
        <v>-35160.979999999952</v>
      </c>
      <c r="AV272" s="35">
        <f t="shared" si="82"/>
        <v>-80411.189999999886</v>
      </c>
      <c r="AW272" s="19">
        <f t="shared" si="83"/>
        <v>1</v>
      </c>
      <c r="AX272" s="30">
        <f t="shared" si="70"/>
        <v>22</v>
      </c>
      <c r="AY272" s="30">
        <f t="shared" si="71"/>
        <v>23</v>
      </c>
      <c r="AZ272" s="30">
        <f t="shared" si="72"/>
        <v>24</v>
      </c>
      <c r="BB272" s="34">
        <f>+CompraVenta!AQ274</f>
        <v>0</v>
      </c>
      <c r="BC272" s="34">
        <f>+CompraVenta!AR274</f>
        <v>0</v>
      </c>
      <c r="BD272" s="34">
        <f>+CompraVenta!AS274</f>
        <v>0</v>
      </c>
      <c r="BF272" s="34">
        <f t="shared" si="73"/>
        <v>-12852.849999999962</v>
      </c>
      <c r="BG272" s="34">
        <f t="shared" si="74"/>
        <v>-32397.359999999979</v>
      </c>
      <c r="BH272" s="34">
        <f t="shared" si="75"/>
        <v>-35160.979999999952</v>
      </c>
      <c r="BJ272" s="36">
        <f t="shared" si="84"/>
        <v>-80411.189999999886</v>
      </c>
      <c r="BK272" s="19">
        <f t="shared" si="85"/>
        <v>0</v>
      </c>
    </row>
    <row r="273" spans="1:63" x14ac:dyDescent="0.35">
      <c r="A273" s="3" t="str">
        <f>+Seco!A272</f>
        <v>LOS_PADRES</v>
      </c>
      <c r="B273" s="6">
        <f>+Seco!B272</f>
        <v>0</v>
      </c>
      <c r="C273" s="6">
        <f>+Seco!C272</f>
        <v>0</v>
      </c>
      <c r="D273" s="6">
        <f>+Seco!D272</f>
        <v>0</v>
      </c>
      <c r="E273" s="6">
        <f>+Seco!E272</f>
        <v>0</v>
      </c>
      <c r="F273" s="6">
        <f>+Seco!F272</f>
        <v>0</v>
      </c>
      <c r="G273" s="6">
        <f>+Seco!G272</f>
        <v>0</v>
      </c>
      <c r="H273" s="6">
        <f>+Seco!H272</f>
        <v>0</v>
      </c>
      <c r="I273" s="6">
        <f>+Seco!I272</f>
        <v>0</v>
      </c>
      <c r="J273" s="6">
        <f>+Seco!J272</f>
        <v>0</v>
      </c>
      <c r="K273" s="6">
        <f>+Seco!K272</f>
        <v>137498.6900000005</v>
      </c>
      <c r="L273" s="6">
        <f>+Seco!L272</f>
        <v>105206.09999999995</v>
      </c>
      <c r="M273" s="6">
        <f>+Seco!M272</f>
        <v>52699.840000000004</v>
      </c>
      <c r="N273" s="6">
        <f>+Medio!B272</f>
        <v>0</v>
      </c>
      <c r="O273" s="6">
        <f>+Medio!C272</f>
        <v>0</v>
      </c>
      <c r="P273" s="6">
        <f>+Medio!D272</f>
        <v>0</v>
      </c>
      <c r="Q273" s="6">
        <f>+Medio!E272</f>
        <v>0</v>
      </c>
      <c r="R273" s="6">
        <f>+Medio!F272</f>
        <v>0</v>
      </c>
      <c r="S273" s="6">
        <f>+Medio!G272</f>
        <v>0</v>
      </c>
      <c r="T273" s="6">
        <f>+Medio!H272</f>
        <v>0</v>
      </c>
      <c r="U273" s="6">
        <f>+Medio!I272</f>
        <v>0</v>
      </c>
      <c r="V273" s="6">
        <f>+Medio!J272</f>
        <v>0</v>
      </c>
      <c r="W273" s="6">
        <f>+Medio!K272</f>
        <v>95946.979999999865</v>
      </c>
      <c r="X273" s="6">
        <f>+Medio!L272</f>
        <v>70238.930000000066</v>
      </c>
      <c r="Y273" s="6">
        <f>+Medio!M272</f>
        <v>79044.010000000068</v>
      </c>
      <c r="Z273" s="6">
        <f>+Húmedo!B272</f>
        <v>0</v>
      </c>
      <c r="AA273" s="6">
        <f>+Húmedo!C272</f>
        <v>0</v>
      </c>
      <c r="AB273" s="6">
        <f>+Húmedo!D272</f>
        <v>0</v>
      </c>
      <c r="AC273" s="6">
        <f>+Húmedo!E272</f>
        <v>0</v>
      </c>
      <c r="AD273" s="6">
        <f>+Húmedo!F272</f>
        <v>0</v>
      </c>
      <c r="AE273" s="6">
        <f>+Húmedo!G272</f>
        <v>0</v>
      </c>
      <c r="AF273" s="6">
        <f>+Húmedo!H272</f>
        <v>0</v>
      </c>
      <c r="AG273" s="6">
        <f>+Húmedo!I272</f>
        <v>0</v>
      </c>
      <c r="AH273" s="6">
        <f>+Húmedo!J272</f>
        <v>0</v>
      </c>
      <c r="AI273" s="6">
        <f>+Húmedo!K272</f>
        <v>48954.680000000051</v>
      </c>
      <c r="AJ273" s="6">
        <f>+Húmedo!L272</f>
        <v>45716.439999999973</v>
      </c>
      <c r="AK273" s="6">
        <f>+Húmedo!M272</f>
        <v>132510.51999999976</v>
      </c>
      <c r="AL273" s="6"/>
      <c r="AM273" s="34">
        <f t="shared" si="76"/>
        <v>295404.63000000047</v>
      </c>
      <c r="AN273" s="34">
        <f t="shared" si="77"/>
        <v>245229.91999999998</v>
      </c>
      <c r="AO273" s="34">
        <f t="shared" si="78"/>
        <v>227181.63999999978</v>
      </c>
      <c r="AP273" s="34">
        <f t="shared" si="79"/>
        <v>227181.63999999978</v>
      </c>
      <c r="AQ273" s="34">
        <f t="shared" si="80"/>
        <v>3</v>
      </c>
      <c r="AR273" s="6">
        <f t="shared" si="86"/>
        <v>271</v>
      </c>
      <c r="AS273" s="35">
        <f t="shared" si="81"/>
        <v>48954.680000000051</v>
      </c>
      <c r="AT273" s="35">
        <f t="shared" si="81"/>
        <v>45716.439999999973</v>
      </c>
      <c r="AU273" s="35">
        <f t="shared" si="81"/>
        <v>132510.51999999976</v>
      </c>
      <c r="AV273" s="35">
        <f t="shared" si="82"/>
        <v>227181.63999999978</v>
      </c>
      <c r="AW273" s="19">
        <f t="shared" si="83"/>
        <v>0</v>
      </c>
      <c r="AX273" s="30">
        <f t="shared" si="70"/>
        <v>34</v>
      </c>
      <c r="AY273" s="30">
        <f t="shared" si="71"/>
        <v>35</v>
      </c>
      <c r="AZ273" s="30">
        <f t="shared" si="72"/>
        <v>36</v>
      </c>
      <c r="BB273" s="34">
        <f>+CompraVenta!AQ275</f>
        <v>0</v>
      </c>
      <c r="BC273" s="34">
        <f>+CompraVenta!AR275</f>
        <v>0</v>
      </c>
      <c r="BD273" s="34">
        <f>+CompraVenta!AS275</f>
        <v>0</v>
      </c>
      <c r="BF273" s="34">
        <f t="shared" si="73"/>
        <v>48954.680000000051</v>
      </c>
      <c r="BG273" s="34">
        <f t="shared" si="74"/>
        <v>45716.439999999973</v>
      </c>
      <c r="BH273" s="34">
        <f t="shared" si="75"/>
        <v>132510.51999999976</v>
      </c>
      <c r="BJ273" s="36">
        <f t="shared" si="84"/>
        <v>227181.63999999978</v>
      </c>
      <c r="BK273" s="19">
        <f t="shared" si="85"/>
        <v>0</v>
      </c>
    </row>
    <row r="274" spans="1:63" x14ac:dyDescent="0.35">
      <c r="A274" s="3" t="str">
        <f>+Seco!A273</f>
        <v>LOS_PINOS_BIO</v>
      </c>
      <c r="B274" s="6">
        <f>+Seco!B273</f>
        <v>0</v>
      </c>
      <c r="C274" s="6">
        <f>+Seco!C273</f>
        <v>0</v>
      </c>
      <c r="D274" s="6">
        <f>+Seco!D273</f>
        <v>0</v>
      </c>
      <c r="E274" s="6">
        <f>+Seco!E273</f>
        <v>0</v>
      </c>
      <c r="F274" s="6">
        <f>+Seco!F273</f>
        <v>0</v>
      </c>
      <c r="G274" s="6">
        <f>+Seco!G273</f>
        <v>0</v>
      </c>
      <c r="H274" s="6">
        <f>+Seco!H273</f>
        <v>0</v>
      </c>
      <c r="I274" s="6">
        <f>+Seco!I273</f>
        <v>0</v>
      </c>
      <c r="J274" s="6">
        <f>+Seco!J273</f>
        <v>0</v>
      </c>
      <c r="K274" s="6">
        <f>+Seco!K273</f>
        <v>0</v>
      </c>
      <c r="L274" s="6">
        <f>+Seco!L273</f>
        <v>0</v>
      </c>
      <c r="M274" s="6">
        <f>+Seco!M273</f>
        <v>0</v>
      </c>
      <c r="N274" s="6">
        <f>+Medio!B273</f>
        <v>0</v>
      </c>
      <c r="O274" s="6">
        <f>+Medio!C273</f>
        <v>0</v>
      </c>
      <c r="P274" s="6">
        <f>+Medio!D273</f>
        <v>0</v>
      </c>
      <c r="Q274" s="6">
        <f>+Medio!E273</f>
        <v>0</v>
      </c>
      <c r="R274" s="6">
        <f>+Medio!F273</f>
        <v>0</v>
      </c>
      <c r="S274" s="6">
        <f>+Medio!G273</f>
        <v>0</v>
      </c>
      <c r="T274" s="6">
        <f>+Medio!H273</f>
        <v>0</v>
      </c>
      <c r="U274" s="6">
        <f>+Medio!I273</f>
        <v>0</v>
      </c>
      <c r="V274" s="6">
        <f>+Medio!J273</f>
        <v>0</v>
      </c>
      <c r="W274" s="6">
        <f>+Medio!K273</f>
        <v>0</v>
      </c>
      <c r="X274" s="6">
        <f>+Medio!L273</f>
        <v>0</v>
      </c>
      <c r="Y274" s="6">
        <f>+Medio!M273</f>
        <v>0</v>
      </c>
      <c r="Z274" s="6">
        <f>+Húmedo!B273</f>
        <v>0</v>
      </c>
      <c r="AA274" s="6">
        <f>+Húmedo!C273</f>
        <v>0</v>
      </c>
      <c r="AB274" s="6">
        <f>+Húmedo!D273</f>
        <v>0</v>
      </c>
      <c r="AC274" s="6">
        <f>+Húmedo!E273</f>
        <v>0</v>
      </c>
      <c r="AD274" s="6">
        <f>+Húmedo!F273</f>
        <v>0</v>
      </c>
      <c r="AE274" s="6">
        <f>+Húmedo!G273</f>
        <v>0</v>
      </c>
      <c r="AF274" s="6">
        <f>+Húmedo!H273</f>
        <v>0</v>
      </c>
      <c r="AG274" s="6">
        <f>+Húmedo!I273</f>
        <v>0</v>
      </c>
      <c r="AH274" s="6">
        <f>+Húmedo!J273</f>
        <v>0</v>
      </c>
      <c r="AI274" s="6">
        <f>+Húmedo!K273</f>
        <v>0</v>
      </c>
      <c r="AJ274" s="6">
        <f>+Húmedo!L273</f>
        <v>0</v>
      </c>
      <c r="AK274" s="6">
        <f>+Húmedo!M273</f>
        <v>0</v>
      </c>
      <c r="AL274" s="6"/>
      <c r="AM274" s="34">
        <f t="shared" si="76"/>
        <v>0</v>
      </c>
      <c r="AN274" s="34">
        <f t="shared" si="77"/>
        <v>0</v>
      </c>
      <c r="AO274" s="34">
        <f t="shared" si="78"/>
        <v>0</v>
      </c>
      <c r="AP274" s="34">
        <f t="shared" si="79"/>
        <v>0</v>
      </c>
      <c r="AQ274" s="34">
        <f t="shared" si="80"/>
        <v>1</v>
      </c>
      <c r="AR274" s="6">
        <f t="shared" si="86"/>
        <v>272</v>
      </c>
      <c r="AS274" s="35">
        <f t="shared" si="81"/>
        <v>0</v>
      </c>
      <c r="AT274" s="35">
        <f t="shared" si="81"/>
        <v>0</v>
      </c>
      <c r="AU274" s="35">
        <f t="shared" si="81"/>
        <v>0</v>
      </c>
      <c r="AV274" s="35">
        <f t="shared" si="82"/>
        <v>0</v>
      </c>
      <c r="AW274" s="19">
        <f t="shared" si="83"/>
        <v>0</v>
      </c>
      <c r="AX274" s="30">
        <f t="shared" si="70"/>
        <v>1</v>
      </c>
      <c r="AY274" s="30">
        <f t="shared" si="71"/>
        <v>1</v>
      </c>
      <c r="AZ274" s="30">
        <f t="shared" si="72"/>
        <v>1</v>
      </c>
      <c r="BB274" s="34">
        <f>+CompraVenta!AQ276</f>
        <v>0</v>
      </c>
      <c r="BC274" s="34">
        <f>+CompraVenta!AR276</f>
        <v>0</v>
      </c>
      <c r="BD274" s="34">
        <f>+CompraVenta!AS276</f>
        <v>0</v>
      </c>
      <c r="BF274" s="34">
        <f t="shared" si="73"/>
        <v>0</v>
      </c>
      <c r="BG274" s="34">
        <f t="shared" si="74"/>
        <v>0</v>
      </c>
      <c r="BH274" s="34">
        <f t="shared" si="75"/>
        <v>0</v>
      </c>
      <c r="BJ274" s="36">
        <f t="shared" si="84"/>
        <v>0</v>
      </c>
      <c r="BK274" s="19">
        <f t="shared" si="85"/>
        <v>0</v>
      </c>
    </row>
    <row r="275" spans="1:63" x14ac:dyDescent="0.35">
      <c r="A275" s="3" t="str">
        <f>+Seco!A274</f>
        <v>LOS_PORTONES</v>
      </c>
      <c r="B275" s="6">
        <f>+Seco!B274</f>
        <v>0</v>
      </c>
      <c r="C275" s="6">
        <f>+Seco!C274</f>
        <v>0</v>
      </c>
      <c r="D275" s="6">
        <f>+Seco!D274</f>
        <v>0</v>
      </c>
      <c r="E275" s="6">
        <f>+Seco!E274</f>
        <v>0</v>
      </c>
      <c r="F275" s="6">
        <f>+Seco!F274</f>
        <v>0</v>
      </c>
      <c r="G275" s="6">
        <f>+Seco!G274</f>
        <v>0</v>
      </c>
      <c r="H275" s="6">
        <f>+Seco!H274</f>
        <v>0</v>
      </c>
      <c r="I275" s="6">
        <f>+Seco!I274</f>
        <v>0</v>
      </c>
      <c r="J275" s="6">
        <f>+Seco!J274</f>
        <v>0</v>
      </c>
      <c r="K275" s="6">
        <f>+Seco!K274</f>
        <v>0</v>
      </c>
      <c r="L275" s="6">
        <f>+Seco!L274</f>
        <v>0</v>
      </c>
      <c r="M275" s="6">
        <f>+Seco!M274</f>
        <v>0</v>
      </c>
      <c r="N275" s="6">
        <f>+Medio!B274</f>
        <v>0</v>
      </c>
      <c r="O275" s="6">
        <f>+Medio!C274</f>
        <v>0</v>
      </c>
      <c r="P275" s="6">
        <f>+Medio!D274</f>
        <v>0</v>
      </c>
      <c r="Q275" s="6">
        <f>+Medio!E274</f>
        <v>0</v>
      </c>
      <c r="R275" s="6">
        <f>+Medio!F274</f>
        <v>0</v>
      </c>
      <c r="S275" s="6">
        <f>+Medio!G274</f>
        <v>0</v>
      </c>
      <c r="T275" s="6">
        <f>+Medio!H274</f>
        <v>0</v>
      </c>
      <c r="U275" s="6">
        <f>+Medio!I274</f>
        <v>0</v>
      </c>
      <c r="V275" s="6">
        <f>+Medio!J274</f>
        <v>0</v>
      </c>
      <c r="W275" s="6">
        <f>+Medio!K274</f>
        <v>0</v>
      </c>
      <c r="X275" s="6">
        <f>+Medio!L274</f>
        <v>0</v>
      </c>
      <c r="Y275" s="6">
        <f>+Medio!M274</f>
        <v>0</v>
      </c>
      <c r="Z275" s="6">
        <f>+Húmedo!B274</f>
        <v>0</v>
      </c>
      <c r="AA275" s="6">
        <f>+Húmedo!C274</f>
        <v>0</v>
      </c>
      <c r="AB275" s="6">
        <f>+Húmedo!D274</f>
        <v>0</v>
      </c>
      <c r="AC275" s="6">
        <f>+Húmedo!E274</f>
        <v>0</v>
      </c>
      <c r="AD275" s="6">
        <f>+Húmedo!F274</f>
        <v>0</v>
      </c>
      <c r="AE275" s="6">
        <f>+Húmedo!G274</f>
        <v>0</v>
      </c>
      <c r="AF275" s="6">
        <f>+Húmedo!H274</f>
        <v>0</v>
      </c>
      <c r="AG275" s="6">
        <f>+Húmedo!I274</f>
        <v>0</v>
      </c>
      <c r="AH275" s="6">
        <f>+Húmedo!J274</f>
        <v>0</v>
      </c>
      <c r="AI275" s="6">
        <f>+Húmedo!K274</f>
        <v>0</v>
      </c>
      <c r="AJ275" s="6">
        <f>+Húmedo!L274</f>
        <v>0</v>
      </c>
      <c r="AK275" s="6">
        <f>+Húmedo!M274</f>
        <v>0</v>
      </c>
      <c r="AL275" s="6"/>
      <c r="AM275" s="34">
        <f t="shared" si="76"/>
        <v>0</v>
      </c>
      <c r="AN275" s="34">
        <f t="shared" si="77"/>
        <v>0</v>
      </c>
      <c r="AO275" s="34">
        <f t="shared" si="78"/>
        <v>0</v>
      </c>
      <c r="AP275" s="34">
        <f t="shared" si="79"/>
        <v>0</v>
      </c>
      <c r="AQ275" s="34">
        <f t="shared" si="80"/>
        <v>1</v>
      </c>
      <c r="AR275" s="6">
        <f t="shared" si="86"/>
        <v>273</v>
      </c>
      <c r="AS275" s="35">
        <f t="shared" si="81"/>
        <v>0</v>
      </c>
      <c r="AT275" s="35">
        <f t="shared" si="81"/>
        <v>0</v>
      </c>
      <c r="AU275" s="35">
        <f t="shared" si="81"/>
        <v>0</v>
      </c>
      <c r="AV275" s="35">
        <f t="shared" si="82"/>
        <v>0</v>
      </c>
      <c r="AW275" s="19">
        <f t="shared" si="83"/>
        <v>0</v>
      </c>
      <c r="AX275" s="30">
        <f t="shared" si="70"/>
        <v>1</v>
      </c>
      <c r="AY275" s="30">
        <f t="shared" si="71"/>
        <v>1</v>
      </c>
      <c r="AZ275" s="30">
        <f t="shared" si="72"/>
        <v>1</v>
      </c>
      <c r="BB275" s="34">
        <f>+CompraVenta!AQ277</f>
        <v>0</v>
      </c>
      <c r="BC275" s="34">
        <f>+CompraVenta!AR277</f>
        <v>0</v>
      </c>
      <c r="BD275" s="34">
        <f>+CompraVenta!AS277</f>
        <v>0</v>
      </c>
      <c r="BF275" s="34">
        <f t="shared" si="73"/>
        <v>0</v>
      </c>
      <c r="BG275" s="34">
        <f t="shared" si="74"/>
        <v>0</v>
      </c>
      <c r="BH275" s="34">
        <f t="shared" si="75"/>
        <v>0</v>
      </c>
      <c r="BJ275" s="36">
        <f t="shared" si="84"/>
        <v>0</v>
      </c>
      <c r="BK275" s="19">
        <f t="shared" si="85"/>
        <v>0</v>
      </c>
    </row>
    <row r="276" spans="1:63" x14ac:dyDescent="0.35">
      <c r="A276" s="3" t="str">
        <f>+Seco!A275</f>
        <v>LOS_PUQUIOS</v>
      </c>
      <c r="B276" s="6">
        <f>+Seco!B275</f>
        <v>0</v>
      </c>
      <c r="C276" s="6">
        <f>+Seco!C275</f>
        <v>0</v>
      </c>
      <c r="D276" s="6">
        <f>+Seco!D275</f>
        <v>0</v>
      </c>
      <c r="E276" s="6">
        <f>+Seco!E275</f>
        <v>0</v>
      </c>
      <c r="F276" s="6">
        <f>+Seco!F275</f>
        <v>0</v>
      </c>
      <c r="G276" s="6">
        <f>+Seco!G275</f>
        <v>0</v>
      </c>
      <c r="H276" s="6">
        <f>+Seco!H275</f>
        <v>0</v>
      </c>
      <c r="I276" s="6">
        <f>+Seco!I275</f>
        <v>0</v>
      </c>
      <c r="J276" s="6">
        <f>+Seco!J275</f>
        <v>0</v>
      </c>
      <c r="K276" s="6">
        <f>+Seco!K275</f>
        <v>23369.829999999994</v>
      </c>
      <c r="L276" s="6">
        <f>+Seco!L275</f>
        <v>21199.610000000022</v>
      </c>
      <c r="M276" s="6">
        <f>+Seco!M275</f>
        <v>23097.67999999996</v>
      </c>
      <c r="N276" s="6">
        <f>+Medio!B275</f>
        <v>0</v>
      </c>
      <c r="O276" s="6">
        <f>+Medio!C275</f>
        <v>0</v>
      </c>
      <c r="P276" s="6">
        <f>+Medio!D275</f>
        <v>0</v>
      </c>
      <c r="Q276" s="6">
        <f>+Medio!E275</f>
        <v>0</v>
      </c>
      <c r="R276" s="6">
        <f>+Medio!F275</f>
        <v>0</v>
      </c>
      <c r="S276" s="6">
        <f>+Medio!G275</f>
        <v>0</v>
      </c>
      <c r="T276" s="6">
        <f>+Medio!H275</f>
        <v>0</v>
      </c>
      <c r="U276" s="6">
        <f>+Medio!I275</f>
        <v>0</v>
      </c>
      <c r="V276" s="6">
        <f>+Medio!J275</f>
        <v>0</v>
      </c>
      <c r="W276" s="6">
        <f>+Medio!K275</f>
        <v>22829.310000000023</v>
      </c>
      <c r="X276" s="6">
        <f>+Medio!L275</f>
        <v>20990.279999999988</v>
      </c>
      <c r="Y276" s="6">
        <f>+Medio!M275</f>
        <v>24704.57000000004</v>
      </c>
      <c r="Z276" s="6">
        <f>+Húmedo!B275</f>
        <v>0</v>
      </c>
      <c r="AA276" s="6">
        <f>+Húmedo!C275</f>
        <v>0</v>
      </c>
      <c r="AB276" s="6">
        <f>+Húmedo!D275</f>
        <v>0</v>
      </c>
      <c r="AC276" s="6">
        <f>+Húmedo!E275</f>
        <v>0</v>
      </c>
      <c r="AD276" s="6">
        <f>+Húmedo!F275</f>
        <v>0</v>
      </c>
      <c r="AE276" s="6">
        <f>+Húmedo!G275</f>
        <v>0</v>
      </c>
      <c r="AF276" s="6">
        <f>+Húmedo!H275</f>
        <v>0</v>
      </c>
      <c r="AG276" s="6">
        <f>+Húmedo!I275</f>
        <v>0</v>
      </c>
      <c r="AH276" s="6">
        <f>+Húmedo!J275</f>
        <v>0</v>
      </c>
      <c r="AI276" s="6">
        <f>+Húmedo!K275</f>
        <v>24738.500000000036</v>
      </c>
      <c r="AJ276" s="6">
        <f>+Húmedo!L275</f>
        <v>20583.97000000007</v>
      </c>
      <c r="AK276" s="6">
        <f>+Húmedo!M275</f>
        <v>24527.47999999997</v>
      </c>
      <c r="AL276" s="6"/>
      <c r="AM276" s="34">
        <f t="shared" si="76"/>
        <v>67667.119999999981</v>
      </c>
      <c r="AN276" s="34">
        <f t="shared" si="77"/>
        <v>68524.160000000047</v>
      </c>
      <c r="AO276" s="34">
        <f t="shared" si="78"/>
        <v>69849.95000000007</v>
      </c>
      <c r="AP276" s="34">
        <f t="shared" si="79"/>
        <v>67667.119999999981</v>
      </c>
      <c r="AQ276" s="34">
        <f t="shared" si="80"/>
        <v>1</v>
      </c>
      <c r="AR276" s="6">
        <f t="shared" si="86"/>
        <v>274</v>
      </c>
      <c r="AS276" s="35">
        <f t="shared" si="81"/>
        <v>23369.829999999994</v>
      </c>
      <c r="AT276" s="35">
        <f t="shared" si="81"/>
        <v>21199.610000000022</v>
      </c>
      <c r="AU276" s="35">
        <f t="shared" si="81"/>
        <v>23097.67999999996</v>
      </c>
      <c r="AV276" s="35">
        <f t="shared" si="82"/>
        <v>67667.119999999981</v>
      </c>
      <c r="AW276" s="19">
        <f t="shared" si="83"/>
        <v>0</v>
      </c>
      <c r="AX276" s="30">
        <f t="shared" si="70"/>
        <v>10</v>
      </c>
      <c r="AY276" s="30">
        <f t="shared" si="71"/>
        <v>11</v>
      </c>
      <c r="AZ276" s="30">
        <f t="shared" si="72"/>
        <v>12</v>
      </c>
      <c r="BB276" s="34">
        <f>+CompraVenta!AQ278</f>
        <v>0</v>
      </c>
      <c r="BC276" s="34">
        <f>+CompraVenta!AR278</f>
        <v>0</v>
      </c>
      <c r="BD276" s="34">
        <f>+CompraVenta!AS278</f>
        <v>0</v>
      </c>
      <c r="BF276" s="34">
        <f t="shared" si="73"/>
        <v>23369.829999999994</v>
      </c>
      <c r="BG276" s="34">
        <f t="shared" si="74"/>
        <v>21199.610000000022</v>
      </c>
      <c r="BH276" s="34">
        <f t="shared" si="75"/>
        <v>23097.67999999996</v>
      </c>
      <c r="BJ276" s="36">
        <f t="shared" si="84"/>
        <v>67667.119999999981</v>
      </c>
      <c r="BK276" s="19">
        <f t="shared" si="85"/>
        <v>0</v>
      </c>
    </row>
    <row r="277" spans="1:63" x14ac:dyDescent="0.35">
      <c r="A277" s="3" t="str">
        <f>+Seco!A276</f>
        <v>LOS_TILOS</v>
      </c>
      <c r="B277" s="6">
        <f>+Seco!B276</f>
        <v>0</v>
      </c>
      <c r="C277" s="6">
        <f>+Seco!C276</f>
        <v>0</v>
      </c>
      <c r="D277" s="6">
        <f>+Seco!D276</f>
        <v>0</v>
      </c>
      <c r="E277" s="6">
        <f>+Seco!E276</f>
        <v>0</v>
      </c>
      <c r="F277" s="6">
        <f>+Seco!F276</f>
        <v>0</v>
      </c>
      <c r="G277" s="6">
        <f>+Seco!G276</f>
        <v>0</v>
      </c>
      <c r="H277" s="6">
        <f>+Seco!H276</f>
        <v>0</v>
      </c>
      <c r="I277" s="6">
        <f>+Seco!I276</f>
        <v>0</v>
      </c>
      <c r="J277" s="6">
        <f>+Seco!J276</f>
        <v>0</v>
      </c>
      <c r="K277" s="6">
        <f>+Seco!K276</f>
        <v>69661.369999999937</v>
      </c>
      <c r="L277" s="6">
        <f>+Seco!L276</f>
        <v>89688.049999999843</v>
      </c>
      <c r="M277" s="6">
        <f>+Seco!M276</f>
        <v>80726.770000000048</v>
      </c>
      <c r="N277" s="6">
        <f>+Medio!B276</f>
        <v>0</v>
      </c>
      <c r="O277" s="6">
        <f>+Medio!C276</f>
        <v>0</v>
      </c>
      <c r="P277" s="6">
        <f>+Medio!D276</f>
        <v>0</v>
      </c>
      <c r="Q277" s="6">
        <f>+Medio!E276</f>
        <v>0</v>
      </c>
      <c r="R277" s="6">
        <f>+Medio!F276</f>
        <v>0</v>
      </c>
      <c r="S277" s="6">
        <f>+Medio!G276</f>
        <v>0</v>
      </c>
      <c r="T277" s="6">
        <f>+Medio!H276</f>
        <v>0</v>
      </c>
      <c r="U277" s="6">
        <f>+Medio!I276</f>
        <v>0</v>
      </c>
      <c r="V277" s="6">
        <f>+Medio!J276</f>
        <v>0</v>
      </c>
      <c r="W277" s="6">
        <f>+Medio!K276</f>
        <v>69397.759999999922</v>
      </c>
      <c r="X277" s="6">
        <f>+Medio!L276</f>
        <v>91241.330000000162</v>
      </c>
      <c r="Y277" s="6">
        <f>+Medio!M276</f>
        <v>81051.65000000014</v>
      </c>
      <c r="Z277" s="6">
        <f>+Húmedo!B276</f>
        <v>0</v>
      </c>
      <c r="AA277" s="6">
        <f>+Húmedo!C276</f>
        <v>0</v>
      </c>
      <c r="AB277" s="6">
        <f>+Húmedo!D276</f>
        <v>0</v>
      </c>
      <c r="AC277" s="6">
        <f>+Húmedo!E276</f>
        <v>0</v>
      </c>
      <c r="AD277" s="6">
        <f>+Húmedo!F276</f>
        <v>0</v>
      </c>
      <c r="AE277" s="6">
        <f>+Húmedo!G276</f>
        <v>0</v>
      </c>
      <c r="AF277" s="6">
        <f>+Húmedo!H276</f>
        <v>0</v>
      </c>
      <c r="AG277" s="6">
        <f>+Húmedo!I276</f>
        <v>0</v>
      </c>
      <c r="AH277" s="6">
        <f>+Húmedo!J276</f>
        <v>0</v>
      </c>
      <c r="AI277" s="6">
        <f>+Húmedo!K276</f>
        <v>68018.950000000026</v>
      </c>
      <c r="AJ277" s="6">
        <f>+Húmedo!L276</f>
        <v>89217.539999999964</v>
      </c>
      <c r="AK277" s="6">
        <f>+Húmedo!M276</f>
        <v>78882.789999999921</v>
      </c>
      <c r="AL277" s="6"/>
      <c r="AM277" s="34">
        <f t="shared" si="76"/>
        <v>240076.18999999983</v>
      </c>
      <c r="AN277" s="34">
        <f t="shared" si="77"/>
        <v>241690.74000000022</v>
      </c>
      <c r="AO277" s="34">
        <f t="shared" si="78"/>
        <v>236119.27999999991</v>
      </c>
      <c r="AP277" s="34">
        <f t="shared" si="79"/>
        <v>236119.27999999991</v>
      </c>
      <c r="AQ277" s="34">
        <f t="shared" si="80"/>
        <v>3</v>
      </c>
      <c r="AR277" s="6">
        <f t="shared" si="86"/>
        <v>275</v>
      </c>
      <c r="AS277" s="35">
        <f t="shared" si="81"/>
        <v>68018.950000000026</v>
      </c>
      <c r="AT277" s="35">
        <f t="shared" si="81"/>
        <v>89217.539999999964</v>
      </c>
      <c r="AU277" s="35">
        <f t="shared" si="81"/>
        <v>78882.789999999921</v>
      </c>
      <c r="AV277" s="35">
        <f t="shared" si="82"/>
        <v>236119.27999999991</v>
      </c>
      <c r="AW277" s="19">
        <f t="shared" si="83"/>
        <v>0</v>
      </c>
      <c r="AX277" s="30">
        <f t="shared" si="70"/>
        <v>34</v>
      </c>
      <c r="AY277" s="30">
        <f t="shared" si="71"/>
        <v>35</v>
      </c>
      <c r="AZ277" s="30">
        <f t="shared" si="72"/>
        <v>36</v>
      </c>
      <c r="BB277" s="34">
        <f>+CompraVenta!AQ279</f>
        <v>0</v>
      </c>
      <c r="BC277" s="34">
        <f>+CompraVenta!AR279</f>
        <v>0</v>
      </c>
      <c r="BD277" s="34">
        <f>+CompraVenta!AS279</f>
        <v>0</v>
      </c>
      <c r="BF277" s="34">
        <f t="shared" si="73"/>
        <v>68018.950000000026</v>
      </c>
      <c r="BG277" s="34">
        <f t="shared" si="74"/>
        <v>89217.539999999964</v>
      </c>
      <c r="BH277" s="34">
        <f t="shared" si="75"/>
        <v>78882.789999999921</v>
      </c>
      <c r="BJ277" s="36">
        <f t="shared" si="84"/>
        <v>236119.27999999991</v>
      </c>
      <c r="BK277" s="19">
        <f t="shared" si="85"/>
        <v>0</v>
      </c>
    </row>
    <row r="278" spans="1:63" x14ac:dyDescent="0.35">
      <c r="A278" s="3" t="str">
        <f>+Seco!A277</f>
        <v>LUCE_SOLAR_SPA</v>
      </c>
      <c r="B278" s="6">
        <f>+Seco!B277</f>
        <v>0</v>
      </c>
      <c r="C278" s="6">
        <f>+Seco!C277</f>
        <v>0</v>
      </c>
      <c r="D278" s="6">
        <f>+Seco!D277</f>
        <v>0</v>
      </c>
      <c r="E278" s="6">
        <f>+Seco!E277</f>
        <v>0</v>
      </c>
      <c r="F278" s="6">
        <f>+Seco!F277</f>
        <v>0</v>
      </c>
      <c r="G278" s="6">
        <f>+Seco!G277</f>
        <v>0</v>
      </c>
      <c r="H278" s="6">
        <f>+Seco!H277</f>
        <v>0</v>
      </c>
      <c r="I278" s="6">
        <f>+Seco!I277</f>
        <v>0</v>
      </c>
      <c r="J278" s="6">
        <f>+Seco!J277</f>
        <v>0</v>
      </c>
      <c r="K278" s="6">
        <f>+Seco!K277</f>
        <v>71288.269999999902</v>
      </c>
      <c r="L278" s="6">
        <f>+Seco!L277</f>
        <v>88799.639999999941</v>
      </c>
      <c r="M278" s="6">
        <f>+Seco!M277</f>
        <v>83927.110000000088</v>
      </c>
      <c r="N278" s="6">
        <f>+Medio!B277</f>
        <v>0</v>
      </c>
      <c r="O278" s="6">
        <f>+Medio!C277</f>
        <v>0</v>
      </c>
      <c r="P278" s="6">
        <f>+Medio!D277</f>
        <v>0</v>
      </c>
      <c r="Q278" s="6">
        <f>+Medio!E277</f>
        <v>0</v>
      </c>
      <c r="R278" s="6">
        <f>+Medio!F277</f>
        <v>0</v>
      </c>
      <c r="S278" s="6">
        <f>+Medio!G277</f>
        <v>0</v>
      </c>
      <c r="T278" s="6">
        <f>+Medio!H277</f>
        <v>0</v>
      </c>
      <c r="U278" s="6">
        <f>+Medio!I277</f>
        <v>0</v>
      </c>
      <c r="V278" s="6">
        <f>+Medio!J277</f>
        <v>0</v>
      </c>
      <c r="W278" s="6">
        <f>+Medio!K277</f>
        <v>70960.670000000056</v>
      </c>
      <c r="X278" s="6">
        <f>+Medio!L277</f>
        <v>91362.549999999988</v>
      </c>
      <c r="Y278" s="6">
        <f>+Medio!M277</f>
        <v>83165.25999999982</v>
      </c>
      <c r="Z278" s="6">
        <f>+Húmedo!B277</f>
        <v>0</v>
      </c>
      <c r="AA278" s="6">
        <f>+Húmedo!C277</f>
        <v>0</v>
      </c>
      <c r="AB278" s="6">
        <f>+Húmedo!D277</f>
        <v>0</v>
      </c>
      <c r="AC278" s="6">
        <f>+Húmedo!E277</f>
        <v>0</v>
      </c>
      <c r="AD278" s="6">
        <f>+Húmedo!F277</f>
        <v>0</v>
      </c>
      <c r="AE278" s="6">
        <f>+Húmedo!G277</f>
        <v>0</v>
      </c>
      <c r="AF278" s="6">
        <f>+Húmedo!H277</f>
        <v>0</v>
      </c>
      <c r="AG278" s="6">
        <f>+Húmedo!I277</f>
        <v>0</v>
      </c>
      <c r="AH278" s="6">
        <f>+Húmedo!J277</f>
        <v>0</v>
      </c>
      <c r="AI278" s="6">
        <f>+Húmedo!K277</f>
        <v>68605.290000000066</v>
      </c>
      <c r="AJ278" s="6">
        <f>+Húmedo!L277</f>
        <v>87176.46999999987</v>
      </c>
      <c r="AK278" s="6">
        <f>+Húmedo!M277</f>
        <v>79787.400000000081</v>
      </c>
      <c r="AL278" s="6"/>
      <c r="AM278" s="34">
        <f t="shared" si="76"/>
        <v>244015.01999999996</v>
      </c>
      <c r="AN278" s="34">
        <f t="shared" si="77"/>
        <v>245488.47999999986</v>
      </c>
      <c r="AO278" s="34">
        <f t="shared" si="78"/>
        <v>235569.16000000003</v>
      </c>
      <c r="AP278" s="34">
        <f t="shared" si="79"/>
        <v>235569.16000000003</v>
      </c>
      <c r="AQ278" s="34">
        <f t="shared" si="80"/>
        <v>3</v>
      </c>
      <c r="AR278" s="6">
        <f t="shared" si="86"/>
        <v>276</v>
      </c>
      <c r="AS278" s="35">
        <f t="shared" si="81"/>
        <v>68605.290000000066</v>
      </c>
      <c r="AT278" s="35">
        <f t="shared" si="81"/>
        <v>87176.46999999987</v>
      </c>
      <c r="AU278" s="35">
        <f t="shared" si="81"/>
        <v>79787.400000000081</v>
      </c>
      <c r="AV278" s="35">
        <f t="shared" si="82"/>
        <v>235569.16000000003</v>
      </c>
      <c r="AW278" s="19">
        <f t="shared" si="83"/>
        <v>0</v>
      </c>
      <c r="AX278" s="30">
        <f t="shared" si="70"/>
        <v>34</v>
      </c>
      <c r="AY278" s="30">
        <f t="shared" si="71"/>
        <v>35</v>
      </c>
      <c r="AZ278" s="30">
        <f t="shared" si="72"/>
        <v>36</v>
      </c>
      <c r="BB278" s="34">
        <f>+CompraVenta!AQ280</f>
        <v>0</v>
      </c>
      <c r="BC278" s="34">
        <f>+CompraVenta!AR280</f>
        <v>0</v>
      </c>
      <c r="BD278" s="34">
        <f>+CompraVenta!AS280</f>
        <v>0</v>
      </c>
      <c r="BF278" s="34">
        <f t="shared" si="73"/>
        <v>68605.290000000066</v>
      </c>
      <c r="BG278" s="34">
        <f t="shared" si="74"/>
        <v>87176.46999999987</v>
      </c>
      <c r="BH278" s="34">
        <f t="shared" si="75"/>
        <v>79787.400000000081</v>
      </c>
      <c r="BJ278" s="36">
        <f t="shared" si="84"/>
        <v>235569.16000000003</v>
      </c>
      <c r="BK278" s="19">
        <f t="shared" si="85"/>
        <v>0</v>
      </c>
    </row>
    <row r="279" spans="1:63" x14ac:dyDescent="0.35">
      <c r="A279" s="3" t="str">
        <f>+Seco!A278</f>
        <v>LUNA_ENERGY</v>
      </c>
      <c r="B279" s="6">
        <f>+Seco!B278</f>
        <v>0</v>
      </c>
      <c r="C279" s="6">
        <f>+Seco!C278</f>
        <v>0</v>
      </c>
      <c r="D279" s="6">
        <f>+Seco!D278</f>
        <v>0</v>
      </c>
      <c r="E279" s="6">
        <f>+Seco!E278</f>
        <v>0</v>
      </c>
      <c r="F279" s="6">
        <f>+Seco!F278</f>
        <v>0</v>
      </c>
      <c r="G279" s="6">
        <f>+Seco!G278</f>
        <v>0</v>
      </c>
      <c r="H279" s="6">
        <f>+Seco!H278</f>
        <v>0</v>
      </c>
      <c r="I279" s="6">
        <f>+Seco!I278</f>
        <v>0</v>
      </c>
      <c r="J279" s="6">
        <f>+Seco!J278</f>
        <v>0</v>
      </c>
      <c r="K279" s="6">
        <f>+Seco!K278</f>
        <v>0</v>
      </c>
      <c r="L279" s="6">
        <f>+Seco!L278</f>
        <v>0</v>
      </c>
      <c r="M279" s="6">
        <f>+Seco!M278</f>
        <v>0</v>
      </c>
      <c r="N279" s="6">
        <f>+Medio!B278</f>
        <v>0</v>
      </c>
      <c r="O279" s="6">
        <f>+Medio!C278</f>
        <v>0</v>
      </c>
      <c r="P279" s="6">
        <f>+Medio!D278</f>
        <v>0</v>
      </c>
      <c r="Q279" s="6">
        <f>+Medio!E278</f>
        <v>0</v>
      </c>
      <c r="R279" s="6">
        <f>+Medio!F278</f>
        <v>0</v>
      </c>
      <c r="S279" s="6">
        <f>+Medio!G278</f>
        <v>0</v>
      </c>
      <c r="T279" s="6">
        <f>+Medio!H278</f>
        <v>0</v>
      </c>
      <c r="U279" s="6">
        <f>+Medio!I278</f>
        <v>0</v>
      </c>
      <c r="V279" s="6">
        <f>+Medio!J278</f>
        <v>0</v>
      </c>
      <c r="W279" s="6">
        <f>+Medio!K278</f>
        <v>0</v>
      </c>
      <c r="X279" s="6">
        <f>+Medio!L278</f>
        <v>0</v>
      </c>
      <c r="Y279" s="6">
        <f>+Medio!M278</f>
        <v>0</v>
      </c>
      <c r="Z279" s="6">
        <f>+Húmedo!B278</f>
        <v>0</v>
      </c>
      <c r="AA279" s="6">
        <f>+Húmedo!C278</f>
        <v>0</v>
      </c>
      <c r="AB279" s="6">
        <f>+Húmedo!D278</f>
        <v>0</v>
      </c>
      <c r="AC279" s="6">
        <f>+Húmedo!E278</f>
        <v>0</v>
      </c>
      <c r="AD279" s="6">
        <f>+Húmedo!F278</f>
        <v>0</v>
      </c>
      <c r="AE279" s="6">
        <f>+Húmedo!G278</f>
        <v>0</v>
      </c>
      <c r="AF279" s="6">
        <f>+Húmedo!H278</f>
        <v>0</v>
      </c>
      <c r="AG279" s="6">
        <f>+Húmedo!I278</f>
        <v>0</v>
      </c>
      <c r="AH279" s="6">
        <f>+Húmedo!J278</f>
        <v>0</v>
      </c>
      <c r="AI279" s="6">
        <f>+Húmedo!K278</f>
        <v>0</v>
      </c>
      <c r="AJ279" s="6">
        <f>+Húmedo!L278</f>
        <v>0</v>
      </c>
      <c r="AK279" s="6">
        <f>+Húmedo!M278</f>
        <v>0</v>
      </c>
      <c r="AL279" s="6"/>
      <c r="AM279" s="34">
        <f t="shared" si="76"/>
        <v>0</v>
      </c>
      <c r="AN279" s="34">
        <f t="shared" si="77"/>
        <v>0</v>
      </c>
      <c r="AO279" s="34">
        <f t="shared" si="78"/>
        <v>0</v>
      </c>
      <c r="AP279" s="34">
        <f t="shared" si="79"/>
        <v>0</v>
      </c>
      <c r="AQ279" s="34">
        <f t="shared" si="80"/>
        <v>1</v>
      </c>
      <c r="AR279" s="6">
        <f t="shared" si="86"/>
        <v>277</v>
      </c>
      <c r="AS279" s="35">
        <f t="shared" si="81"/>
        <v>0</v>
      </c>
      <c r="AT279" s="35">
        <f t="shared" si="81"/>
        <v>0</v>
      </c>
      <c r="AU279" s="35">
        <f t="shared" si="81"/>
        <v>0</v>
      </c>
      <c r="AV279" s="35">
        <f t="shared" si="82"/>
        <v>0</v>
      </c>
      <c r="AW279" s="19">
        <f t="shared" si="83"/>
        <v>0</v>
      </c>
      <c r="AX279" s="30">
        <f t="shared" si="70"/>
        <v>1</v>
      </c>
      <c r="AY279" s="30">
        <f t="shared" si="71"/>
        <v>1</v>
      </c>
      <c r="AZ279" s="30">
        <f t="shared" si="72"/>
        <v>1</v>
      </c>
      <c r="BB279" s="34">
        <f>+CompraVenta!AQ281</f>
        <v>0</v>
      </c>
      <c r="BC279" s="34">
        <f>+CompraVenta!AR281</f>
        <v>0</v>
      </c>
      <c r="BD279" s="34">
        <f>+CompraVenta!AS281</f>
        <v>0</v>
      </c>
      <c r="BF279" s="34">
        <f t="shared" si="73"/>
        <v>0</v>
      </c>
      <c r="BG279" s="34">
        <f t="shared" si="74"/>
        <v>0</v>
      </c>
      <c r="BH279" s="34">
        <f t="shared" si="75"/>
        <v>0</v>
      </c>
      <c r="BJ279" s="36">
        <f t="shared" si="84"/>
        <v>0</v>
      </c>
      <c r="BK279" s="19">
        <f t="shared" si="85"/>
        <v>0</v>
      </c>
    </row>
    <row r="280" spans="1:63" x14ac:dyDescent="0.35">
      <c r="A280" s="3" t="str">
        <f>+Seco!A279</f>
        <v>LUZ_DEL_NORTE</v>
      </c>
      <c r="B280" s="6">
        <f>+Seco!B279</f>
        <v>0</v>
      </c>
      <c r="C280" s="6">
        <f>+Seco!C279</f>
        <v>0</v>
      </c>
      <c r="D280" s="6">
        <f>+Seco!D279</f>
        <v>0</v>
      </c>
      <c r="E280" s="6">
        <f>+Seco!E279</f>
        <v>0</v>
      </c>
      <c r="F280" s="6">
        <f>+Seco!F279</f>
        <v>0</v>
      </c>
      <c r="G280" s="6">
        <f>+Seco!G279</f>
        <v>0</v>
      </c>
      <c r="H280" s="6">
        <f>+Seco!H279</f>
        <v>0</v>
      </c>
      <c r="I280" s="6">
        <f>+Seco!I279</f>
        <v>0</v>
      </c>
      <c r="J280" s="6">
        <f>+Seco!J279</f>
        <v>0</v>
      </c>
      <c r="K280" s="6">
        <f>+Seco!K279</f>
        <v>-174489.20000000004</v>
      </c>
      <c r="L280" s="6">
        <f>+Seco!L279</f>
        <v>-241764.8299999999</v>
      </c>
      <c r="M280" s="6">
        <f>+Seco!M279</f>
        <v>-177450.76000000007</v>
      </c>
      <c r="N280" s="6">
        <f>+Medio!B279</f>
        <v>0</v>
      </c>
      <c r="O280" s="6">
        <f>+Medio!C279</f>
        <v>0</v>
      </c>
      <c r="P280" s="6">
        <f>+Medio!D279</f>
        <v>0</v>
      </c>
      <c r="Q280" s="6">
        <f>+Medio!E279</f>
        <v>0</v>
      </c>
      <c r="R280" s="6">
        <f>+Medio!F279</f>
        <v>0</v>
      </c>
      <c r="S280" s="6">
        <f>+Medio!G279</f>
        <v>0</v>
      </c>
      <c r="T280" s="6">
        <f>+Medio!H279</f>
        <v>0</v>
      </c>
      <c r="U280" s="6">
        <f>+Medio!I279</f>
        <v>0</v>
      </c>
      <c r="V280" s="6">
        <f>+Medio!J279</f>
        <v>0</v>
      </c>
      <c r="W280" s="6">
        <f>+Medio!K279</f>
        <v>-204871.04999999981</v>
      </c>
      <c r="X280" s="6">
        <f>+Medio!L279</f>
        <v>-254505.83999999982</v>
      </c>
      <c r="Y280" s="6">
        <f>+Medio!M279</f>
        <v>-100606.68000000001</v>
      </c>
      <c r="Z280" s="6">
        <f>+Húmedo!B279</f>
        <v>0</v>
      </c>
      <c r="AA280" s="6">
        <f>+Húmedo!C279</f>
        <v>0</v>
      </c>
      <c r="AB280" s="6">
        <f>+Húmedo!D279</f>
        <v>0</v>
      </c>
      <c r="AC280" s="6">
        <f>+Húmedo!E279</f>
        <v>0</v>
      </c>
      <c r="AD280" s="6">
        <f>+Húmedo!F279</f>
        <v>0</v>
      </c>
      <c r="AE280" s="6">
        <f>+Húmedo!G279</f>
        <v>0</v>
      </c>
      <c r="AF280" s="6">
        <f>+Húmedo!H279</f>
        <v>0</v>
      </c>
      <c r="AG280" s="6">
        <f>+Húmedo!I279</f>
        <v>0</v>
      </c>
      <c r="AH280" s="6">
        <f>+Húmedo!J279</f>
        <v>0</v>
      </c>
      <c r="AI280" s="6">
        <f>+Húmedo!K279</f>
        <v>-84929.950000000026</v>
      </c>
      <c r="AJ280" s="6">
        <f>+Húmedo!L279</f>
        <v>-222217.76000000013</v>
      </c>
      <c r="AK280" s="6">
        <f>+Húmedo!M279</f>
        <v>-48212.19</v>
      </c>
      <c r="AL280" s="6"/>
      <c r="AM280" s="34">
        <f t="shared" si="76"/>
        <v>-593704.79</v>
      </c>
      <c r="AN280" s="34">
        <f t="shared" si="77"/>
        <v>-559983.56999999972</v>
      </c>
      <c r="AO280" s="34">
        <f t="shared" si="78"/>
        <v>-355359.90000000014</v>
      </c>
      <c r="AP280" s="34">
        <f t="shared" si="79"/>
        <v>-593704.79</v>
      </c>
      <c r="AQ280" s="34">
        <f t="shared" si="80"/>
        <v>1</v>
      </c>
      <c r="AR280" s="6">
        <f t="shared" si="86"/>
        <v>278</v>
      </c>
      <c r="AS280" s="35">
        <f t="shared" si="81"/>
        <v>-174489.20000000004</v>
      </c>
      <c r="AT280" s="35">
        <f t="shared" si="81"/>
        <v>-241764.8299999999</v>
      </c>
      <c r="AU280" s="35">
        <f t="shared" si="81"/>
        <v>-177450.76000000007</v>
      </c>
      <c r="AV280" s="35">
        <f t="shared" si="82"/>
        <v>-593704.79</v>
      </c>
      <c r="AW280" s="19">
        <f t="shared" si="83"/>
        <v>1</v>
      </c>
      <c r="AX280" s="30">
        <f t="shared" si="70"/>
        <v>10</v>
      </c>
      <c r="AY280" s="30">
        <f t="shared" si="71"/>
        <v>11</v>
      </c>
      <c r="AZ280" s="30">
        <f t="shared" si="72"/>
        <v>12</v>
      </c>
      <c r="BB280" s="34">
        <f>+CompraVenta!AQ282</f>
        <v>0</v>
      </c>
      <c r="BC280" s="34">
        <f>+CompraVenta!AR282</f>
        <v>0</v>
      </c>
      <c r="BD280" s="34">
        <f>+CompraVenta!AS282</f>
        <v>0</v>
      </c>
      <c r="BF280" s="34">
        <f t="shared" si="73"/>
        <v>-174489.20000000004</v>
      </c>
      <c r="BG280" s="34">
        <f t="shared" si="74"/>
        <v>-241764.8299999999</v>
      </c>
      <c r="BH280" s="34">
        <f t="shared" si="75"/>
        <v>-177450.76000000007</v>
      </c>
      <c r="BJ280" s="36">
        <f t="shared" si="84"/>
        <v>-593704.79</v>
      </c>
      <c r="BK280" s="19">
        <f t="shared" si="85"/>
        <v>0</v>
      </c>
    </row>
    <row r="281" spans="1:63" x14ac:dyDescent="0.35">
      <c r="A281" s="3" t="str">
        <f>+Seco!A280</f>
        <v>M_VILLARRICA</v>
      </c>
      <c r="B281" s="6">
        <f>+Seco!B280</f>
        <v>0</v>
      </c>
      <c r="C281" s="6">
        <f>+Seco!C280</f>
        <v>0</v>
      </c>
      <c r="D281" s="6">
        <f>+Seco!D280</f>
        <v>0</v>
      </c>
      <c r="E281" s="6">
        <f>+Seco!E280</f>
        <v>0</v>
      </c>
      <c r="F281" s="6">
        <f>+Seco!F280</f>
        <v>0</v>
      </c>
      <c r="G281" s="6">
        <f>+Seco!G280</f>
        <v>0</v>
      </c>
      <c r="H281" s="6">
        <f>+Seco!H280</f>
        <v>0</v>
      </c>
      <c r="I281" s="6">
        <f>+Seco!I280</f>
        <v>0</v>
      </c>
      <c r="J281" s="6">
        <f>+Seco!J280</f>
        <v>0</v>
      </c>
      <c r="K281" s="6">
        <f>+Seco!K280</f>
        <v>37113.389999999919</v>
      </c>
      <c r="L281" s="6">
        <f>+Seco!L280</f>
        <v>30813.810000000052</v>
      </c>
      <c r="M281" s="6">
        <f>+Seco!M280</f>
        <v>29158.250000000084</v>
      </c>
      <c r="N281" s="6">
        <f>+Medio!B280</f>
        <v>0</v>
      </c>
      <c r="O281" s="6">
        <f>+Medio!C280</f>
        <v>0</v>
      </c>
      <c r="P281" s="6">
        <f>+Medio!D280</f>
        <v>0</v>
      </c>
      <c r="Q281" s="6">
        <f>+Medio!E280</f>
        <v>0</v>
      </c>
      <c r="R281" s="6">
        <f>+Medio!F280</f>
        <v>0</v>
      </c>
      <c r="S281" s="6">
        <f>+Medio!G280</f>
        <v>0</v>
      </c>
      <c r="T281" s="6">
        <f>+Medio!H280</f>
        <v>0</v>
      </c>
      <c r="U281" s="6">
        <f>+Medio!I280</f>
        <v>0</v>
      </c>
      <c r="V281" s="6">
        <f>+Medio!J280</f>
        <v>0</v>
      </c>
      <c r="W281" s="6">
        <f>+Medio!K280</f>
        <v>37025.109999999899</v>
      </c>
      <c r="X281" s="6">
        <f>+Medio!L280</f>
        <v>34614.380000000005</v>
      </c>
      <c r="Y281" s="6">
        <f>+Medio!M280</f>
        <v>28106.150000000023</v>
      </c>
      <c r="Z281" s="6">
        <f>+Húmedo!B280</f>
        <v>0</v>
      </c>
      <c r="AA281" s="6">
        <f>+Húmedo!C280</f>
        <v>0</v>
      </c>
      <c r="AB281" s="6">
        <f>+Húmedo!D280</f>
        <v>0</v>
      </c>
      <c r="AC281" s="6">
        <f>+Húmedo!E280</f>
        <v>0</v>
      </c>
      <c r="AD281" s="6">
        <f>+Húmedo!F280</f>
        <v>0</v>
      </c>
      <c r="AE281" s="6">
        <f>+Húmedo!G280</f>
        <v>0</v>
      </c>
      <c r="AF281" s="6">
        <f>+Húmedo!H280</f>
        <v>0</v>
      </c>
      <c r="AG281" s="6">
        <f>+Húmedo!I280</f>
        <v>0</v>
      </c>
      <c r="AH281" s="6">
        <f>+Húmedo!J280</f>
        <v>0</v>
      </c>
      <c r="AI281" s="6">
        <f>+Húmedo!K280</f>
        <v>35040.97000000003</v>
      </c>
      <c r="AJ281" s="6">
        <f>+Húmedo!L280</f>
        <v>30631.039999999914</v>
      </c>
      <c r="AK281" s="6">
        <f>+Húmedo!M280</f>
        <v>28146.490000000063</v>
      </c>
      <c r="AL281" s="6"/>
      <c r="AM281" s="34">
        <f t="shared" si="76"/>
        <v>97085.450000000055</v>
      </c>
      <c r="AN281" s="34">
        <f t="shared" si="77"/>
        <v>99745.639999999927</v>
      </c>
      <c r="AO281" s="34">
        <f t="shared" si="78"/>
        <v>93818.500000000015</v>
      </c>
      <c r="AP281" s="34">
        <f t="shared" si="79"/>
        <v>93818.500000000015</v>
      </c>
      <c r="AQ281" s="34">
        <f t="shared" si="80"/>
        <v>3</v>
      </c>
      <c r="AR281" s="6">
        <f t="shared" si="86"/>
        <v>279</v>
      </c>
      <c r="AS281" s="35">
        <f t="shared" si="81"/>
        <v>35040.97000000003</v>
      </c>
      <c r="AT281" s="35">
        <f t="shared" si="81"/>
        <v>30631.039999999914</v>
      </c>
      <c r="AU281" s="35">
        <f t="shared" si="81"/>
        <v>28146.490000000063</v>
      </c>
      <c r="AV281" s="35">
        <f t="shared" si="82"/>
        <v>93818.500000000015</v>
      </c>
      <c r="AW281" s="19">
        <f t="shared" si="83"/>
        <v>0</v>
      </c>
      <c r="AX281" s="30">
        <f t="shared" si="70"/>
        <v>34</v>
      </c>
      <c r="AY281" s="30">
        <f t="shared" si="71"/>
        <v>35</v>
      </c>
      <c r="AZ281" s="30">
        <f t="shared" si="72"/>
        <v>36</v>
      </c>
      <c r="BB281" s="34">
        <f>+CompraVenta!AQ283</f>
        <v>0</v>
      </c>
      <c r="BC281" s="34">
        <f>+CompraVenta!AR283</f>
        <v>0</v>
      </c>
      <c r="BD281" s="34">
        <f>+CompraVenta!AS283</f>
        <v>0</v>
      </c>
      <c r="BF281" s="34">
        <f t="shared" si="73"/>
        <v>35040.97000000003</v>
      </c>
      <c r="BG281" s="34">
        <f t="shared" si="74"/>
        <v>30631.039999999914</v>
      </c>
      <c r="BH281" s="34">
        <f t="shared" si="75"/>
        <v>28146.490000000063</v>
      </c>
      <c r="BJ281" s="36">
        <f t="shared" si="84"/>
        <v>93818.500000000015</v>
      </c>
      <c r="BK281" s="19">
        <f t="shared" si="85"/>
        <v>0</v>
      </c>
    </row>
    <row r="282" spans="1:63" x14ac:dyDescent="0.35">
      <c r="A282" s="3" t="str">
        <f>+Seco!A281</f>
        <v>MALLARAUCO</v>
      </c>
      <c r="B282" s="6">
        <f>+Seco!B281</f>
        <v>0</v>
      </c>
      <c r="C282" s="6">
        <f>+Seco!C281</f>
        <v>0</v>
      </c>
      <c r="D282" s="6">
        <f>+Seco!D281</f>
        <v>0</v>
      </c>
      <c r="E282" s="6">
        <f>+Seco!E281</f>
        <v>0</v>
      </c>
      <c r="F282" s="6">
        <f>+Seco!F281</f>
        <v>0</v>
      </c>
      <c r="G282" s="6">
        <f>+Seco!G281</f>
        <v>0</v>
      </c>
      <c r="H282" s="6">
        <f>+Seco!H281</f>
        <v>0</v>
      </c>
      <c r="I282" s="6">
        <f>+Seco!I281</f>
        <v>0</v>
      </c>
      <c r="J282" s="6">
        <f>+Seco!J281</f>
        <v>0</v>
      </c>
      <c r="K282" s="6">
        <f>+Seco!K281</f>
        <v>309377.03000000003</v>
      </c>
      <c r="L282" s="6">
        <f>+Seco!L281</f>
        <v>330997.90999999997</v>
      </c>
      <c r="M282" s="6">
        <f>+Seco!M281</f>
        <v>318122.73999999947</v>
      </c>
      <c r="N282" s="6">
        <f>+Medio!B281</f>
        <v>0</v>
      </c>
      <c r="O282" s="6">
        <f>+Medio!C281</f>
        <v>0</v>
      </c>
      <c r="P282" s="6">
        <f>+Medio!D281</f>
        <v>0</v>
      </c>
      <c r="Q282" s="6">
        <f>+Medio!E281</f>
        <v>0</v>
      </c>
      <c r="R282" s="6">
        <f>+Medio!F281</f>
        <v>0</v>
      </c>
      <c r="S282" s="6">
        <f>+Medio!G281</f>
        <v>0</v>
      </c>
      <c r="T282" s="6">
        <f>+Medio!H281</f>
        <v>0</v>
      </c>
      <c r="U282" s="6">
        <f>+Medio!I281</f>
        <v>0</v>
      </c>
      <c r="V282" s="6">
        <f>+Medio!J281</f>
        <v>0</v>
      </c>
      <c r="W282" s="6">
        <f>+Medio!K281</f>
        <v>308619.01000000065</v>
      </c>
      <c r="X282" s="6">
        <f>+Medio!L281</f>
        <v>338785.70999999961</v>
      </c>
      <c r="Y282" s="6">
        <f>+Medio!M281</f>
        <v>315931.79999999946</v>
      </c>
      <c r="Z282" s="6">
        <f>+Húmedo!B281</f>
        <v>0</v>
      </c>
      <c r="AA282" s="6">
        <f>+Húmedo!C281</f>
        <v>0</v>
      </c>
      <c r="AB282" s="6">
        <f>+Húmedo!D281</f>
        <v>0</v>
      </c>
      <c r="AC282" s="6">
        <f>+Húmedo!E281</f>
        <v>0</v>
      </c>
      <c r="AD282" s="6">
        <f>+Húmedo!F281</f>
        <v>0</v>
      </c>
      <c r="AE282" s="6">
        <f>+Húmedo!G281</f>
        <v>0</v>
      </c>
      <c r="AF282" s="6">
        <f>+Húmedo!H281</f>
        <v>0</v>
      </c>
      <c r="AG282" s="6">
        <f>+Húmedo!I281</f>
        <v>0</v>
      </c>
      <c r="AH282" s="6">
        <f>+Húmedo!J281</f>
        <v>0</v>
      </c>
      <c r="AI282" s="6">
        <f>+Húmedo!K281</f>
        <v>300424.29000000068</v>
      </c>
      <c r="AJ282" s="6">
        <f>+Húmedo!L281</f>
        <v>326607.59999999986</v>
      </c>
      <c r="AK282" s="6">
        <f>+Húmedo!M281</f>
        <v>307389.23000000033</v>
      </c>
      <c r="AL282" s="6"/>
      <c r="AM282" s="34">
        <f t="shared" si="76"/>
        <v>958497.67999999947</v>
      </c>
      <c r="AN282" s="34">
        <f t="shared" si="77"/>
        <v>963336.51999999967</v>
      </c>
      <c r="AO282" s="34">
        <f t="shared" si="78"/>
        <v>934421.12000000093</v>
      </c>
      <c r="AP282" s="34">
        <f t="shared" si="79"/>
        <v>934421.12000000093</v>
      </c>
      <c r="AQ282" s="34">
        <f t="shared" si="80"/>
        <v>3</v>
      </c>
      <c r="AR282" s="6">
        <f t="shared" si="86"/>
        <v>280</v>
      </c>
      <c r="AS282" s="35">
        <f t="shared" si="81"/>
        <v>300424.29000000068</v>
      </c>
      <c r="AT282" s="35">
        <f t="shared" si="81"/>
        <v>326607.59999999986</v>
      </c>
      <c r="AU282" s="35">
        <f t="shared" si="81"/>
        <v>307389.23000000033</v>
      </c>
      <c r="AV282" s="35">
        <f t="shared" si="82"/>
        <v>934421.12000000093</v>
      </c>
      <c r="AW282" s="19">
        <f t="shared" si="83"/>
        <v>0</v>
      </c>
      <c r="AX282" s="30">
        <f t="shared" si="70"/>
        <v>34</v>
      </c>
      <c r="AY282" s="30">
        <f t="shared" si="71"/>
        <v>35</v>
      </c>
      <c r="AZ282" s="30">
        <f t="shared" si="72"/>
        <v>36</v>
      </c>
      <c r="BB282" s="34">
        <f>+CompraVenta!AQ284</f>
        <v>0</v>
      </c>
      <c r="BC282" s="34">
        <f>+CompraVenta!AR284</f>
        <v>0</v>
      </c>
      <c r="BD282" s="34">
        <f>+CompraVenta!AS284</f>
        <v>0</v>
      </c>
      <c r="BF282" s="34">
        <f t="shared" si="73"/>
        <v>300424.29000000068</v>
      </c>
      <c r="BG282" s="34">
        <f t="shared" si="74"/>
        <v>326607.59999999986</v>
      </c>
      <c r="BH282" s="34">
        <f t="shared" si="75"/>
        <v>307389.23000000033</v>
      </c>
      <c r="BJ282" s="36">
        <f t="shared" si="84"/>
        <v>934421.12000000093</v>
      </c>
      <c r="BK282" s="19">
        <f t="shared" si="85"/>
        <v>0</v>
      </c>
    </row>
    <row r="283" spans="1:63" x14ac:dyDescent="0.35">
      <c r="A283" s="3" t="str">
        <f>+Seco!A282</f>
        <v>MAPOCHO TREBAL</v>
      </c>
      <c r="B283" s="6">
        <f>+Seco!B282</f>
        <v>0</v>
      </c>
      <c r="C283" s="6">
        <f>+Seco!C282</f>
        <v>0</v>
      </c>
      <c r="D283" s="6">
        <f>+Seco!D282</f>
        <v>0</v>
      </c>
      <c r="E283" s="6">
        <f>+Seco!E282</f>
        <v>0</v>
      </c>
      <c r="F283" s="6">
        <f>+Seco!F282</f>
        <v>0</v>
      </c>
      <c r="G283" s="6">
        <f>+Seco!G282</f>
        <v>0</v>
      </c>
      <c r="H283" s="6">
        <f>+Seco!H282</f>
        <v>0</v>
      </c>
      <c r="I283" s="6">
        <f>+Seco!I282</f>
        <v>0</v>
      </c>
      <c r="J283" s="6">
        <f>+Seco!J282</f>
        <v>0</v>
      </c>
      <c r="K283" s="6">
        <f>+Seco!K282</f>
        <v>0</v>
      </c>
      <c r="L283" s="6">
        <f>+Seco!L282</f>
        <v>0</v>
      </c>
      <c r="M283" s="6">
        <f>+Seco!M282</f>
        <v>0</v>
      </c>
      <c r="N283" s="6">
        <f>+Medio!B282</f>
        <v>0</v>
      </c>
      <c r="O283" s="6">
        <f>+Medio!C282</f>
        <v>0</v>
      </c>
      <c r="P283" s="6">
        <f>+Medio!D282</f>
        <v>0</v>
      </c>
      <c r="Q283" s="6">
        <f>+Medio!E282</f>
        <v>0</v>
      </c>
      <c r="R283" s="6">
        <f>+Medio!F282</f>
        <v>0</v>
      </c>
      <c r="S283" s="6">
        <f>+Medio!G282</f>
        <v>0</v>
      </c>
      <c r="T283" s="6">
        <f>+Medio!H282</f>
        <v>0</v>
      </c>
      <c r="U283" s="6">
        <f>+Medio!I282</f>
        <v>0</v>
      </c>
      <c r="V283" s="6">
        <f>+Medio!J282</f>
        <v>0</v>
      </c>
      <c r="W283" s="6">
        <f>+Medio!K282</f>
        <v>0</v>
      </c>
      <c r="X283" s="6">
        <f>+Medio!L282</f>
        <v>0</v>
      </c>
      <c r="Y283" s="6">
        <f>+Medio!M282</f>
        <v>0</v>
      </c>
      <c r="Z283" s="6">
        <f>+Húmedo!B282</f>
        <v>0</v>
      </c>
      <c r="AA283" s="6">
        <f>+Húmedo!C282</f>
        <v>0</v>
      </c>
      <c r="AB283" s="6">
        <f>+Húmedo!D282</f>
        <v>0</v>
      </c>
      <c r="AC283" s="6">
        <f>+Húmedo!E282</f>
        <v>0</v>
      </c>
      <c r="AD283" s="6">
        <f>+Húmedo!F282</f>
        <v>0</v>
      </c>
      <c r="AE283" s="6">
        <f>+Húmedo!G282</f>
        <v>0</v>
      </c>
      <c r="AF283" s="6">
        <f>+Húmedo!H282</f>
        <v>0</v>
      </c>
      <c r="AG283" s="6">
        <f>+Húmedo!I282</f>
        <v>0</v>
      </c>
      <c r="AH283" s="6">
        <f>+Húmedo!J282</f>
        <v>0</v>
      </c>
      <c r="AI283" s="6">
        <f>+Húmedo!K282</f>
        <v>0</v>
      </c>
      <c r="AJ283" s="6">
        <f>+Húmedo!L282</f>
        <v>0</v>
      </c>
      <c r="AK283" s="6">
        <f>+Húmedo!M282</f>
        <v>0</v>
      </c>
      <c r="AL283" s="6"/>
      <c r="AM283" s="34">
        <f t="shared" si="76"/>
        <v>0</v>
      </c>
      <c r="AN283" s="34">
        <f t="shared" si="77"/>
        <v>0</v>
      </c>
      <c r="AO283" s="34">
        <f t="shared" si="78"/>
        <v>0</v>
      </c>
      <c r="AP283" s="34">
        <f t="shared" si="79"/>
        <v>0</v>
      </c>
      <c r="AQ283" s="34">
        <f t="shared" si="80"/>
        <v>1</v>
      </c>
      <c r="AR283" s="6">
        <f t="shared" si="86"/>
        <v>281</v>
      </c>
      <c r="AS283" s="35">
        <f t="shared" si="81"/>
        <v>0</v>
      </c>
      <c r="AT283" s="35">
        <f t="shared" si="81"/>
        <v>0</v>
      </c>
      <c r="AU283" s="35">
        <f t="shared" si="81"/>
        <v>0</v>
      </c>
      <c r="AV283" s="35">
        <f t="shared" si="82"/>
        <v>0</v>
      </c>
      <c r="AW283" s="19">
        <f t="shared" si="83"/>
        <v>0</v>
      </c>
      <c r="AX283" s="30">
        <f t="shared" si="70"/>
        <v>1</v>
      </c>
      <c r="AY283" s="30">
        <f t="shared" si="71"/>
        <v>1</v>
      </c>
      <c r="AZ283" s="30">
        <f t="shared" si="72"/>
        <v>1</v>
      </c>
      <c r="BB283" s="34">
        <f>+CompraVenta!AQ285</f>
        <v>0</v>
      </c>
      <c r="BC283" s="34">
        <f>+CompraVenta!AR285</f>
        <v>0</v>
      </c>
      <c r="BD283" s="34">
        <f>+CompraVenta!AS285</f>
        <v>0</v>
      </c>
      <c r="BF283" s="34">
        <f t="shared" si="73"/>
        <v>0</v>
      </c>
      <c r="BG283" s="34">
        <f t="shared" si="74"/>
        <v>0</v>
      </c>
      <c r="BH283" s="34">
        <f t="shared" si="75"/>
        <v>0</v>
      </c>
      <c r="BJ283" s="36">
        <f t="shared" si="84"/>
        <v>0</v>
      </c>
      <c r="BK283" s="19">
        <f t="shared" si="85"/>
        <v>0</v>
      </c>
    </row>
    <row r="284" spans="1:63" x14ac:dyDescent="0.35">
      <c r="A284" s="3" t="str">
        <f>+Seco!A283</f>
        <v>MARCHIHUE_VII_SPA</v>
      </c>
      <c r="B284" s="6">
        <f>+Seco!B283</f>
        <v>0</v>
      </c>
      <c r="C284" s="6">
        <f>+Seco!C283</f>
        <v>0</v>
      </c>
      <c r="D284" s="6">
        <f>+Seco!D283</f>
        <v>0</v>
      </c>
      <c r="E284" s="6">
        <f>+Seco!E283</f>
        <v>0</v>
      </c>
      <c r="F284" s="6">
        <f>+Seco!F283</f>
        <v>0</v>
      </c>
      <c r="G284" s="6">
        <f>+Seco!G283</f>
        <v>0</v>
      </c>
      <c r="H284" s="6">
        <f>+Seco!H283</f>
        <v>0</v>
      </c>
      <c r="I284" s="6">
        <f>+Seco!I283</f>
        <v>0</v>
      </c>
      <c r="J284" s="6">
        <f>+Seco!J283</f>
        <v>0</v>
      </c>
      <c r="K284" s="6">
        <f>+Seco!K283</f>
        <v>77124.160000000265</v>
      </c>
      <c r="L284" s="6">
        <f>+Seco!L283</f>
        <v>89684.539999999717</v>
      </c>
      <c r="M284" s="6">
        <f>+Seco!M283</f>
        <v>99404.499999999971</v>
      </c>
      <c r="N284" s="6">
        <f>+Medio!B283</f>
        <v>0</v>
      </c>
      <c r="O284" s="6">
        <f>+Medio!C283</f>
        <v>0</v>
      </c>
      <c r="P284" s="6">
        <f>+Medio!D283</f>
        <v>0</v>
      </c>
      <c r="Q284" s="6">
        <f>+Medio!E283</f>
        <v>0</v>
      </c>
      <c r="R284" s="6">
        <f>+Medio!F283</f>
        <v>0</v>
      </c>
      <c r="S284" s="6">
        <f>+Medio!G283</f>
        <v>0</v>
      </c>
      <c r="T284" s="6">
        <f>+Medio!H283</f>
        <v>0</v>
      </c>
      <c r="U284" s="6">
        <f>+Medio!I283</f>
        <v>0</v>
      </c>
      <c r="V284" s="6">
        <f>+Medio!J283</f>
        <v>0</v>
      </c>
      <c r="W284" s="6">
        <f>+Medio!K283</f>
        <v>76797.199999999881</v>
      </c>
      <c r="X284" s="6">
        <f>+Medio!L283</f>
        <v>91743.269999999742</v>
      </c>
      <c r="Y284" s="6">
        <f>+Medio!M283</f>
        <v>99389.860000000132</v>
      </c>
      <c r="Z284" s="6">
        <f>+Húmedo!B283</f>
        <v>0</v>
      </c>
      <c r="AA284" s="6">
        <f>+Húmedo!C283</f>
        <v>0</v>
      </c>
      <c r="AB284" s="6">
        <f>+Húmedo!D283</f>
        <v>0</v>
      </c>
      <c r="AC284" s="6">
        <f>+Húmedo!E283</f>
        <v>0</v>
      </c>
      <c r="AD284" s="6">
        <f>+Húmedo!F283</f>
        <v>0</v>
      </c>
      <c r="AE284" s="6">
        <f>+Húmedo!G283</f>
        <v>0</v>
      </c>
      <c r="AF284" s="6">
        <f>+Húmedo!H283</f>
        <v>0</v>
      </c>
      <c r="AG284" s="6">
        <f>+Húmedo!I283</f>
        <v>0</v>
      </c>
      <c r="AH284" s="6">
        <f>+Húmedo!J283</f>
        <v>0</v>
      </c>
      <c r="AI284" s="6">
        <f>+Húmedo!K283</f>
        <v>74862.290000000052</v>
      </c>
      <c r="AJ284" s="6">
        <f>+Húmedo!L283</f>
        <v>88797.410000000295</v>
      </c>
      <c r="AK284" s="6">
        <f>+Húmedo!M283</f>
        <v>96321.94000000025</v>
      </c>
      <c r="AL284" s="6"/>
      <c r="AM284" s="34">
        <f t="shared" si="76"/>
        <v>266213.19999999995</v>
      </c>
      <c r="AN284" s="34">
        <f t="shared" si="77"/>
        <v>267930.32999999973</v>
      </c>
      <c r="AO284" s="34">
        <f t="shared" si="78"/>
        <v>259981.6400000006</v>
      </c>
      <c r="AP284" s="34">
        <f t="shared" si="79"/>
        <v>259981.6400000006</v>
      </c>
      <c r="AQ284" s="34">
        <f t="shared" si="80"/>
        <v>3</v>
      </c>
      <c r="AR284" s="6">
        <f t="shared" si="86"/>
        <v>282</v>
      </c>
      <c r="AS284" s="35">
        <f t="shared" si="81"/>
        <v>74862.290000000052</v>
      </c>
      <c r="AT284" s="35">
        <f t="shared" si="81"/>
        <v>88797.410000000295</v>
      </c>
      <c r="AU284" s="35">
        <f t="shared" si="81"/>
        <v>96321.94000000025</v>
      </c>
      <c r="AV284" s="35">
        <f t="shared" si="82"/>
        <v>259981.6400000006</v>
      </c>
      <c r="AW284" s="19">
        <f t="shared" si="83"/>
        <v>0</v>
      </c>
      <c r="AX284" s="30">
        <f t="shared" si="70"/>
        <v>34</v>
      </c>
      <c r="AY284" s="30">
        <f t="shared" si="71"/>
        <v>35</v>
      </c>
      <c r="AZ284" s="30">
        <f t="shared" si="72"/>
        <v>36</v>
      </c>
      <c r="BB284" s="34">
        <f>+CompraVenta!AQ286</f>
        <v>0</v>
      </c>
      <c r="BC284" s="34">
        <f>+CompraVenta!AR286</f>
        <v>0</v>
      </c>
      <c r="BD284" s="34">
        <f>+CompraVenta!AS286</f>
        <v>0</v>
      </c>
      <c r="BF284" s="34">
        <f t="shared" si="73"/>
        <v>74862.290000000052</v>
      </c>
      <c r="BG284" s="34">
        <f t="shared" si="74"/>
        <v>88797.410000000295</v>
      </c>
      <c r="BH284" s="34">
        <f t="shared" si="75"/>
        <v>96321.94000000025</v>
      </c>
      <c r="BJ284" s="36">
        <f t="shared" si="84"/>
        <v>259981.6400000006</v>
      </c>
      <c r="BK284" s="19">
        <f t="shared" si="85"/>
        <v>0</v>
      </c>
    </row>
    <row r="285" spans="1:63" x14ac:dyDescent="0.35">
      <c r="A285" s="3" t="str">
        <f>+Seco!A284</f>
        <v>MARIA_ELENA</v>
      </c>
      <c r="B285" s="6">
        <f>+Seco!B284</f>
        <v>0</v>
      </c>
      <c r="C285" s="6">
        <f>+Seco!C284</f>
        <v>0</v>
      </c>
      <c r="D285" s="6">
        <f>+Seco!D284</f>
        <v>0</v>
      </c>
      <c r="E285" s="6">
        <f>+Seco!E284</f>
        <v>0</v>
      </c>
      <c r="F285" s="6">
        <f>+Seco!F284</f>
        <v>0</v>
      </c>
      <c r="G285" s="6">
        <f>+Seco!G284</f>
        <v>0</v>
      </c>
      <c r="H285" s="6">
        <f>+Seco!H284</f>
        <v>0</v>
      </c>
      <c r="I285" s="6">
        <f>+Seco!I284</f>
        <v>0</v>
      </c>
      <c r="J285" s="6">
        <f>+Seco!J284</f>
        <v>0</v>
      </c>
      <c r="K285" s="6">
        <f>+Seco!K284</f>
        <v>680450.12</v>
      </c>
      <c r="L285" s="6">
        <f>+Seco!L284</f>
        <v>623098.32999999798</v>
      </c>
      <c r="M285" s="6">
        <f>+Seco!M284</f>
        <v>641476.89999999979</v>
      </c>
      <c r="N285" s="6">
        <f>+Medio!B284</f>
        <v>0</v>
      </c>
      <c r="O285" s="6">
        <f>+Medio!C284</f>
        <v>0</v>
      </c>
      <c r="P285" s="6">
        <f>+Medio!D284</f>
        <v>0</v>
      </c>
      <c r="Q285" s="6">
        <f>+Medio!E284</f>
        <v>0</v>
      </c>
      <c r="R285" s="6">
        <f>+Medio!F284</f>
        <v>0</v>
      </c>
      <c r="S285" s="6">
        <f>+Medio!G284</f>
        <v>0</v>
      </c>
      <c r="T285" s="6">
        <f>+Medio!H284</f>
        <v>0</v>
      </c>
      <c r="U285" s="6">
        <f>+Medio!I284</f>
        <v>0</v>
      </c>
      <c r="V285" s="6">
        <f>+Medio!J284</f>
        <v>0</v>
      </c>
      <c r="W285" s="6">
        <f>+Medio!K284</f>
        <v>659951.95000000123</v>
      </c>
      <c r="X285" s="6">
        <f>+Medio!L284</f>
        <v>614568.14999999979</v>
      </c>
      <c r="Y285" s="6">
        <f>+Medio!M284</f>
        <v>674848.4000000013</v>
      </c>
      <c r="Z285" s="6">
        <f>+Húmedo!B284</f>
        <v>0</v>
      </c>
      <c r="AA285" s="6">
        <f>+Húmedo!C284</f>
        <v>0</v>
      </c>
      <c r="AB285" s="6">
        <f>+Húmedo!D284</f>
        <v>0</v>
      </c>
      <c r="AC285" s="6">
        <f>+Húmedo!E284</f>
        <v>0</v>
      </c>
      <c r="AD285" s="6">
        <f>+Húmedo!F284</f>
        <v>0</v>
      </c>
      <c r="AE285" s="6">
        <f>+Húmedo!G284</f>
        <v>0</v>
      </c>
      <c r="AF285" s="6">
        <f>+Húmedo!H284</f>
        <v>0</v>
      </c>
      <c r="AG285" s="6">
        <f>+Húmedo!I284</f>
        <v>0</v>
      </c>
      <c r="AH285" s="6">
        <f>+Húmedo!J284</f>
        <v>0</v>
      </c>
      <c r="AI285" s="6">
        <f>+Húmedo!K284</f>
        <v>717077.53000000014</v>
      </c>
      <c r="AJ285" s="6">
        <f>+Húmedo!L284</f>
        <v>611869.88000000117</v>
      </c>
      <c r="AK285" s="6">
        <f>+Húmedo!M284</f>
        <v>678746.42000000167</v>
      </c>
      <c r="AL285" s="6"/>
      <c r="AM285" s="34">
        <f t="shared" si="76"/>
        <v>1945025.3499999978</v>
      </c>
      <c r="AN285" s="34">
        <f t="shared" si="77"/>
        <v>1949368.5000000023</v>
      </c>
      <c r="AO285" s="34">
        <f t="shared" si="78"/>
        <v>2007693.8300000029</v>
      </c>
      <c r="AP285" s="34">
        <f t="shared" si="79"/>
        <v>1945025.3499999978</v>
      </c>
      <c r="AQ285" s="34">
        <f t="shared" si="80"/>
        <v>1</v>
      </c>
      <c r="AR285" s="6">
        <f t="shared" si="86"/>
        <v>283</v>
      </c>
      <c r="AS285" s="35">
        <f t="shared" si="81"/>
        <v>680450.12</v>
      </c>
      <c r="AT285" s="35">
        <f t="shared" si="81"/>
        <v>623098.32999999798</v>
      </c>
      <c r="AU285" s="35">
        <f t="shared" si="81"/>
        <v>641476.89999999979</v>
      </c>
      <c r="AV285" s="35">
        <f t="shared" si="82"/>
        <v>1945025.3499999978</v>
      </c>
      <c r="AW285" s="19">
        <f t="shared" si="83"/>
        <v>0</v>
      </c>
      <c r="AX285" s="30">
        <f t="shared" si="70"/>
        <v>10</v>
      </c>
      <c r="AY285" s="30">
        <f t="shared" si="71"/>
        <v>11</v>
      </c>
      <c r="AZ285" s="30">
        <f t="shared" si="72"/>
        <v>12</v>
      </c>
      <c r="BB285" s="34">
        <f>+CompraVenta!AQ287</f>
        <v>0</v>
      </c>
      <c r="BC285" s="34">
        <f>+CompraVenta!AR287</f>
        <v>0</v>
      </c>
      <c r="BD285" s="34">
        <f>+CompraVenta!AS287</f>
        <v>0</v>
      </c>
      <c r="BF285" s="34">
        <f t="shared" si="73"/>
        <v>680450.12</v>
      </c>
      <c r="BG285" s="34">
        <f t="shared" si="74"/>
        <v>623098.32999999798</v>
      </c>
      <c r="BH285" s="34">
        <f t="shared" si="75"/>
        <v>641476.89999999979</v>
      </c>
      <c r="BJ285" s="36">
        <f t="shared" si="84"/>
        <v>1945025.3499999978</v>
      </c>
      <c r="BK285" s="19">
        <f t="shared" si="85"/>
        <v>0</v>
      </c>
    </row>
    <row r="286" spans="1:63" x14ac:dyDescent="0.35">
      <c r="A286" s="3" t="str">
        <f>+Seco!A285</f>
        <v>MARIA_ELENA_SOLAR</v>
      </c>
      <c r="B286" s="6">
        <f>+Seco!B285</f>
        <v>0</v>
      </c>
      <c r="C286" s="6">
        <f>+Seco!C285</f>
        <v>0</v>
      </c>
      <c r="D286" s="6">
        <f>+Seco!D285</f>
        <v>0</v>
      </c>
      <c r="E286" s="6">
        <f>+Seco!E285</f>
        <v>0</v>
      </c>
      <c r="F286" s="6">
        <f>+Seco!F285</f>
        <v>0</v>
      </c>
      <c r="G286" s="6">
        <f>+Seco!G285</f>
        <v>0</v>
      </c>
      <c r="H286" s="6">
        <f>+Seco!H285</f>
        <v>0</v>
      </c>
      <c r="I286" s="6">
        <f>+Seco!I285</f>
        <v>0</v>
      </c>
      <c r="J286" s="6">
        <f>+Seco!J285</f>
        <v>0</v>
      </c>
      <c r="K286" s="6">
        <f>+Seco!K285</f>
        <v>-734212.37999999919</v>
      </c>
      <c r="L286" s="6">
        <f>+Seco!L285</f>
        <v>-974876.56000000134</v>
      </c>
      <c r="M286" s="6">
        <f>+Seco!M285</f>
        <v>-968220.09999999846</v>
      </c>
      <c r="N286" s="6">
        <f>+Medio!B285</f>
        <v>0</v>
      </c>
      <c r="O286" s="6">
        <f>+Medio!C285</f>
        <v>0</v>
      </c>
      <c r="P286" s="6">
        <f>+Medio!D285</f>
        <v>0</v>
      </c>
      <c r="Q286" s="6">
        <f>+Medio!E285</f>
        <v>0</v>
      </c>
      <c r="R286" s="6">
        <f>+Medio!F285</f>
        <v>0</v>
      </c>
      <c r="S286" s="6">
        <f>+Medio!G285</f>
        <v>0</v>
      </c>
      <c r="T286" s="6">
        <f>+Medio!H285</f>
        <v>0</v>
      </c>
      <c r="U286" s="6">
        <f>+Medio!I285</f>
        <v>0</v>
      </c>
      <c r="V286" s="6">
        <f>+Medio!J285</f>
        <v>0</v>
      </c>
      <c r="W286" s="6">
        <f>+Medio!K285</f>
        <v>-764582.8000000004</v>
      </c>
      <c r="X286" s="6">
        <f>+Medio!L285</f>
        <v>-1043539.1799999975</v>
      </c>
      <c r="Y286" s="6">
        <f>+Medio!M285</f>
        <v>-901995.65999999945</v>
      </c>
      <c r="Z286" s="6">
        <f>+Húmedo!B285</f>
        <v>0</v>
      </c>
      <c r="AA286" s="6">
        <f>+Húmedo!C285</f>
        <v>0</v>
      </c>
      <c r="AB286" s="6">
        <f>+Húmedo!D285</f>
        <v>0</v>
      </c>
      <c r="AC286" s="6">
        <f>+Húmedo!E285</f>
        <v>0</v>
      </c>
      <c r="AD286" s="6">
        <f>+Húmedo!F285</f>
        <v>0</v>
      </c>
      <c r="AE286" s="6">
        <f>+Húmedo!G285</f>
        <v>0</v>
      </c>
      <c r="AF286" s="6">
        <f>+Húmedo!H285</f>
        <v>0</v>
      </c>
      <c r="AG286" s="6">
        <f>+Húmedo!I285</f>
        <v>0</v>
      </c>
      <c r="AH286" s="6">
        <f>+Húmedo!J285</f>
        <v>0</v>
      </c>
      <c r="AI286" s="6">
        <f>+Húmedo!K285</f>
        <v>-620731.49000000046</v>
      </c>
      <c r="AJ286" s="6">
        <f>+Húmedo!L285</f>
        <v>-987772.05000000179</v>
      </c>
      <c r="AK286" s="6">
        <f>+Húmedo!M285</f>
        <v>-820657.68999999971</v>
      </c>
      <c r="AL286" s="6"/>
      <c r="AM286" s="34">
        <f t="shared" si="76"/>
        <v>-2677309.0399999991</v>
      </c>
      <c r="AN286" s="34">
        <f t="shared" si="77"/>
        <v>-2710117.6399999973</v>
      </c>
      <c r="AO286" s="34">
        <f t="shared" si="78"/>
        <v>-2429161.2300000023</v>
      </c>
      <c r="AP286" s="34">
        <f t="shared" si="79"/>
        <v>-2710117.6399999973</v>
      </c>
      <c r="AQ286" s="34">
        <f t="shared" si="80"/>
        <v>2</v>
      </c>
      <c r="AR286" s="6">
        <f t="shared" si="86"/>
        <v>284</v>
      </c>
      <c r="AS286" s="35">
        <f t="shared" si="81"/>
        <v>-764582.8000000004</v>
      </c>
      <c r="AT286" s="35">
        <f t="shared" si="81"/>
        <v>-1043539.1799999975</v>
      </c>
      <c r="AU286" s="35">
        <f t="shared" si="81"/>
        <v>-901995.65999999945</v>
      </c>
      <c r="AV286" s="35">
        <f t="shared" si="82"/>
        <v>-2710117.6399999973</v>
      </c>
      <c r="AW286" s="19">
        <f t="shared" si="83"/>
        <v>1</v>
      </c>
      <c r="AX286" s="30">
        <f t="shared" si="70"/>
        <v>22</v>
      </c>
      <c r="AY286" s="30">
        <f t="shared" si="71"/>
        <v>23</v>
      </c>
      <c r="AZ286" s="30">
        <f t="shared" si="72"/>
        <v>24</v>
      </c>
      <c r="BB286" s="34">
        <f>+CompraVenta!AQ288</f>
        <v>0</v>
      </c>
      <c r="BC286" s="34">
        <f>+CompraVenta!AR288</f>
        <v>0</v>
      </c>
      <c r="BD286" s="34">
        <f>+CompraVenta!AS288</f>
        <v>0</v>
      </c>
      <c r="BF286" s="34">
        <f t="shared" si="73"/>
        <v>-764582.8000000004</v>
      </c>
      <c r="BG286" s="34">
        <f t="shared" si="74"/>
        <v>-1043539.1799999975</v>
      </c>
      <c r="BH286" s="34">
        <f t="shared" si="75"/>
        <v>-901995.65999999945</v>
      </c>
      <c r="BJ286" s="36">
        <f t="shared" si="84"/>
        <v>-2710117.6399999973</v>
      </c>
      <c r="BK286" s="19">
        <f t="shared" si="85"/>
        <v>0</v>
      </c>
    </row>
    <row r="287" spans="1:63" x14ac:dyDescent="0.35">
      <c r="A287" s="3" t="str">
        <f>+Seco!A286</f>
        <v>MECO_CHILLAN</v>
      </c>
      <c r="B287" s="6">
        <f>+Seco!B286</f>
        <v>0</v>
      </c>
      <c r="C287" s="6">
        <f>+Seco!C286</f>
        <v>0</v>
      </c>
      <c r="D287" s="6">
        <f>+Seco!D286</f>
        <v>0</v>
      </c>
      <c r="E287" s="6">
        <f>+Seco!E286</f>
        <v>0</v>
      </c>
      <c r="F287" s="6">
        <f>+Seco!F286</f>
        <v>0</v>
      </c>
      <c r="G287" s="6">
        <f>+Seco!G286</f>
        <v>0</v>
      </c>
      <c r="H287" s="6">
        <f>+Seco!H286</f>
        <v>0</v>
      </c>
      <c r="I287" s="6">
        <f>+Seco!I286</f>
        <v>0</v>
      </c>
      <c r="J287" s="6">
        <f>+Seco!J286</f>
        <v>0</v>
      </c>
      <c r="K287" s="6">
        <f>+Seco!K286</f>
        <v>164694.82000000004</v>
      </c>
      <c r="L287" s="6">
        <f>+Seco!L286</f>
        <v>215686.59000000011</v>
      </c>
      <c r="M287" s="6">
        <f>+Seco!M286</f>
        <v>217733.4899999997</v>
      </c>
      <c r="N287" s="6">
        <f>+Medio!B286</f>
        <v>0</v>
      </c>
      <c r="O287" s="6">
        <f>+Medio!C286</f>
        <v>0</v>
      </c>
      <c r="P287" s="6">
        <f>+Medio!D286</f>
        <v>0</v>
      </c>
      <c r="Q287" s="6">
        <f>+Medio!E286</f>
        <v>0</v>
      </c>
      <c r="R287" s="6">
        <f>+Medio!F286</f>
        <v>0</v>
      </c>
      <c r="S287" s="6">
        <f>+Medio!G286</f>
        <v>0</v>
      </c>
      <c r="T287" s="6">
        <f>+Medio!H286</f>
        <v>0</v>
      </c>
      <c r="U287" s="6">
        <f>+Medio!I286</f>
        <v>0</v>
      </c>
      <c r="V287" s="6">
        <f>+Medio!J286</f>
        <v>0</v>
      </c>
      <c r="W287" s="6">
        <f>+Medio!K286</f>
        <v>163959.0999999996</v>
      </c>
      <c r="X287" s="6">
        <f>+Medio!L286</f>
        <v>221807.78</v>
      </c>
      <c r="Y287" s="6">
        <f>+Medio!M286</f>
        <v>215813.03000000012</v>
      </c>
      <c r="Z287" s="6">
        <f>+Húmedo!B286</f>
        <v>0</v>
      </c>
      <c r="AA287" s="6">
        <f>+Húmedo!C286</f>
        <v>0</v>
      </c>
      <c r="AB287" s="6">
        <f>+Húmedo!D286</f>
        <v>0</v>
      </c>
      <c r="AC287" s="6">
        <f>+Húmedo!E286</f>
        <v>0</v>
      </c>
      <c r="AD287" s="6">
        <f>+Húmedo!F286</f>
        <v>0</v>
      </c>
      <c r="AE287" s="6">
        <f>+Húmedo!G286</f>
        <v>0</v>
      </c>
      <c r="AF287" s="6">
        <f>+Húmedo!H286</f>
        <v>0</v>
      </c>
      <c r="AG287" s="6">
        <f>+Húmedo!I286</f>
        <v>0</v>
      </c>
      <c r="AH287" s="6">
        <f>+Húmedo!J286</f>
        <v>0</v>
      </c>
      <c r="AI287" s="6">
        <f>+Húmedo!K286</f>
        <v>158524.19999999998</v>
      </c>
      <c r="AJ287" s="6">
        <f>+Húmedo!L286</f>
        <v>211605.21999999983</v>
      </c>
      <c r="AK287" s="6">
        <f>+Húmedo!M286</f>
        <v>207004.07999999941</v>
      </c>
      <c r="AL287" s="6"/>
      <c r="AM287" s="34">
        <f t="shared" si="76"/>
        <v>598114.89999999991</v>
      </c>
      <c r="AN287" s="34">
        <f t="shared" si="77"/>
        <v>601579.90999999968</v>
      </c>
      <c r="AO287" s="34">
        <f t="shared" si="78"/>
        <v>577133.49999999919</v>
      </c>
      <c r="AP287" s="34">
        <f t="shared" si="79"/>
        <v>577133.49999999919</v>
      </c>
      <c r="AQ287" s="34">
        <f t="shared" si="80"/>
        <v>3</v>
      </c>
      <c r="AR287" s="6">
        <f t="shared" si="86"/>
        <v>285</v>
      </c>
      <c r="AS287" s="35">
        <f t="shared" si="81"/>
        <v>158524.19999999998</v>
      </c>
      <c r="AT287" s="35">
        <f t="shared" si="81"/>
        <v>211605.21999999983</v>
      </c>
      <c r="AU287" s="35">
        <f t="shared" si="81"/>
        <v>207004.07999999941</v>
      </c>
      <c r="AV287" s="35">
        <f t="shared" si="82"/>
        <v>577133.49999999919</v>
      </c>
      <c r="AW287" s="19">
        <f t="shared" si="83"/>
        <v>0</v>
      </c>
      <c r="AX287" s="30">
        <f t="shared" si="70"/>
        <v>34</v>
      </c>
      <c r="AY287" s="30">
        <f t="shared" si="71"/>
        <v>35</v>
      </c>
      <c r="AZ287" s="30">
        <f t="shared" si="72"/>
        <v>36</v>
      </c>
      <c r="BB287" s="34">
        <f>+CompraVenta!AQ289</f>
        <v>0</v>
      </c>
      <c r="BC287" s="34">
        <f>+CompraVenta!AR289</f>
        <v>0</v>
      </c>
      <c r="BD287" s="34">
        <f>+CompraVenta!AS289</f>
        <v>0</v>
      </c>
      <c r="BF287" s="34">
        <f t="shared" si="73"/>
        <v>158524.19999999998</v>
      </c>
      <c r="BG287" s="34">
        <f t="shared" si="74"/>
        <v>211605.21999999983</v>
      </c>
      <c r="BH287" s="34">
        <f t="shared" si="75"/>
        <v>207004.07999999941</v>
      </c>
      <c r="BJ287" s="36">
        <f t="shared" si="84"/>
        <v>577133.49999999919</v>
      </c>
      <c r="BK287" s="19">
        <f t="shared" si="85"/>
        <v>0</v>
      </c>
    </row>
    <row r="288" spans="1:63" x14ac:dyDescent="0.35">
      <c r="A288" s="3" t="str">
        <f>+Seco!A287</f>
        <v>MGM_INNOVA_CAPITAL</v>
      </c>
      <c r="B288" s="6">
        <f>+Seco!B287</f>
        <v>0</v>
      </c>
      <c r="C288" s="6">
        <f>+Seco!C287</f>
        <v>0</v>
      </c>
      <c r="D288" s="6">
        <f>+Seco!D287</f>
        <v>0</v>
      </c>
      <c r="E288" s="6">
        <f>+Seco!E287</f>
        <v>0</v>
      </c>
      <c r="F288" s="6">
        <f>+Seco!F287</f>
        <v>0</v>
      </c>
      <c r="G288" s="6">
        <f>+Seco!G287</f>
        <v>0</v>
      </c>
      <c r="H288" s="6">
        <f>+Seco!H287</f>
        <v>0</v>
      </c>
      <c r="I288" s="6">
        <f>+Seco!I287</f>
        <v>0</v>
      </c>
      <c r="J288" s="6">
        <f>+Seco!J287</f>
        <v>0</v>
      </c>
      <c r="K288" s="6">
        <f>+Seco!K287</f>
        <v>6921.1499999999905</v>
      </c>
      <c r="L288" s="6">
        <f>+Seco!L287</f>
        <v>7604.5899999999983</v>
      </c>
      <c r="M288" s="6">
        <f>+Seco!M287</f>
        <v>8621.1399999999885</v>
      </c>
      <c r="N288" s="6">
        <f>+Medio!B287</f>
        <v>0</v>
      </c>
      <c r="O288" s="6">
        <f>+Medio!C287</f>
        <v>0</v>
      </c>
      <c r="P288" s="6">
        <f>+Medio!D287</f>
        <v>0</v>
      </c>
      <c r="Q288" s="6">
        <f>+Medio!E287</f>
        <v>0</v>
      </c>
      <c r="R288" s="6">
        <f>+Medio!F287</f>
        <v>0</v>
      </c>
      <c r="S288" s="6">
        <f>+Medio!G287</f>
        <v>0</v>
      </c>
      <c r="T288" s="6">
        <f>+Medio!H287</f>
        <v>0</v>
      </c>
      <c r="U288" s="6">
        <f>+Medio!I287</f>
        <v>0</v>
      </c>
      <c r="V288" s="6">
        <f>+Medio!J287</f>
        <v>0</v>
      </c>
      <c r="W288" s="6">
        <f>+Medio!K287</f>
        <v>6892.6200000000026</v>
      </c>
      <c r="X288" s="6">
        <f>+Medio!L287</f>
        <v>7772.9799999999932</v>
      </c>
      <c r="Y288" s="6">
        <f>+Medio!M287</f>
        <v>8638.380000000021</v>
      </c>
      <c r="Z288" s="6">
        <f>+Húmedo!B287</f>
        <v>0</v>
      </c>
      <c r="AA288" s="6">
        <f>+Húmedo!C287</f>
        <v>0</v>
      </c>
      <c r="AB288" s="6">
        <f>+Húmedo!D287</f>
        <v>0</v>
      </c>
      <c r="AC288" s="6">
        <f>+Húmedo!E287</f>
        <v>0</v>
      </c>
      <c r="AD288" s="6">
        <f>+Húmedo!F287</f>
        <v>0</v>
      </c>
      <c r="AE288" s="6">
        <f>+Húmedo!G287</f>
        <v>0</v>
      </c>
      <c r="AF288" s="6">
        <f>+Húmedo!H287</f>
        <v>0</v>
      </c>
      <c r="AG288" s="6">
        <f>+Húmedo!I287</f>
        <v>0</v>
      </c>
      <c r="AH288" s="6">
        <f>+Húmedo!J287</f>
        <v>0</v>
      </c>
      <c r="AI288" s="6">
        <f>+Húmedo!K287</f>
        <v>6718.5899999999992</v>
      </c>
      <c r="AJ288" s="6">
        <f>+Húmedo!L287</f>
        <v>7547.0999999999813</v>
      </c>
      <c r="AK288" s="6">
        <f>+Húmedo!M287</f>
        <v>8372.8500000000167</v>
      </c>
      <c r="AL288" s="6"/>
      <c r="AM288" s="34">
        <f t="shared" si="76"/>
        <v>23146.879999999976</v>
      </c>
      <c r="AN288" s="34">
        <f t="shared" si="77"/>
        <v>23303.980000000018</v>
      </c>
      <c r="AO288" s="34">
        <f t="shared" si="78"/>
        <v>22638.539999999997</v>
      </c>
      <c r="AP288" s="34">
        <f t="shared" si="79"/>
        <v>22638.539999999997</v>
      </c>
      <c r="AQ288" s="34">
        <f t="shared" si="80"/>
        <v>3</v>
      </c>
      <c r="AR288" s="6">
        <f t="shared" si="86"/>
        <v>286</v>
      </c>
      <c r="AS288" s="35">
        <f t="shared" si="81"/>
        <v>6718.5899999999992</v>
      </c>
      <c r="AT288" s="35">
        <f t="shared" si="81"/>
        <v>7547.0999999999813</v>
      </c>
      <c r="AU288" s="35">
        <f t="shared" si="81"/>
        <v>8372.8500000000167</v>
      </c>
      <c r="AV288" s="35">
        <f t="shared" si="82"/>
        <v>22638.539999999997</v>
      </c>
      <c r="AW288" s="19">
        <f t="shared" si="83"/>
        <v>0</v>
      </c>
      <c r="AX288" s="30">
        <f t="shared" si="70"/>
        <v>34</v>
      </c>
      <c r="AY288" s="30">
        <f t="shared" si="71"/>
        <v>35</v>
      </c>
      <c r="AZ288" s="30">
        <f t="shared" si="72"/>
        <v>36</v>
      </c>
      <c r="BB288" s="34">
        <f>+CompraVenta!AQ290</f>
        <v>0</v>
      </c>
      <c r="BC288" s="34">
        <f>+CompraVenta!AR290</f>
        <v>0</v>
      </c>
      <c r="BD288" s="34">
        <f>+CompraVenta!AS290</f>
        <v>0</v>
      </c>
      <c r="BF288" s="34">
        <f t="shared" si="73"/>
        <v>6718.5899999999992</v>
      </c>
      <c r="BG288" s="34">
        <f t="shared" si="74"/>
        <v>7547.0999999999813</v>
      </c>
      <c r="BH288" s="34">
        <f t="shared" si="75"/>
        <v>8372.8500000000167</v>
      </c>
      <c r="BJ288" s="36">
        <f t="shared" si="84"/>
        <v>22638.539999999997</v>
      </c>
      <c r="BK288" s="19">
        <f t="shared" si="85"/>
        <v>0</v>
      </c>
    </row>
    <row r="289" spans="1:63" x14ac:dyDescent="0.35">
      <c r="A289" s="3" t="str">
        <f>+Seco!A288</f>
        <v>MIMBRE</v>
      </c>
      <c r="B289" s="6">
        <f>+Seco!B288</f>
        <v>0</v>
      </c>
      <c r="C289" s="6">
        <f>+Seco!C288</f>
        <v>0</v>
      </c>
      <c r="D289" s="6">
        <f>+Seco!D288</f>
        <v>0</v>
      </c>
      <c r="E289" s="6">
        <f>+Seco!E288</f>
        <v>0</v>
      </c>
      <c r="F289" s="6">
        <f>+Seco!F288</f>
        <v>0</v>
      </c>
      <c r="G289" s="6">
        <f>+Seco!G288</f>
        <v>0</v>
      </c>
      <c r="H289" s="6">
        <f>+Seco!H288</f>
        <v>0</v>
      </c>
      <c r="I289" s="6">
        <f>+Seco!I288</f>
        <v>0</v>
      </c>
      <c r="J289" s="6">
        <f>+Seco!J288</f>
        <v>0</v>
      </c>
      <c r="K289" s="6">
        <f>+Seco!K288</f>
        <v>0</v>
      </c>
      <c r="L289" s="6">
        <f>+Seco!L288</f>
        <v>0</v>
      </c>
      <c r="M289" s="6">
        <f>+Seco!M288</f>
        <v>0</v>
      </c>
      <c r="N289" s="6">
        <f>+Medio!B288</f>
        <v>0</v>
      </c>
      <c r="O289" s="6">
        <f>+Medio!C288</f>
        <v>0</v>
      </c>
      <c r="P289" s="6">
        <f>+Medio!D288</f>
        <v>0</v>
      </c>
      <c r="Q289" s="6">
        <f>+Medio!E288</f>
        <v>0</v>
      </c>
      <c r="R289" s="6">
        <f>+Medio!F288</f>
        <v>0</v>
      </c>
      <c r="S289" s="6">
        <f>+Medio!G288</f>
        <v>0</v>
      </c>
      <c r="T289" s="6">
        <f>+Medio!H288</f>
        <v>0</v>
      </c>
      <c r="U289" s="6">
        <f>+Medio!I288</f>
        <v>0</v>
      </c>
      <c r="V289" s="6">
        <f>+Medio!J288</f>
        <v>0</v>
      </c>
      <c r="W289" s="6">
        <f>+Medio!K288</f>
        <v>0</v>
      </c>
      <c r="X289" s="6">
        <f>+Medio!L288</f>
        <v>0</v>
      </c>
      <c r="Y289" s="6">
        <f>+Medio!M288</f>
        <v>0</v>
      </c>
      <c r="Z289" s="6">
        <f>+Húmedo!B288</f>
        <v>0</v>
      </c>
      <c r="AA289" s="6">
        <f>+Húmedo!C288</f>
        <v>0</v>
      </c>
      <c r="AB289" s="6">
        <f>+Húmedo!D288</f>
        <v>0</v>
      </c>
      <c r="AC289" s="6">
        <f>+Húmedo!E288</f>
        <v>0</v>
      </c>
      <c r="AD289" s="6">
        <f>+Húmedo!F288</f>
        <v>0</v>
      </c>
      <c r="AE289" s="6">
        <f>+Húmedo!G288</f>
        <v>0</v>
      </c>
      <c r="AF289" s="6">
        <f>+Húmedo!H288</f>
        <v>0</v>
      </c>
      <c r="AG289" s="6">
        <f>+Húmedo!I288</f>
        <v>0</v>
      </c>
      <c r="AH289" s="6">
        <f>+Húmedo!J288</f>
        <v>0</v>
      </c>
      <c r="AI289" s="6">
        <f>+Húmedo!K288</f>
        <v>0</v>
      </c>
      <c r="AJ289" s="6">
        <f>+Húmedo!L288</f>
        <v>0</v>
      </c>
      <c r="AK289" s="6">
        <f>+Húmedo!M288</f>
        <v>0</v>
      </c>
      <c r="AL289" s="6"/>
      <c r="AM289" s="34">
        <f t="shared" si="76"/>
        <v>0</v>
      </c>
      <c r="AN289" s="34">
        <f t="shared" si="77"/>
        <v>0</v>
      </c>
      <c r="AO289" s="34">
        <f t="shared" si="78"/>
        <v>0</v>
      </c>
      <c r="AP289" s="34">
        <f t="shared" si="79"/>
        <v>0</v>
      </c>
      <c r="AQ289" s="34">
        <f t="shared" si="80"/>
        <v>1</v>
      </c>
      <c r="AR289" s="6">
        <f t="shared" si="86"/>
        <v>287</v>
      </c>
      <c r="AS289" s="35">
        <f t="shared" si="81"/>
        <v>0</v>
      </c>
      <c r="AT289" s="35">
        <f t="shared" si="81"/>
        <v>0</v>
      </c>
      <c r="AU289" s="35">
        <f t="shared" si="81"/>
        <v>0</v>
      </c>
      <c r="AV289" s="35">
        <f t="shared" si="82"/>
        <v>0</v>
      </c>
      <c r="AW289" s="19">
        <f t="shared" si="83"/>
        <v>0</v>
      </c>
      <c r="AX289" s="30">
        <f t="shared" si="70"/>
        <v>1</v>
      </c>
      <c r="AY289" s="30">
        <f t="shared" si="71"/>
        <v>1</v>
      </c>
      <c r="AZ289" s="30">
        <f t="shared" si="72"/>
        <v>1</v>
      </c>
      <c r="BB289" s="34">
        <f>+CompraVenta!AQ291</f>
        <v>0</v>
      </c>
      <c r="BC289" s="34">
        <f>+CompraVenta!AR291</f>
        <v>0</v>
      </c>
      <c r="BD289" s="34">
        <f>+CompraVenta!AS291</f>
        <v>0</v>
      </c>
      <c r="BF289" s="34">
        <f t="shared" si="73"/>
        <v>0</v>
      </c>
      <c r="BG289" s="34">
        <f t="shared" si="74"/>
        <v>0</v>
      </c>
      <c r="BH289" s="34">
        <f t="shared" si="75"/>
        <v>0</v>
      </c>
      <c r="BJ289" s="36">
        <f t="shared" si="84"/>
        <v>0</v>
      </c>
      <c r="BK289" s="19">
        <f t="shared" si="85"/>
        <v>0</v>
      </c>
    </row>
    <row r="290" spans="1:63" x14ac:dyDescent="0.35">
      <c r="A290" s="3" t="str">
        <f>+Seco!A289</f>
        <v>MINICENTRALES_ARAUCANIA</v>
      </c>
      <c r="B290" s="6">
        <f>+Seco!B289</f>
        <v>0</v>
      </c>
      <c r="C290" s="6">
        <f>+Seco!C289</f>
        <v>0</v>
      </c>
      <c r="D290" s="6">
        <f>+Seco!D289</f>
        <v>0</v>
      </c>
      <c r="E290" s="6">
        <f>+Seco!E289</f>
        <v>0</v>
      </c>
      <c r="F290" s="6">
        <f>+Seco!F289</f>
        <v>0</v>
      </c>
      <c r="G290" s="6">
        <f>+Seco!G289</f>
        <v>0</v>
      </c>
      <c r="H290" s="6">
        <f>+Seco!H289</f>
        <v>0</v>
      </c>
      <c r="I290" s="6">
        <f>+Seco!I289</f>
        <v>0</v>
      </c>
      <c r="J290" s="6">
        <f>+Seco!J289</f>
        <v>0</v>
      </c>
      <c r="K290" s="6">
        <f>+Seco!K289</f>
        <v>253919.7</v>
      </c>
      <c r="L290" s="6">
        <f>+Seco!L289</f>
        <v>262203.53000000032</v>
      </c>
      <c r="M290" s="6">
        <f>+Seco!M289</f>
        <v>124874.59000000005</v>
      </c>
      <c r="N290" s="6">
        <f>+Medio!B289</f>
        <v>0</v>
      </c>
      <c r="O290" s="6">
        <f>+Medio!C289</f>
        <v>0</v>
      </c>
      <c r="P290" s="6">
        <f>+Medio!D289</f>
        <v>0</v>
      </c>
      <c r="Q290" s="6">
        <f>+Medio!E289</f>
        <v>0</v>
      </c>
      <c r="R290" s="6">
        <f>+Medio!F289</f>
        <v>0</v>
      </c>
      <c r="S290" s="6">
        <f>+Medio!G289</f>
        <v>0</v>
      </c>
      <c r="T290" s="6">
        <f>+Medio!H289</f>
        <v>0</v>
      </c>
      <c r="U290" s="6">
        <f>+Medio!I289</f>
        <v>0</v>
      </c>
      <c r="V290" s="6">
        <f>+Medio!J289</f>
        <v>0</v>
      </c>
      <c r="W290" s="6">
        <f>+Medio!K289</f>
        <v>244642.32000000041</v>
      </c>
      <c r="X290" s="6">
        <f>+Medio!L289</f>
        <v>291927.03000000026</v>
      </c>
      <c r="Y290" s="6">
        <f>+Medio!M289</f>
        <v>258469.13000000009</v>
      </c>
      <c r="Z290" s="6">
        <f>+Húmedo!B289</f>
        <v>0</v>
      </c>
      <c r="AA290" s="6">
        <f>+Húmedo!C289</f>
        <v>0</v>
      </c>
      <c r="AB290" s="6">
        <f>+Húmedo!D289</f>
        <v>0</v>
      </c>
      <c r="AC290" s="6">
        <f>+Húmedo!E289</f>
        <v>0</v>
      </c>
      <c r="AD290" s="6">
        <f>+Húmedo!F289</f>
        <v>0</v>
      </c>
      <c r="AE290" s="6">
        <f>+Húmedo!G289</f>
        <v>0</v>
      </c>
      <c r="AF290" s="6">
        <f>+Húmedo!H289</f>
        <v>0</v>
      </c>
      <c r="AG290" s="6">
        <f>+Húmedo!I289</f>
        <v>0</v>
      </c>
      <c r="AH290" s="6">
        <f>+Húmedo!J289</f>
        <v>0</v>
      </c>
      <c r="AI290" s="6">
        <f>+Húmedo!K289</f>
        <v>250947.89999999985</v>
      </c>
      <c r="AJ290" s="6">
        <f>+Húmedo!L289</f>
        <v>276258.86999999988</v>
      </c>
      <c r="AK290" s="6">
        <f>+Húmedo!M289</f>
        <v>219560.89000000065</v>
      </c>
      <c r="AL290" s="6"/>
      <c r="AM290" s="34">
        <f t="shared" si="76"/>
        <v>640997.82000000041</v>
      </c>
      <c r="AN290" s="34">
        <f t="shared" si="77"/>
        <v>795038.4800000008</v>
      </c>
      <c r="AO290" s="34">
        <f t="shared" si="78"/>
        <v>746767.66000000038</v>
      </c>
      <c r="AP290" s="34">
        <f t="shared" si="79"/>
        <v>640997.82000000041</v>
      </c>
      <c r="AQ290" s="34">
        <f t="shared" si="80"/>
        <v>1</v>
      </c>
      <c r="AR290" s="6">
        <f t="shared" si="86"/>
        <v>288</v>
      </c>
      <c r="AS290" s="35">
        <f t="shared" si="81"/>
        <v>253919.7</v>
      </c>
      <c r="AT290" s="35">
        <f t="shared" si="81"/>
        <v>262203.53000000032</v>
      </c>
      <c r="AU290" s="35">
        <f t="shared" si="81"/>
        <v>124874.59000000005</v>
      </c>
      <c r="AV290" s="35">
        <f t="shared" si="82"/>
        <v>640997.82000000041</v>
      </c>
      <c r="AW290" s="19">
        <f t="shared" si="83"/>
        <v>0</v>
      </c>
      <c r="AX290" s="30">
        <f t="shared" si="70"/>
        <v>10</v>
      </c>
      <c r="AY290" s="30">
        <f t="shared" si="71"/>
        <v>11</v>
      </c>
      <c r="AZ290" s="30">
        <f t="shared" si="72"/>
        <v>12</v>
      </c>
      <c r="BB290" s="34">
        <f>+CompraVenta!AQ292</f>
        <v>0</v>
      </c>
      <c r="BC290" s="34">
        <f>+CompraVenta!AR292</f>
        <v>0</v>
      </c>
      <c r="BD290" s="34">
        <f>+CompraVenta!AS292</f>
        <v>0</v>
      </c>
      <c r="BF290" s="34">
        <f t="shared" si="73"/>
        <v>253919.7</v>
      </c>
      <c r="BG290" s="34">
        <f t="shared" si="74"/>
        <v>262203.53000000032</v>
      </c>
      <c r="BH290" s="34">
        <f t="shared" si="75"/>
        <v>124874.59000000005</v>
      </c>
      <c r="BJ290" s="36">
        <f t="shared" si="84"/>
        <v>640997.82000000041</v>
      </c>
      <c r="BK290" s="19">
        <f t="shared" si="85"/>
        <v>0</v>
      </c>
    </row>
    <row r="291" spans="1:63" x14ac:dyDescent="0.35">
      <c r="A291" s="3" t="str">
        <f>+Seco!A290</f>
        <v>MONCURI_ENERGY_SPA</v>
      </c>
      <c r="B291" s="6">
        <f>+Seco!B290</f>
        <v>0</v>
      </c>
      <c r="C291" s="6">
        <f>+Seco!C290</f>
        <v>0</v>
      </c>
      <c r="D291" s="6">
        <f>+Seco!D290</f>
        <v>0</v>
      </c>
      <c r="E291" s="6">
        <f>+Seco!E290</f>
        <v>0</v>
      </c>
      <c r="F291" s="6">
        <f>+Seco!F290</f>
        <v>0</v>
      </c>
      <c r="G291" s="6">
        <f>+Seco!G290</f>
        <v>0</v>
      </c>
      <c r="H291" s="6">
        <f>+Seco!H290</f>
        <v>0</v>
      </c>
      <c r="I291" s="6">
        <f>+Seco!I290</f>
        <v>0</v>
      </c>
      <c r="J291" s="6">
        <f>+Seco!J290</f>
        <v>0</v>
      </c>
      <c r="K291" s="6">
        <f>+Seco!K290</f>
        <v>86323.890000000029</v>
      </c>
      <c r="L291" s="6">
        <f>+Seco!L290</f>
        <v>98812.449999999924</v>
      </c>
      <c r="M291" s="6">
        <f>+Seco!M290</f>
        <v>94674.580000000235</v>
      </c>
      <c r="N291" s="6">
        <f>+Medio!B290</f>
        <v>0</v>
      </c>
      <c r="O291" s="6">
        <f>+Medio!C290</f>
        <v>0</v>
      </c>
      <c r="P291" s="6">
        <f>+Medio!D290</f>
        <v>0</v>
      </c>
      <c r="Q291" s="6">
        <f>+Medio!E290</f>
        <v>0</v>
      </c>
      <c r="R291" s="6">
        <f>+Medio!F290</f>
        <v>0</v>
      </c>
      <c r="S291" s="6">
        <f>+Medio!G290</f>
        <v>0</v>
      </c>
      <c r="T291" s="6">
        <f>+Medio!H290</f>
        <v>0</v>
      </c>
      <c r="U291" s="6">
        <f>+Medio!I290</f>
        <v>0</v>
      </c>
      <c r="V291" s="6">
        <f>+Medio!J290</f>
        <v>0</v>
      </c>
      <c r="W291" s="6">
        <f>+Medio!K290</f>
        <v>85982.900000000052</v>
      </c>
      <c r="X291" s="6">
        <f>+Medio!L290</f>
        <v>100947.9399999997</v>
      </c>
      <c r="Y291" s="6">
        <f>+Medio!M290</f>
        <v>94910.929999999978</v>
      </c>
      <c r="Z291" s="6">
        <f>+Húmedo!B290</f>
        <v>0</v>
      </c>
      <c r="AA291" s="6">
        <f>+Húmedo!C290</f>
        <v>0</v>
      </c>
      <c r="AB291" s="6">
        <f>+Húmedo!D290</f>
        <v>0</v>
      </c>
      <c r="AC291" s="6">
        <f>+Húmedo!E290</f>
        <v>0</v>
      </c>
      <c r="AD291" s="6">
        <f>+Húmedo!F290</f>
        <v>0</v>
      </c>
      <c r="AE291" s="6">
        <f>+Húmedo!G290</f>
        <v>0</v>
      </c>
      <c r="AF291" s="6">
        <f>+Húmedo!H290</f>
        <v>0</v>
      </c>
      <c r="AG291" s="6">
        <f>+Húmedo!I290</f>
        <v>0</v>
      </c>
      <c r="AH291" s="6">
        <f>+Húmedo!J290</f>
        <v>0</v>
      </c>
      <c r="AI291" s="6">
        <f>+Húmedo!K290</f>
        <v>83882.87000000017</v>
      </c>
      <c r="AJ291" s="6">
        <f>+Húmedo!L290</f>
        <v>98032.039999999935</v>
      </c>
      <c r="AK291" s="6">
        <f>+Húmedo!M290</f>
        <v>91946.599999999729</v>
      </c>
      <c r="AL291" s="6"/>
      <c r="AM291" s="34">
        <f t="shared" si="76"/>
        <v>279810.92000000022</v>
      </c>
      <c r="AN291" s="34">
        <f t="shared" si="77"/>
        <v>281841.76999999973</v>
      </c>
      <c r="AO291" s="34">
        <f t="shared" si="78"/>
        <v>273861.50999999983</v>
      </c>
      <c r="AP291" s="34">
        <f t="shared" si="79"/>
        <v>273861.50999999983</v>
      </c>
      <c r="AQ291" s="34">
        <f t="shared" si="80"/>
        <v>3</v>
      </c>
      <c r="AR291" s="6">
        <f t="shared" si="86"/>
        <v>289</v>
      </c>
      <c r="AS291" s="35">
        <f t="shared" si="81"/>
        <v>83882.87000000017</v>
      </c>
      <c r="AT291" s="35">
        <f t="shared" si="81"/>
        <v>98032.039999999935</v>
      </c>
      <c r="AU291" s="35">
        <f t="shared" si="81"/>
        <v>91946.599999999729</v>
      </c>
      <c r="AV291" s="35">
        <f t="shared" si="82"/>
        <v>273861.50999999983</v>
      </c>
      <c r="AW291" s="19">
        <f t="shared" si="83"/>
        <v>0</v>
      </c>
      <c r="AX291" s="30">
        <f t="shared" si="70"/>
        <v>34</v>
      </c>
      <c r="AY291" s="30">
        <f t="shared" si="71"/>
        <v>35</v>
      </c>
      <c r="AZ291" s="30">
        <f t="shared" si="72"/>
        <v>36</v>
      </c>
      <c r="BB291" s="34">
        <f>+CompraVenta!AQ293</f>
        <v>0</v>
      </c>
      <c r="BC291" s="34">
        <f>+CompraVenta!AR293</f>
        <v>0</v>
      </c>
      <c r="BD291" s="34">
        <f>+CompraVenta!AS293</f>
        <v>0</v>
      </c>
      <c r="BF291" s="34">
        <f t="shared" si="73"/>
        <v>83882.87000000017</v>
      </c>
      <c r="BG291" s="34">
        <f t="shared" si="74"/>
        <v>98032.039999999935</v>
      </c>
      <c r="BH291" s="34">
        <f t="shared" si="75"/>
        <v>91946.599999999729</v>
      </c>
      <c r="BJ291" s="36">
        <f t="shared" si="84"/>
        <v>273861.50999999983</v>
      </c>
      <c r="BK291" s="19">
        <f t="shared" si="85"/>
        <v>0</v>
      </c>
    </row>
    <row r="292" spans="1:63" x14ac:dyDescent="0.35">
      <c r="A292" s="3" t="str">
        <f>+Seco!A291</f>
        <v>MONTE REDONDO</v>
      </c>
      <c r="B292" s="6">
        <f>+Seco!B291</f>
        <v>0</v>
      </c>
      <c r="C292" s="6">
        <f>+Seco!C291</f>
        <v>0</v>
      </c>
      <c r="D292" s="6">
        <f>+Seco!D291</f>
        <v>0</v>
      </c>
      <c r="E292" s="6">
        <f>+Seco!E291</f>
        <v>0</v>
      </c>
      <c r="F292" s="6">
        <f>+Seco!F291</f>
        <v>0</v>
      </c>
      <c r="G292" s="6">
        <f>+Seco!G291</f>
        <v>0</v>
      </c>
      <c r="H292" s="6">
        <f>+Seco!H291</f>
        <v>0</v>
      </c>
      <c r="I292" s="6">
        <f>+Seco!I291</f>
        <v>0</v>
      </c>
      <c r="J292" s="6">
        <f>+Seco!J291</f>
        <v>0</v>
      </c>
      <c r="K292" s="6">
        <f>+Seco!K291</f>
        <v>-758775.55999999982</v>
      </c>
      <c r="L292" s="6">
        <f>+Seco!L291</f>
        <v>-856824.84000000008</v>
      </c>
      <c r="M292" s="6">
        <f>+Seco!M291</f>
        <v>-1040543.3699999992</v>
      </c>
      <c r="N292" s="6">
        <f>+Medio!B291</f>
        <v>0</v>
      </c>
      <c r="O292" s="6">
        <f>+Medio!C291</f>
        <v>0</v>
      </c>
      <c r="P292" s="6">
        <f>+Medio!D291</f>
        <v>0</v>
      </c>
      <c r="Q292" s="6">
        <f>+Medio!E291</f>
        <v>0</v>
      </c>
      <c r="R292" s="6">
        <f>+Medio!F291</f>
        <v>0</v>
      </c>
      <c r="S292" s="6">
        <f>+Medio!G291</f>
        <v>0</v>
      </c>
      <c r="T292" s="6">
        <f>+Medio!H291</f>
        <v>0</v>
      </c>
      <c r="U292" s="6">
        <f>+Medio!I291</f>
        <v>0</v>
      </c>
      <c r="V292" s="6">
        <f>+Medio!J291</f>
        <v>0</v>
      </c>
      <c r="W292" s="6">
        <f>+Medio!K291</f>
        <v>-759978.68999999983</v>
      </c>
      <c r="X292" s="6">
        <f>+Medio!L291</f>
        <v>-890445.3200000003</v>
      </c>
      <c r="Y292" s="6">
        <f>+Medio!M291</f>
        <v>-1023697.5800000004</v>
      </c>
      <c r="Z292" s="6">
        <f>+Húmedo!B291</f>
        <v>0</v>
      </c>
      <c r="AA292" s="6">
        <f>+Húmedo!C291</f>
        <v>0</v>
      </c>
      <c r="AB292" s="6">
        <f>+Húmedo!D291</f>
        <v>0</v>
      </c>
      <c r="AC292" s="6">
        <f>+Húmedo!E291</f>
        <v>0</v>
      </c>
      <c r="AD292" s="6">
        <f>+Húmedo!F291</f>
        <v>0</v>
      </c>
      <c r="AE292" s="6">
        <f>+Húmedo!G291</f>
        <v>0</v>
      </c>
      <c r="AF292" s="6">
        <f>+Húmedo!H291</f>
        <v>0</v>
      </c>
      <c r="AG292" s="6">
        <f>+Húmedo!I291</f>
        <v>0</v>
      </c>
      <c r="AH292" s="6">
        <f>+Húmedo!J291</f>
        <v>0</v>
      </c>
      <c r="AI292" s="6">
        <f>+Húmedo!K291</f>
        <v>-727307.0899999995</v>
      </c>
      <c r="AJ292" s="6">
        <f>+Húmedo!L291</f>
        <v>-830713.35000000021</v>
      </c>
      <c r="AK292" s="6">
        <f>+Húmedo!M291</f>
        <v>-975000.78000000108</v>
      </c>
      <c r="AL292" s="6"/>
      <c r="AM292" s="34">
        <f t="shared" si="76"/>
        <v>-2656143.7699999991</v>
      </c>
      <c r="AN292" s="34">
        <f t="shared" si="77"/>
        <v>-2674121.5900000008</v>
      </c>
      <c r="AO292" s="34">
        <f t="shared" si="78"/>
        <v>-2533021.2200000007</v>
      </c>
      <c r="AP292" s="34">
        <f t="shared" si="79"/>
        <v>-2674121.5900000008</v>
      </c>
      <c r="AQ292" s="34">
        <f t="shared" si="80"/>
        <v>2</v>
      </c>
      <c r="AR292" s="6">
        <f t="shared" si="86"/>
        <v>290</v>
      </c>
      <c r="AS292" s="35">
        <f t="shared" si="81"/>
        <v>-759978.68999999983</v>
      </c>
      <c r="AT292" s="35">
        <f t="shared" si="81"/>
        <v>-890445.3200000003</v>
      </c>
      <c r="AU292" s="35">
        <f t="shared" si="81"/>
        <v>-1023697.5800000004</v>
      </c>
      <c r="AV292" s="35">
        <f t="shared" si="82"/>
        <v>-2674121.5900000008</v>
      </c>
      <c r="AW292" s="19">
        <f t="shared" si="83"/>
        <v>1</v>
      </c>
      <c r="AX292" s="30">
        <f t="shared" si="70"/>
        <v>22</v>
      </c>
      <c r="AY292" s="30">
        <f t="shared" si="71"/>
        <v>23</v>
      </c>
      <c r="AZ292" s="30">
        <f t="shared" si="72"/>
        <v>24</v>
      </c>
      <c r="BB292" s="34">
        <f>+CompraVenta!AQ294</f>
        <v>0</v>
      </c>
      <c r="BC292" s="34">
        <f>+CompraVenta!AR294</f>
        <v>0</v>
      </c>
      <c r="BD292" s="34">
        <f>+CompraVenta!AS294</f>
        <v>0</v>
      </c>
      <c r="BF292" s="34">
        <f t="shared" si="73"/>
        <v>-759978.68999999983</v>
      </c>
      <c r="BG292" s="34">
        <f t="shared" si="74"/>
        <v>-890445.3200000003</v>
      </c>
      <c r="BH292" s="34">
        <f t="shared" si="75"/>
        <v>-1023697.5800000004</v>
      </c>
      <c r="BJ292" s="36">
        <f t="shared" si="84"/>
        <v>-2674121.5900000008</v>
      </c>
      <c r="BK292" s="19">
        <f t="shared" si="85"/>
        <v>0</v>
      </c>
    </row>
    <row r="293" spans="1:63" x14ac:dyDescent="0.35">
      <c r="A293" s="3" t="str">
        <f>+Seco!A292</f>
        <v>NEOMAS</v>
      </c>
      <c r="B293" s="6">
        <f>+Seco!B292</f>
        <v>0</v>
      </c>
      <c r="C293" s="6">
        <f>+Seco!C292</f>
        <v>0</v>
      </c>
      <c r="D293" s="6">
        <f>+Seco!D292</f>
        <v>0</v>
      </c>
      <c r="E293" s="6">
        <f>+Seco!E292</f>
        <v>0</v>
      </c>
      <c r="F293" s="6">
        <f>+Seco!F292</f>
        <v>0</v>
      </c>
      <c r="G293" s="6">
        <f>+Seco!G292</f>
        <v>0</v>
      </c>
      <c r="H293" s="6">
        <f>+Seco!H292</f>
        <v>0</v>
      </c>
      <c r="I293" s="6">
        <f>+Seco!I292</f>
        <v>0</v>
      </c>
      <c r="J293" s="6">
        <f>+Seco!J292</f>
        <v>0</v>
      </c>
      <c r="K293" s="6">
        <f>+Seco!K292</f>
        <v>-218418.54000000047</v>
      </c>
      <c r="L293" s="6">
        <f>+Seco!L292</f>
        <v>482103.65999999933</v>
      </c>
      <c r="M293" s="6">
        <f>+Seco!M292</f>
        <v>451301.14000000054</v>
      </c>
      <c r="N293" s="6">
        <f>+Medio!B292</f>
        <v>0</v>
      </c>
      <c r="O293" s="6">
        <f>+Medio!C292</f>
        <v>0</v>
      </c>
      <c r="P293" s="6">
        <f>+Medio!D292</f>
        <v>0</v>
      </c>
      <c r="Q293" s="6">
        <f>+Medio!E292</f>
        <v>0</v>
      </c>
      <c r="R293" s="6">
        <f>+Medio!F292</f>
        <v>0</v>
      </c>
      <c r="S293" s="6">
        <f>+Medio!G292</f>
        <v>0</v>
      </c>
      <c r="T293" s="6">
        <f>+Medio!H292</f>
        <v>0</v>
      </c>
      <c r="U293" s="6">
        <f>+Medio!I292</f>
        <v>0</v>
      </c>
      <c r="V293" s="6">
        <f>+Medio!J292</f>
        <v>0</v>
      </c>
      <c r="W293" s="6">
        <f>+Medio!K292</f>
        <v>-215759.21999999991</v>
      </c>
      <c r="X293" s="6">
        <f>+Medio!L292</f>
        <v>495737.74000000046</v>
      </c>
      <c r="Y293" s="6">
        <f>+Medio!M292</f>
        <v>445679.58000000037</v>
      </c>
      <c r="Z293" s="6">
        <f>+Húmedo!B292</f>
        <v>0</v>
      </c>
      <c r="AA293" s="6">
        <f>+Húmedo!C292</f>
        <v>0</v>
      </c>
      <c r="AB293" s="6">
        <f>+Húmedo!D292</f>
        <v>0</v>
      </c>
      <c r="AC293" s="6">
        <f>+Húmedo!E292</f>
        <v>0</v>
      </c>
      <c r="AD293" s="6">
        <f>+Húmedo!F292</f>
        <v>0</v>
      </c>
      <c r="AE293" s="6">
        <f>+Húmedo!G292</f>
        <v>0</v>
      </c>
      <c r="AF293" s="6">
        <f>+Húmedo!H292</f>
        <v>0</v>
      </c>
      <c r="AG293" s="6">
        <f>+Húmedo!I292</f>
        <v>0</v>
      </c>
      <c r="AH293" s="6">
        <f>+Húmedo!J292</f>
        <v>0</v>
      </c>
      <c r="AI293" s="6">
        <f>+Húmedo!K292</f>
        <v>-205781.8900000001</v>
      </c>
      <c r="AJ293" s="6">
        <f>+Húmedo!L292</f>
        <v>471531.86999999965</v>
      </c>
      <c r="AK293" s="6">
        <f>+Húmedo!M292</f>
        <v>429882.12999999977</v>
      </c>
      <c r="AL293" s="6"/>
      <c r="AM293" s="34">
        <f t="shared" si="76"/>
        <v>714986.25999999931</v>
      </c>
      <c r="AN293" s="34">
        <f t="shared" si="77"/>
        <v>725658.10000000091</v>
      </c>
      <c r="AO293" s="34">
        <f t="shared" si="78"/>
        <v>695632.10999999929</v>
      </c>
      <c r="AP293" s="34">
        <f t="shared" si="79"/>
        <v>695632.10999999929</v>
      </c>
      <c r="AQ293" s="34">
        <f t="shared" si="80"/>
        <v>3</v>
      </c>
      <c r="AR293" s="6">
        <f t="shared" si="86"/>
        <v>291</v>
      </c>
      <c r="AS293" s="35">
        <f t="shared" si="81"/>
        <v>-205781.8900000001</v>
      </c>
      <c r="AT293" s="35">
        <f t="shared" si="81"/>
        <v>471531.86999999965</v>
      </c>
      <c r="AU293" s="35">
        <f t="shared" si="81"/>
        <v>429882.12999999977</v>
      </c>
      <c r="AV293" s="35">
        <f t="shared" si="82"/>
        <v>695632.10999999929</v>
      </c>
      <c r="AW293" s="19">
        <f t="shared" si="83"/>
        <v>0</v>
      </c>
      <c r="AX293" s="30">
        <f t="shared" si="70"/>
        <v>34</v>
      </c>
      <c r="AY293" s="30">
        <f t="shared" si="71"/>
        <v>35</v>
      </c>
      <c r="AZ293" s="30">
        <f t="shared" si="72"/>
        <v>36</v>
      </c>
      <c r="BB293" s="34">
        <f>+CompraVenta!AQ295</f>
        <v>0</v>
      </c>
      <c r="BC293" s="34">
        <f>+CompraVenta!AR295</f>
        <v>0</v>
      </c>
      <c r="BD293" s="34">
        <f>+CompraVenta!AS295</f>
        <v>0</v>
      </c>
      <c r="BF293" s="34">
        <f t="shared" si="73"/>
        <v>-205781.8900000001</v>
      </c>
      <c r="BG293" s="34">
        <f t="shared" si="74"/>
        <v>471531.86999999965</v>
      </c>
      <c r="BH293" s="34">
        <f t="shared" si="75"/>
        <v>429882.12999999977</v>
      </c>
      <c r="BJ293" s="36">
        <f t="shared" si="84"/>
        <v>695632.10999999929</v>
      </c>
      <c r="BK293" s="19">
        <f t="shared" si="85"/>
        <v>0</v>
      </c>
    </row>
    <row r="294" spans="1:63" x14ac:dyDescent="0.35">
      <c r="A294" s="3" t="str">
        <f>+Seco!A293</f>
        <v>NORACID</v>
      </c>
      <c r="B294" s="6">
        <f>+Seco!B293</f>
        <v>0</v>
      </c>
      <c r="C294" s="6">
        <f>+Seco!C293</f>
        <v>0</v>
      </c>
      <c r="D294" s="6">
        <f>+Seco!D293</f>
        <v>0</v>
      </c>
      <c r="E294" s="6">
        <f>+Seco!E293</f>
        <v>0</v>
      </c>
      <c r="F294" s="6">
        <f>+Seco!F293</f>
        <v>0</v>
      </c>
      <c r="G294" s="6">
        <f>+Seco!G293</f>
        <v>0</v>
      </c>
      <c r="H294" s="6">
        <f>+Seco!H293</f>
        <v>0</v>
      </c>
      <c r="I294" s="6">
        <f>+Seco!I293</f>
        <v>0</v>
      </c>
      <c r="J294" s="6">
        <f>+Seco!J293</f>
        <v>0</v>
      </c>
      <c r="K294" s="6">
        <f>+Seco!K293</f>
        <v>-123399.44000000015</v>
      </c>
      <c r="L294" s="6">
        <f>+Seco!L293</f>
        <v>381169.67999999953</v>
      </c>
      <c r="M294" s="6">
        <f>+Seco!M293</f>
        <v>1133217.0199999963</v>
      </c>
      <c r="N294" s="6">
        <f>+Medio!B293</f>
        <v>0</v>
      </c>
      <c r="O294" s="6">
        <f>+Medio!C293</f>
        <v>0</v>
      </c>
      <c r="P294" s="6">
        <f>+Medio!D293</f>
        <v>0</v>
      </c>
      <c r="Q294" s="6">
        <f>+Medio!E293</f>
        <v>0</v>
      </c>
      <c r="R294" s="6">
        <f>+Medio!F293</f>
        <v>0</v>
      </c>
      <c r="S294" s="6">
        <f>+Medio!G293</f>
        <v>0</v>
      </c>
      <c r="T294" s="6">
        <f>+Medio!H293</f>
        <v>0</v>
      </c>
      <c r="U294" s="6">
        <f>+Medio!I293</f>
        <v>0</v>
      </c>
      <c r="V294" s="6">
        <f>+Medio!J293</f>
        <v>0</v>
      </c>
      <c r="W294" s="6">
        <f>+Medio!K293</f>
        <v>-123031.20999999992</v>
      </c>
      <c r="X294" s="6">
        <f>+Medio!L293</f>
        <v>382305.5500000001</v>
      </c>
      <c r="Y294" s="6">
        <f>+Medio!M293</f>
        <v>1176147.3999999987</v>
      </c>
      <c r="Z294" s="6">
        <f>+Húmedo!B293</f>
        <v>0</v>
      </c>
      <c r="AA294" s="6">
        <f>+Húmedo!C293</f>
        <v>0</v>
      </c>
      <c r="AB294" s="6">
        <f>+Húmedo!D293</f>
        <v>0</v>
      </c>
      <c r="AC294" s="6">
        <f>+Húmedo!E293</f>
        <v>0</v>
      </c>
      <c r="AD294" s="6">
        <f>+Húmedo!F293</f>
        <v>0</v>
      </c>
      <c r="AE294" s="6">
        <f>+Húmedo!G293</f>
        <v>0</v>
      </c>
      <c r="AF294" s="6">
        <f>+Húmedo!H293</f>
        <v>0</v>
      </c>
      <c r="AG294" s="6">
        <f>+Húmedo!I293</f>
        <v>0</v>
      </c>
      <c r="AH294" s="6">
        <f>+Húmedo!J293</f>
        <v>0</v>
      </c>
      <c r="AI294" s="6">
        <f>+Húmedo!K293</f>
        <v>-125301.21000000006</v>
      </c>
      <c r="AJ294" s="6">
        <f>+Húmedo!L293</f>
        <v>349490.23000000016</v>
      </c>
      <c r="AK294" s="6">
        <f>+Húmedo!M293</f>
        <v>1156968.1999999988</v>
      </c>
      <c r="AL294" s="6"/>
      <c r="AM294" s="34">
        <f t="shared" si="76"/>
        <v>1390987.2599999956</v>
      </c>
      <c r="AN294" s="34">
        <f t="shared" si="77"/>
        <v>1435421.7399999988</v>
      </c>
      <c r="AO294" s="34">
        <f t="shared" si="78"/>
        <v>1381157.2199999988</v>
      </c>
      <c r="AP294" s="34">
        <f t="shared" si="79"/>
        <v>1381157.2199999988</v>
      </c>
      <c r="AQ294" s="34">
        <f t="shared" si="80"/>
        <v>3</v>
      </c>
      <c r="AR294" s="6">
        <f t="shared" si="86"/>
        <v>292</v>
      </c>
      <c r="AS294" s="35">
        <f t="shared" si="81"/>
        <v>-125301.21000000006</v>
      </c>
      <c r="AT294" s="35">
        <f t="shared" si="81"/>
        <v>349490.23000000016</v>
      </c>
      <c r="AU294" s="35">
        <f t="shared" si="81"/>
        <v>1156968.1999999988</v>
      </c>
      <c r="AV294" s="35">
        <f t="shared" si="82"/>
        <v>1381157.2199999988</v>
      </c>
      <c r="AW294" s="19">
        <f t="shared" si="83"/>
        <v>0</v>
      </c>
      <c r="AX294" s="30">
        <f t="shared" si="70"/>
        <v>34</v>
      </c>
      <c r="AY294" s="30">
        <f t="shared" si="71"/>
        <v>35</v>
      </c>
      <c r="AZ294" s="30">
        <f t="shared" si="72"/>
        <v>36</v>
      </c>
      <c r="BB294" s="34">
        <f>+CompraVenta!AQ296</f>
        <v>0</v>
      </c>
      <c r="BC294" s="34">
        <f>+CompraVenta!AR296</f>
        <v>0</v>
      </c>
      <c r="BD294" s="34">
        <f>+CompraVenta!AS296</f>
        <v>0</v>
      </c>
      <c r="BF294" s="34">
        <f t="shared" si="73"/>
        <v>-125301.21000000006</v>
      </c>
      <c r="BG294" s="34">
        <f t="shared" si="74"/>
        <v>349490.23000000016</v>
      </c>
      <c r="BH294" s="34">
        <f t="shared" si="75"/>
        <v>1156968.1999999988</v>
      </c>
      <c r="BJ294" s="36">
        <f t="shared" si="84"/>
        <v>1381157.2199999988</v>
      </c>
      <c r="BK294" s="19">
        <f t="shared" si="85"/>
        <v>0</v>
      </c>
    </row>
    <row r="295" spans="1:63" x14ac:dyDescent="0.35">
      <c r="A295" s="3" t="str">
        <f>+Seco!A294</f>
        <v>NORVIND</v>
      </c>
      <c r="B295" s="6">
        <f>+Seco!B294</f>
        <v>0</v>
      </c>
      <c r="C295" s="6">
        <f>+Seco!C294</f>
        <v>0</v>
      </c>
      <c r="D295" s="6">
        <f>+Seco!D294</f>
        <v>0</v>
      </c>
      <c r="E295" s="6">
        <f>+Seco!E294</f>
        <v>0</v>
      </c>
      <c r="F295" s="6">
        <f>+Seco!F294</f>
        <v>0</v>
      </c>
      <c r="G295" s="6">
        <f>+Seco!G294</f>
        <v>0</v>
      </c>
      <c r="H295" s="6">
        <f>+Seco!H294</f>
        <v>0</v>
      </c>
      <c r="I295" s="6">
        <f>+Seco!I294</f>
        <v>0</v>
      </c>
      <c r="J295" s="6">
        <f>+Seco!J294</f>
        <v>0</v>
      </c>
      <c r="K295" s="6">
        <f>+Seco!K294</f>
        <v>304294.31</v>
      </c>
      <c r="L295" s="6">
        <f>+Seco!L294</f>
        <v>294422.21000000008</v>
      </c>
      <c r="M295" s="6">
        <f>+Seco!M294</f>
        <v>187224.14000000007</v>
      </c>
      <c r="N295" s="6">
        <f>+Medio!B294</f>
        <v>0</v>
      </c>
      <c r="O295" s="6">
        <f>+Medio!C294</f>
        <v>0</v>
      </c>
      <c r="P295" s="6">
        <f>+Medio!D294</f>
        <v>0</v>
      </c>
      <c r="Q295" s="6">
        <f>+Medio!E294</f>
        <v>0</v>
      </c>
      <c r="R295" s="6">
        <f>+Medio!F294</f>
        <v>0</v>
      </c>
      <c r="S295" s="6">
        <f>+Medio!G294</f>
        <v>0</v>
      </c>
      <c r="T295" s="6">
        <f>+Medio!H294</f>
        <v>0</v>
      </c>
      <c r="U295" s="6">
        <f>+Medio!I294</f>
        <v>0</v>
      </c>
      <c r="V295" s="6">
        <f>+Medio!J294</f>
        <v>0</v>
      </c>
      <c r="W295" s="6">
        <f>+Medio!K294</f>
        <v>301785.71000000014</v>
      </c>
      <c r="X295" s="6">
        <f>+Medio!L294</f>
        <v>296872.58999999973</v>
      </c>
      <c r="Y295" s="6">
        <f>+Medio!M294</f>
        <v>186237.40999999974</v>
      </c>
      <c r="Z295" s="6">
        <f>+Húmedo!B294</f>
        <v>0</v>
      </c>
      <c r="AA295" s="6">
        <f>+Húmedo!C294</f>
        <v>0</v>
      </c>
      <c r="AB295" s="6">
        <f>+Húmedo!D294</f>
        <v>0</v>
      </c>
      <c r="AC295" s="6">
        <f>+Húmedo!E294</f>
        <v>0</v>
      </c>
      <c r="AD295" s="6">
        <f>+Húmedo!F294</f>
        <v>0</v>
      </c>
      <c r="AE295" s="6">
        <f>+Húmedo!G294</f>
        <v>0</v>
      </c>
      <c r="AF295" s="6">
        <f>+Húmedo!H294</f>
        <v>0</v>
      </c>
      <c r="AG295" s="6">
        <f>+Húmedo!I294</f>
        <v>0</v>
      </c>
      <c r="AH295" s="6">
        <f>+Húmedo!J294</f>
        <v>0</v>
      </c>
      <c r="AI295" s="6">
        <f>+Húmedo!K294</f>
        <v>298632.98999999982</v>
      </c>
      <c r="AJ295" s="6">
        <f>+Húmedo!L294</f>
        <v>294190.99999999988</v>
      </c>
      <c r="AK295" s="6">
        <f>+Húmedo!M294</f>
        <v>189172.15</v>
      </c>
      <c r="AL295" s="6"/>
      <c r="AM295" s="34">
        <f t="shared" si="76"/>
        <v>785940.66000000015</v>
      </c>
      <c r="AN295" s="34">
        <f t="shared" si="77"/>
        <v>784895.7099999995</v>
      </c>
      <c r="AO295" s="34">
        <f t="shared" si="78"/>
        <v>781996.13999999978</v>
      </c>
      <c r="AP295" s="34">
        <f t="shared" si="79"/>
        <v>781996.13999999978</v>
      </c>
      <c r="AQ295" s="34">
        <f t="shared" si="80"/>
        <v>3</v>
      </c>
      <c r="AR295" s="6">
        <f t="shared" si="86"/>
        <v>293</v>
      </c>
      <c r="AS295" s="35">
        <f t="shared" si="81"/>
        <v>298632.98999999982</v>
      </c>
      <c r="AT295" s="35">
        <f t="shared" si="81"/>
        <v>294190.99999999988</v>
      </c>
      <c r="AU295" s="35">
        <f t="shared" si="81"/>
        <v>189172.15</v>
      </c>
      <c r="AV295" s="35">
        <f t="shared" si="82"/>
        <v>781996.13999999978</v>
      </c>
      <c r="AW295" s="19">
        <f t="shared" si="83"/>
        <v>0</v>
      </c>
      <c r="AX295" s="30">
        <f t="shared" si="70"/>
        <v>34</v>
      </c>
      <c r="AY295" s="30">
        <f t="shared" si="71"/>
        <v>35</v>
      </c>
      <c r="AZ295" s="30">
        <f t="shared" si="72"/>
        <v>36</v>
      </c>
      <c r="BB295" s="34">
        <f>+CompraVenta!AQ297</f>
        <v>0</v>
      </c>
      <c r="BC295" s="34">
        <f>+CompraVenta!AR297</f>
        <v>0</v>
      </c>
      <c r="BD295" s="34">
        <f>+CompraVenta!AS297</f>
        <v>0</v>
      </c>
      <c r="BF295" s="34">
        <f t="shared" si="73"/>
        <v>298632.98999999982</v>
      </c>
      <c r="BG295" s="34">
        <f t="shared" si="74"/>
        <v>294190.99999999988</v>
      </c>
      <c r="BH295" s="34">
        <f t="shared" si="75"/>
        <v>189172.15</v>
      </c>
      <c r="BJ295" s="36">
        <f t="shared" si="84"/>
        <v>781996.13999999978</v>
      </c>
      <c r="BK295" s="19">
        <f t="shared" si="85"/>
        <v>0</v>
      </c>
    </row>
    <row r="296" spans="1:63" x14ac:dyDescent="0.35">
      <c r="A296" s="3" t="str">
        <f>+Seco!A295</f>
        <v>NUEVA DEGAN</v>
      </c>
      <c r="B296" s="6">
        <f>+Seco!B295</f>
        <v>0</v>
      </c>
      <c r="C296" s="6">
        <f>+Seco!C295</f>
        <v>0</v>
      </c>
      <c r="D296" s="6">
        <f>+Seco!D295</f>
        <v>0</v>
      </c>
      <c r="E296" s="6">
        <f>+Seco!E295</f>
        <v>0</v>
      </c>
      <c r="F296" s="6">
        <f>+Seco!F295</f>
        <v>0</v>
      </c>
      <c r="G296" s="6">
        <f>+Seco!G295</f>
        <v>0</v>
      </c>
      <c r="H296" s="6">
        <f>+Seco!H295</f>
        <v>0</v>
      </c>
      <c r="I296" s="6">
        <f>+Seco!I295</f>
        <v>0</v>
      </c>
      <c r="J296" s="6">
        <f>+Seco!J295</f>
        <v>0</v>
      </c>
      <c r="K296" s="6">
        <f>+Seco!K295</f>
        <v>0</v>
      </c>
      <c r="L296" s="6">
        <f>+Seco!L295</f>
        <v>0</v>
      </c>
      <c r="M296" s="6">
        <f>+Seco!M295</f>
        <v>0</v>
      </c>
      <c r="N296" s="6">
        <f>+Medio!B295</f>
        <v>0</v>
      </c>
      <c r="O296" s="6">
        <f>+Medio!C295</f>
        <v>0</v>
      </c>
      <c r="P296" s="6">
        <f>+Medio!D295</f>
        <v>0</v>
      </c>
      <c r="Q296" s="6">
        <f>+Medio!E295</f>
        <v>0</v>
      </c>
      <c r="R296" s="6">
        <f>+Medio!F295</f>
        <v>0</v>
      </c>
      <c r="S296" s="6">
        <f>+Medio!G295</f>
        <v>0</v>
      </c>
      <c r="T296" s="6">
        <f>+Medio!H295</f>
        <v>0</v>
      </c>
      <c r="U296" s="6">
        <f>+Medio!I295</f>
        <v>0</v>
      </c>
      <c r="V296" s="6">
        <f>+Medio!J295</f>
        <v>0</v>
      </c>
      <c r="W296" s="6">
        <f>+Medio!K295</f>
        <v>0</v>
      </c>
      <c r="X296" s="6">
        <f>+Medio!L295</f>
        <v>0</v>
      </c>
      <c r="Y296" s="6">
        <f>+Medio!M295</f>
        <v>0</v>
      </c>
      <c r="Z296" s="6">
        <f>+Húmedo!B295</f>
        <v>0</v>
      </c>
      <c r="AA296" s="6">
        <f>+Húmedo!C295</f>
        <v>0</v>
      </c>
      <c r="AB296" s="6">
        <f>+Húmedo!D295</f>
        <v>0</v>
      </c>
      <c r="AC296" s="6">
        <f>+Húmedo!E295</f>
        <v>0</v>
      </c>
      <c r="AD296" s="6">
        <f>+Húmedo!F295</f>
        <v>0</v>
      </c>
      <c r="AE296" s="6">
        <f>+Húmedo!G295</f>
        <v>0</v>
      </c>
      <c r="AF296" s="6">
        <f>+Húmedo!H295</f>
        <v>0</v>
      </c>
      <c r="AG296" s="6">
        <f>+Húmedo!I295</f>
        <v>0</v>
      </c>
      <c r="AH296" s="6">
        <f>+Húmedo!J295</f>
        <v>0</v>
      </c>
      <c r="AI296" s="6">
        <f>+Húmedo!K295</f>
        <v>0</v>
      </c>
      <c r="AJ296" s="6">
        <f>+Húmedo!L295</f>
        <v>0</v>
      </c>
      <c r="AK296" s="6">
        <f>+Húmedo!M295</f>
        <v>0</v>
      </c>
      <c r="AL296" s="6"/>
      <c r="AM296" s="34">
        <f t="shared" si="76"/>
        <v>0</v>
      </c>
      <c r="AN296" s="34">
        <f t="shared" si="77"/>
        <v>0</v>
      </c>
      <c r="AO296" s="34">
        <f t="shared" si="78"/>
        <v>0</v>
      </c>
      <c r="AP296" s="34">
        <f t="shared" si="79"/>
        <v>0</v>
      </c>
      <c r="AQ296" s="34">
        <f t="shared" si="80"/>
        <v>1</v>
      </c>
      <c r="AR296" s="6">
        <f t="shared" si="86"/>
        <v>294</v>
      </c>
      <c r="AS296" s="35">
        <f t="shared" si="81"/>
        <v>0</v>
      </c>
      <c r="AT296" s="35">
        <f t="shared" si="81"/>
        <v>0</v>
      </c>
      <c r="AU296" s="35">
        <f t="shared" si="81"/>
        <v>0</v>
      </c>
      <c r="AV296" s="35">
        <f t="shared" si="82"/>
        <v>0</v>
      </c>
      <c r="AW296" s="19">
        <f t="shared" si="83"/>
        <v>0</v>
      </c>
      <c r="AX296" s="30">
        <f t="shared" si="70"/>
        <v>1</v>
      </c>
      <c r="AY296" s="30">
        <f t="shared" si="71"/>
        <v>1</v>
      </c>
      <c r="AZ296" s="30">
        <f t="shared" si="72"/>
        <v>1</v>
      </c>
      <c r="BB296" s="34">
        <f>+CompraVenta!AQ298</f>
        <v>0</v>
      </c>
      <c r="BC296" s="34">
        <f>+CompraVenta!AR298</f>
        <v>0</v>
      </c>
      <c r="BD296" s="34">
        <f>+CompraVenta!AS298</f>
        <v>0</v>
      </c>
      <c r="BF296" s="34">
        <f t="shared" si="73"/>
        <v>0</v>
      </c>
      <c r="BG296" s="34">
        <f t="shared" si="74"/>
        <v>0</v>
      </c>
      <c r="BH296" s="34">
        <f t="shared" si="75"/>
        <v>0</v>
      </c>
      <c r="BJ296" s="36">
        <f t="shared" si="84"/>
        <v>0</v>
      </c>
      <c r="BK296" s="19">
        <f t="shared" si="85"/>
        <v>0</v>
      </c>
    </row>
    <row r="297" spans="1:63" x14ac:dyDescent="0.35">
      <c r="A297" s="3" t="str">
        <f>+Seco!A296</f>
        <v>NUEVA ENERGIA</v>
      </c>
      <c r="B297" s="6">
        <f>+Seco!B296</f>
        <v>0</v>
      </c>
      <c r="C297" s="6">
        <f>+Seco!C296</f>
        <v>0</v>
      </c>
      <c r="D297" s="6">
        <f>+Seco!D296</f>
        <v>0</v>
      </c>
      <c r="E297" s="6">
        <f>+Seco!E296</f>
        <v>0</v>
      </c>
      <c r="F297" s="6">
        <f>+Seco!F296</f>
        <v>0</v>
      </c>
      <c r="G297" s="6">
        <f>+Seco!G296</f>
        <v>0</v>
      </c>
      <c r="H297" s="6">
        <f>+Seco!H296</f>
        <v>0</v>
      </c>
      <c r="I297" s="6">
        <f>+Seco!I296</f>
        <v>0</v>
      </c>
      <c r="J297" s="6">
        <f>+Seco!J296</f>
        <v>0</v>
      </c>
      <c r="K297" s="6">
        <f>+Seco!K296</f>
        <v>661885.01000000292</v>
      </c>
      <c r="L297" s="6">
        <f>+Seco!L296</f>
        <v>714952.29999999702</v>
      </c>
      <c r="M297" s="6">
        <f>+Seco!M296</f>
        <v>664074.58000000217</v>
      </c>
      <c r="N297" s="6">
        <f>+Medio!B296</f>
        <v>0</v>
      </c>
      <c r="O297" s="6">
        <f>+Medio!C296</f>
        <v>0</v>
      </c>
      <c r="P297" s="6">
        <f>+Medio!D296</f>
        <v>0</v>
      </c>
      <c r="Q297" s="6">
        <f>+Medio!E296</f>
        <v>0</v>
      </c>
      <c r="R297" s="6">
        <f>+Medio!F296</f>
        <v>0</v>
      </c>
      <c r="S297" s="6">
        <f>+Medio!G296</f>
        <v>0</v>
      </c>
      <c r="T297" s="6">
        <f>+Medio!H296</f>
        <v>0</v>
      </c>
      <c r="U297" s="6">
        <f>+Medio!I296</f>
        <v>0</v>
      </c>
      <c r="V297" s="6">
        <f>+Medio!J296</f>
        <v>0</v>
      </c>
      <c r="W297" s="6">
        <f>+Medio!K296</f>
        <v>661090.19999999949</v>
      </c>
      <c r="X297" s="6">
        <f>+Medio!L296</f>
        <v>734986.57000000158</v>
      </c>
      <c r="Y297" s="6">
        <f>+Medio!M296</f>
        <v>656387.44999999937</v>
      </c>
      <c r="Z297" s="6">
        <f>+Húmedo!B296</f>
        <v>0</v>
      </c>
      <c r="AA297" s="6">
        <f>+Húmedo!C296</f>
        <v>0</v>
      </c>
      <c r="AB297" s="6">
        <f>+Húmedo!D296</f>
        <v>0</v>
      </c>
      <c r="AC297" s="6">
        <f>+Húmedo!E296</f>
        <v>0</v>
      </c>
      <c r="AD297" s="6">
        <f>+Húmedo!F296</f>
        <v>0</v>
      </c>
      <c r="AE297" s="6">
        <f>+Húmedo!G296</f>
        <v>0</v>
      </c>
      <c r="AF297" s="6">
        <f>+Húmedo!H296</f>
        <v>0</v>
      </c>
      <c r="AG297" s="6">
        <f>+Húmedo!I296</f>
        <v>0</v>
      </c>
      <c r="AH297" s="6">
        <f>+Húmedo!J296</f>
        <v>0</v>
      </c>
      <c r="AI297" s="6">
        <f>+Húmedo!K296</f>
        <v>638979.93000000156</v>
      </c>
      <c r="AJ297" s="6">
        <f>+Húmedo!L296</f>
        <v>699607.41</v>
      </c>
      <c r="AK297" s="6">
        <f>+Húmedo!M296</f>
        <v>632772.02000000072</v>
      </c>
      <c r="AL297" s="6"/>
      <c r="AM297" s="34">
        <f t="shared" si="76"/>
        <v>2040911.8900000022</v>
      </c>
      <c r="AN297" s="34">
        <f t="shared" si="77"/>
        <v>2052464.2200000002</v>
      </c>
      <c r="AO297" s="34">
        <f t="shared" si="78"/>
        <v>1971359.3600000024</v>
      </c>
      <c r="AP297" s="34">
        <f t="shared" si="79"/>
        <v>1971359.3600000024</v>
      </c>
      <c r="AQ297" s="34">
        <f t="shared" si="80"/>
        <v>3</v>
      </c>
      <c r="AR297" s="6">
        <f t="shared" si="86"/>
        <v>295</v>
      </c>
      <c r="AS297" s="35">
        <f t="shared" si="81"/>
        <v>638979.93000000156</v>
      </c>
      <c r="AT297" s="35">
        <f t="shared" si="81"/>
        <v>699607.41</v>
      </c>
      <c r="AU297" s="35">
        <f t="shared" si="81"/>
        <v>632772.02000000072</v>
      </c>
      <c r="AV297" s="35">
        <f t="shared" si="82"/>
        <v>1971359.3600000024</v>
      </c>
      <c r="AW297" s="19">
        <f t="shared" si="83"/>
        <v>0</v>
      </c>
      <c r="AX297" s="30">
        <f t="shared" si="70"/>
        <v>34</v>
      </c>
      <c r="AY297" s="30">
        <f t="shared" si="71"/>
        <v>35</v>
      </c>
      <c r="AZ297" s="30">
        <f t="shared" si="72"/>
        <v>36</v>
      </c>
      <c r="BB297" s="34">
        <f>+CompraVenta!AQ299</f>
        <v>0</v>
      </c>
      <c r="BC297" s="34">
        <f>+CompraVenta!AR299</f>
        <v>0</v>
      </c>
      <c r="BD297" s="34">
        <f>+CompraVenta!AS299</f>
        <v>0</v>
      </c>
      <c r="BF297" s="34">
        <f t="shared" si="73"/>
        <v>638979.93000000156</v>
      </c>
      <c r="BG297" s="34">
        <f t="shared" si="74"/>
        <v>699607.41</v>
      </c>
      <c r="BH297" s="34">
        <f t="shared" si="75"/>
        <v>632772.02000000072</v>
      </c>
      <c r="BJ297" s="36">
        <f t="shared" si="84"/>
        <v>1971359.3600000024</v>
      </c>
      <c r="BK297" s="19">
        <f t="shared" si="85"/>
        <v>0</v>
      </c>
    </row>
    <row r="298" spans="1:63" x14ac:dyDescent="0.35">
      <c r="A298" s="3" t="str">
        <f>+Seco!A297</f>
        <v>NUEVA_ATACAMA</v>
      </c>
      <c r="B298" s="6">
        <f>+Seco!B297</f>
        <v>0</v>
      </c>
      <c r="C298" s="6">
        <f>+Seco!C297</f>
        <v>0</v>
      </c>
      <c r="D298" s="6">
        <f>+Seco!D297</f>
        <v>0</v>
      </c>
      <c r="E298" s="6">
        <f>+Seco!E297</f>
        <v>0</v>
      </c>
      <c r="F298" s="6">
        <f>+Seco!F297</f>
        <v>0</v>
      </c>
      <c r="G298" s="6">
        <f>+Seco!G297</f>
        <v>0</v>
      </c>
      <c r="H298" s="6">
        <f>+Seco!H297</f>
        <v>0</v>
      </c>
      <c r="I298" s="6">
        <f>+Seco!I297</f>
        <v>0</v>
      </c>
      <c r="J298" s="6">
        <f>+Seco!J297</f>
        <v>0</v>
      </c>
      <c r="K298" s="6">
        <f>+Seco!K297</f>
        <v>609131.63000000117</v>
      </c>
      <c r="L298" s="6">
        <f>+Seco!L297</f>
        <v>496779.98999999935</v>
      </c>
      <c r="M298" s="6">
        <f>+Seco!M297</f>
        <v>731315.40000000154</v>
      </c>
      <c r="N298" s="6">
        <f>+Medio!B297</f>
        <v>0</v>
      </c>
      <c r="O298" s="6">
        <f>+Medio!C297</f>
        <v>0</v>
      </c>
      <c r="P298" s="6">
        <f>+Medio!D297</f>
        <v>0</v>
      </c>
      <c r="Q298" s="6">
        <f>+Medio!E297</f>
        <v>0</v>
      </c>
      <c r="R298" s="6">
        <f>+Medio!F297</f>
        <v>0</v>
      </c>
      <c r="S298" s="6">
        <f>+Medio!G297</f>
        <v>0</v>
      </c>
      <c r="T298" s="6">
        <f>+Medio!H297</f>
        <v>0</v>
      </c>
      <c r="U298" s="6">
        <f>+Medio!I297</f>
        <v>0</v>
      </c>
      <c r="V298" s="6">
        <f>+Medio!J297</f>
        <v>0</v>
      </c>
      <c r="W298" s="6">
        <f>+Medio!K297</f>
        <v>576505.51000000059</v>
      </c>
      <c r="X298" s="6">
        <f>+Medio!L297</f>
        <v>444859.62000000081</v>
      </c>
      <c r="Y298" s="6">
        <f>+Medio!M297</f>
        <v>811173.29000000225</v>
      </c>
      <c r="Z298" s="6">
        <f>+Húmedo!B297</f>
        <v>0</v>
      </c>
      <c r="AA298" s="6">
        <f>+Húmedo!C297</f>
        <v>0</v>
      </c>
      <c r="AB298" s="6">
        <f>+Húmedo!D297</f>
        <v>0</v>
      </c>
      <c r="AC298" s="6">
        <f>+Húmedo!E297</f>
        <v>0</v>
      </c>
      <c r="AD298" s="6">
        <f>+Húmedo!F297</f>
        <v>0</v>
      </c>
      <c r="AE298" s="6">
        <f>+Húmedo!G297</f>
        <v>0</v>
      </c>
      <c r="AF298" s="6">
        <f>+Húmedo!H297</f>
        <v>0</v>
      </c>
      <c r="AG298" s="6">
        <f>+Húmedo!I297</f>
        <v>0</v>
      </c>
      <c r="AH298" s="6">
        <f>+Húmedo!J297</f>
        <v>0</v>
      </c>
      <c r="AI298" s="6">
        <f>+Húmedo!K297</f>
        <v>687200.71999999858</v>
      </c>
      <c r="AJ298" s="6">
        <f>+Húmedo!L297</f>
        <v>453227.46999999933</v>
      </c>
      <c r="AK298" s="6">
        <f>+Húmedo!M297</f>
        <v>811938.51999999804</v>
      </c>
      <c r="AL298" s="6"/>
      <c r="AM298" s="34">
        <f t="shared" si="76"/>
        <v>1837227.0200000021</v>
      </c>
      <c r="AN298" s="34">
        <f t="shared" si="77"/>
        <v>1832538.4200000037</v>
      </c>
      <c r="AO298" s="34">
        <f t="shared" si="78"/>
        <v>1952366.7099999958</v>
      </c>
      <c r="AP298" s="34">
        <f t="shared" si="79"/>
        <v>1832538.4200000037</v>
      </c>
      <c r="AQ298" s="34">
        <f t="shared" si="80"/>
        <v>2</v>
      </c>
      <c r="AR298" s="6">
        <f t="shared" si="86"/>
        <v>296</v>
      </c>
      <c r="AS298" s="35">
        <f t="shared" si="81"/>
        <v>576505.51000000059</v>
      </c>
      <c r="AT298" s="35">
        <f t="shared" si="81"/>
        <v>444859.62000000081</v>
      </c>
      <c r="AU298" s="35">
        <f t="shared" si="81"/>
        <v>811173.29000000225</v>
      </c>
      <c r="AV298" s="35">
        <f t="shared" si="82"/>
        <v>1832538.4200000037</v>
      </c>
      <c r="AW298" s="19">
        <f t="shared" si="83"/>
        <v>0</v>
      </c>
      <c r="AX298" s="30">
        <f t="shared" si="70"/>
        <v>22</v>
      </c>
      <c r="AY298" s="30">
        <f t="shared" si="71"/>
        <v>23</v>
      </c>
      <c r="AZ298" s="30">
        <f t="shared" si="72"/>
        <v>24</v>
      </c>
      <c r="BB298" s="34">
        <f>+CompraVenta!AQ300</f>
        <v>0</v>
      </c>
      <c r="BC298" s="34">
        <f>+CompraVenta!AR300</f>
        <v>0</v>
      </c>
      <c r="BD298" s="34">
        <f>+CompraVenta!AS300</f>
        <v>0</v>
      </c>
      <c r="BF298" s="34">
        <f t="shared" si="73"/>
        <v>576505.51000000059</v>
      </c>
      <c r="BG298" s="34">
        <f t="shared" si="74"/>
        <v>444859.62000000081</v>
      </c>
      <c r="BH298" s="34">
        <f t="shared" si="75"/>
        <v>811173.29000000225</v>
      </c>
      <c r="BJ298" s="36">
        <f t="shared" si="84"/>
        <v>1832538.4200000037</v>
      </c>
      <c r="BK298" s="19">
        <f t="shared" si="85"/>
        <v>0</v>
      </c>
    </row>
    <row r="299" spans="1:63" x14ac:dyDescent="0.35">
      <c r="A299" s="3" t="str">
        <f>+Seco!A298</f>
        <v>NUOVOSOL_SPA</v>
      </c>
      <c r="B299" s="6">
        <f>+Seco!B298</f>
        <v>0</v>
      </c>
      <c r="C299" s="6">
        <f>+Seco!C298</f>
        <v>0</v>
      </c>
      <c r="D299" s="6">
        <f>+Seco!D298</f>
        <v>0</v>
      </c>
      <c r="E299" s="6">
        <f>+Seco!E298</f>
        <v>0</v>
      </c>
      <c r="F299" s="6">
        <f>+Seco!F298</f>
        <v>0</v>
      </c>
      <c r="G299" s="6">
        <f>+Seco!G298</f>
        <v>0</v>
      </c>
      <c r="H299" s="6">
        <f>+Seco!H298</f>
        <v>0</v>
      </c>
      <c r="I299" s="6">
        <f>+Seco!I298</f>
        <v>0</v>
      </c>
      <c r="J299" s="6">
        <f>+Seco!J298</f>
        <v>0</v>
      </c>
      <c r="K299" s="6">
        <f>+Seco!K298</f>
        <v>10345.380000000014</v>
      </c>
      <c r="L299" s="6">
        <f>+Seco!L298</f>
        <v>1839.8199999999824</v>
      </c>
      <c r="M299" s="6">
        <f>+Seco!M298</f>
        <v>4518.0100000000102</v>
      </c>
      <c r="N299" s="6">
        <f>+Medio!B298</f>
        <v>0</v>
      </c>
      <c r="O299" s="6">
        <f>+Medio!C298</f>
        <v>0</v>
      </c>
      <c r="P299" s="6">
        <f>+Medio!D298</f>
        <v>0</v>
      </c>
      <c r="Q299" s="6">
        <f>+Medio!E298</f>
        <v>0</v>
      </c>
      <c r="R299" s="6">
        <f>+Medio!F298</f>
        <v>0</v>
      </c>
      <c r="S299" s="6">
        <f>+Medio!G298</f>
        <v>0</v>
      </c>
      <c r="T299" s="6">
        <f>+Medio!H298</f>
        <v>0</v>
      </c>
      <c r="U299" s="6">
        <f>+Medio!I298</f>
        <v>0</v>
      </c>
      <c r="V299" s="6">
        <f>+Medio!J298</f>
        <v>0</v>
      </c>
      <c r="W299" s="6">
        <f>+Medio!K298</f>
        <v>4867.4699999999984</v>
      </c>
      <c r="X299" s="6">
        <f>+Medio!L298</f>
        <v>6353.5899999999938</v>
      </c>
      <c r="Y299" s="6">
        <f>+Medio!M298</f>
        <v>21065.469999999961</v>
      </c>
      <c r="Z299" s="6">
        <f>+Húmedo!B298</f>
        <v>0</v>
      </c>
      <c r="AA299" s="6">
        <f>+Húmedo!C298</f>
        <v>0</v>
      </c>
      <c r="AB299" s="6">
        <f>+Húmedo!D298</f>
        <v>0</v>
      </c>
      <c r="AC299" s="6">
        <f>+Húmedo!E298</f>
        <v>0</v>
      </c>
      <c r="AD299" s="6">
        <f>+Húmedo!F298</f>
        <v>0</v>
      </c>
      <c r="AE299" s="6">
        <f>+Húmedo!G298</f>
        <v>0</v>
      </c>
      <c r="AF299" s="6">
        <f>+Húmedo!H298</f>
        <v>0</v>
      </c>
      <c r="AG299" s="6">
        <f>+Húmedo!I298</f>
        <v>0</v>
      </c>
      <c r="AH299" s="6">
        <f>+Húmedo!J298</f>
        <v>0</v>
      </c>
      <c r="AI299" s="6">
        <f>+Húmedo!K298</f>
        <v>6862.7599999999975</v>
      </c>
      <c r="AJ299" s="6">
        <f>+Húmedo!L298</f>
        <v>5812.5000000000055</v>
      </c>
      <c r="AK299" s="6">
        <f>+Húmedo!M298</f>
        <v>15561.989999999987</v>
      </c>
      <c r="AL299" s="6"/>
      <c r="AM299" s="34">
        <f t="shared" si="76"/>
        <v>16703.210000000006</v>
      </c>
      <c r="AN299" s="34">
        <f t="shared" si="77"/>
        <v>32286.529999999955</v>
      </c>
      <c r="AO299" s="34">
        <f t="shared" si="78"/>
        <v>28237.249999999989</v>
      </c>
      <c r="AP299" s="34">
        <f t="shared" si="79"/>
        <v>16703.210000000006</v>
      </c>
      <c r="AQ299" s="34">
        <f t="shared" si="80"/>
        <v>1</v>
      </c>
      <c r="AR299" s="6">
        <f t="shared" si="86"/>
        <v>297</v>
      </c>
      <c r="AS299" s="35">
        <f t="shared" si="81"/>
        <v>10345.380000000014</v>
      </c>
      <c r="AT299" s="35">
        <f t="shared" si="81"/>
        <v>1839.8199999999824</v>
      </c>
      <c r="AU299" s="35">
        <f t="shared" si="81"/>
        <v>4518.0100000000102</v>
      </c>
      <c r="AV299" s="35">
        <f t="shared" si="82"/>
        <v>16703.210000000006</v>
      </c>
      <c r="AW299" s="19">
        <f t="shared" si="83"/>
        <v>0</v>
      </c>
      <c r="AX299" s="30">
        <f t="shared" si="70"/>
        <v>10</v>
      </c>
      <c r="AY299" s="30">
        <f t="shared" si="71"/>
        <v>11</v>
      </c>
      <c r="AZ299" s="30">
        <f t="shared" si="72"/>
        <v>12</v>
      </c>
      <c r="BB299" s="34">
        <f>+CompraVenta!AQ301</f>
        <v>0</v>
      </c>
      <c r="BC299" s="34">
        <f>+CompraVenta!AR301</f>
        <v>0</v>
      </c>
      <c r="BD299" s="34">
        <f>+CompraVenta!AS301</f>
        <v>0</v>
      </c>
      <c r="BF299" s="34">
        <f t="shared" si="73"/>
        <v>10345.380000000014</v>
      </c>
      <c r="BG299" s="34">
        <f t="shared" si="74"/>
        <v>1839.8199999999824</v>
      </c>
      <c r="BH299" s="34">
        <f t="shared" si="75"/>
        <v>4518.0100000000102</v>
      </c>
      <c r="BJ299" s="36">
        <f t="shared" si="84"/>
        <v>16703.210000000006</v>
      </c>
      <c r="BK299" s="19">
        <f t="shared" si="85"/>
        <v>0</v>
      </c>
    </row>
    <row r="300" spans="1:63" x14ac:dyDescent="0.35">
      <c r="A300" s="3" t="str">
        <f>+Seco!A299</f>
        <v>ON GROUP</v>
      </c>
      <c r="B300" s="6">
        <f>+Seco!B299</f>
        <v>0</v>
      </c>
      <c r="C300" s="6">
        <f>+Seco!C299</f>
        <v>0</v>
      </c>
      <c r="D300" s="6">
        <f>+Seco!D299</f>
        <v>0</v>
      </c>
      <c r="E300" s="6">
        <f>+Seco!E299</f>
        <v>0</v>
      </c>
      <c r="F300" s="6">
        <f>+Seco!F299</f>
        <v>0</v>
      </c>
      <c r="G300" s="6">
        <f>+Seco!G299</f>
        <v>0</v>
      </c>
      <c r="H300" s="6">
        <f>+Seco!H299</f>
        <v>0</v>
      </c>
      <c r="I300" s="6">
        <f>+Seco!I299</f>
        <v>0</v>
      </c>
      <c r="J300" s="6">
        <f>+Seco!J299</f>
        <v>0</v>
      </c>
      <c r="K300" s="6">
        <f>+Seco!K299</f>
        <v>-148716.7199999998</v>
      </c>
      <c r="L300" s="6">
        <f>+Seco!L299</f>
        <v>-142307.77000000025</v>
      </c>
      <c r="M300" s="6">
        <f>+Seco!M299</f>
        <v>-128191.88999999996</v>
      </c>
      <c r="N300" s="6">
        <f>+Medio!B299</f>
        <v>0</v>
      </c>
      <c r="O300" s="6">
        <f>+Medio!C299</f>
        <v>0</v>
      </c>
      <c r="P300" s="6">
        <f>+Medio!D299</f>
        <v>0</v>
      </c>
      <c r="Q300" s="6">
        <f>+Medio!E299</f>
        <v>0</v>
      </c>
      <c r="R300" s="6">
        <f>+Medio!F299</f>
        <v>0</v>
      </c>
      <c r="S300" s="6">
        <f>+Medio!G299</f>
        <v>0</v>
      </c>
      <c r="T300" s="6">
        <f>+Medio!H299</f>
        <v>0</v>
      </c>
      <c r="U300" s="6">
        <f>+Medio!I299</f>
        <v>0</v>
      </c>
      <c r="V300" s="6">
        <f>+Medio!J299</f>
        <v>0</v>
      </c>
      <c r="W300" s="6">
        <f>+Medio!K299</f>
        <v>-148469.0799999997</v>
      </c>
      <c r="X300" s="6">
        <f>+Medio!L299</f>
        <v>-147017.56000000017</v>
      </c>
      <c r="Y300" s="6">
        <f>+Medio!M299</f>
        <v>-133444.10000000003</v>
      </c>
      <c r="Z300" s="6">
        <f>+Húmedo!B299</f>
        <v>0</v>
      </c>
      <c r="AA300" s="6">
        <f>+Húmedo!C299</f>
        <v>0</v>
      </c>
      <c r="AB300" s="6">
        <f>+Húmedo!D299</f>
        <v>0</v>
      </c>
      <c r="AC300" s="6">
        <f>+Húmedo!E299</f>
        <v>0</v>
      </c>
      <c r="AD300" s="6">
        <f>+Húmedo!F299</f>
        <v>0</v>
      </c>
      <c r="AE300" s="6">
        <f>+Húmedo!G299</f>
        <v>0</v>
      </c>
      <c r="AF300" s="6">
        <f>+Húmedo!H299</f>
        <v>0</v>
      </c>
      <c r="AG300" s="6">
        <f>+Húmedo!I299</f>
        <v>0</v>
      </c>
      <c r="AH300" s="6">
        <f>+Húmedo!J299</f>
        <v>0</v>
      </c>
      <c r="AI300" s="6">
        <f>+Húmedo!K299</f>
        <v>-147852.75999999975</v>
      </c>
      <c r="AJ300" s="6">
        <f>+Húmedo!L299</f>
        <v>-141279.41999999963</v>
      </c>
      <c r="AK300" s="6">
        <f>+Húmedo!M299</f>
        <v>-131870.48999999958</v>
      </c>
      <c r="AL300" s="6"/>
      <c r="AM300" s="34">
        <f t="shared" si="76"/>
        <v>-419216.38</v>
      </c>
      <c r="AN300" s="34">
        <f t="shared" si="77"/>
        <v>-428930.73999999993</v>
      </c>
      <c r="AO300" s="34">
        <f t="shared" si="78"/>
        <v>-421002.66999999894</v>
      </c>
      <c r="AP300" s="34">
        <f t="shared" si="79"/>
        <v>-428930.73999999993</v>
      </c>
      <c r="AQ300" s="34">
        <f t="shared" si="80"/>
        <v>2</v>
      </c>
      <c r="AR300" s="6">
        <f t="shared" si="86"/>
        <v>298</v>
      </c>
      <c r="AS300" s="35">
        <f t="shared" si="81"/>
        <v>-148469.0799999997</v>
      </c>
      <c r="AT300" s="35">
        <f t="shared" si="81"/>
        <v>-147017.56000000017</v>
      </c>
      <c r="AU300" s="35">
        <f t="shared" si="81"/>
        <v>-133444.10000000003</v>
      </c>
      <c r="AV300" s="35">
        <f t="shared" si="82"/>
        <v>-428930.73999999993</v>
      </c>
      <c r="AW300" s="19">
        <f t="shared" si="83"/>
        <v>1</v>
      </c>
      <c r="AX300" s="30">
        <f t="shared" si="70"/>
        <v>22</v>
      </c>
      <c r="AY300" s="30">
        <f t="shared" si="71"/>
        <v>23</v>
      </c>
      <c r="AZ300" s="30">
        <f t="shared" si="72"/>
        <v>24</v>
      </c>
      <c r="BB300" s="34">
        <f>+CompraVenta!AQ302</f>
        <v>0</v>
      </c>
      <c r="BC300" s="34">
        <f>+CompraVenta!AR302</f>
        <v>0</v>
      </c>
      <c r="BD300" s="34">
        <f>+CompraVenta!AS302</f>
        <v>0</v>
      </c>
      <c r="BF300" s="34">
        <f t="shared" si="73"/>
        <v>-148469.0799999997</v>
      </c>
      <c r="BG300" s="34">
        <f t="shared" si="74"/>
        <v>-147017.56000000017</v>
      </c>
      <c r="BH300" s="34">
        <f t="shared" si="75"/>
        <v>-133444.10000000003</v>
      </c>
      <c r="BJ300" s="36">
        <f t="shared" si="84"/>
        <v>-428930.73999999993</v>
      </c>
      <c r="BK300" s="19">
        <f t="shared" si="85"/>
        <v>0</v>
      </c>
    </row>
    <row r="301" spans="1:63" x14ac:dyDescent="0.35">
      <c r="A301" s="3" t="str">
        <f>+Seco!A300</f>
        <v>OPDENERGY_GENERACION</v>
      </c>
      <c r="B301" s="6">
        <f>+Seco!B300</f>
        <v>0</v>
      </c>
      <c r="C301" s="6">
        <f>+Seco!C300</f>
        <v>0</v>
      </c>
      <c r="D301" s="6">
        <f>+Seco!D300</f>
        <v>0</v>
      </c>
      <c r="E301" s="6">
        <f>+Seco!E300</f>
        <v>0</v>
      </c>
      <c r="F301" s="6">
        <f>+Seco!F300</f>
        <v>0</v>
      </c>
      <c r="G301" s="6">
        <f>+Seco!G300</f>
        <v>0</v>
      </c>
      <c r="H301" s="6">
        <f>+Seco!H300</f>
        <v>0</v>
      </c>
      <c r="I301" s="6">
        <f>+Seco!I300</f>
        <v>0</v>
      </c>
      <c r="J301" s="6">
        <f>+Seco!J300</f>
        <v>0</v>
      </c>
      <c r="K301" s="6">
        <f>+Seco!K300</f>
        <v>357208.51000000007</v>
      </c>
      <c r="L301" s="6">
        <f>+Seco!L300</f>
        <v>366099.24000000022</v>
      </c>
      <c r="M301" s="6">
        <f>+Seco!M300</f>
        <v>-4942.740000000008</v>
      </c>
      <c r="N301" s="6">
        <f>+Medio!B300</f>
        <v>0</v>
      </c>
      <c r="O301" s="6">
        <f>+Medio!C300</f>
        <v>0</v>
      </c>
      <c r="P301" s="6">
        <f>+Medio!D300</f>
        <v>0</v>
      </c>
      <c r="Q301" s="6">
        <f>+Medio!E300</f>
        <v>0</v>
      </c>
      <c r="R301" s="6">
        <f>+Medio!F300</f>
        <v>0</v>
      </c>
      <c r="S301" s="6">
        <f>+Medio!G300</f>
        <v>0</v>
      </c>
      <c r="T301" s="6">
        <f>+Medio!H300</f>
        <v>0</v>
      </c>
      <c r="U301" s="6">
        <f>+Medio!I300</f>
        <v>0</v>
      </c>
      <c r="V301" s="6">
        <f>+Medio!J300</f>
        <v>0</v>
      </c>
      <c r="W301" s="6">
        <f>+Medio!K300</f>
        <v>348210.59000000049</v>
      </c>
      <c r="X301" s="6">
        <f>+Medio!L300</f>
        <v>366194.10000000021</v>
      </c>
      <c r="Y301" s="6">
        <f>+Medio!M300</f>
        <v>-10387.010000000002</v>
      </c>
      <c r="Z301" s="6">
        <f>+Húmedo!B300</f>
        <v>0</v>
      </c>
      <c r="AA301" s="6">
        <f>+Húmedo!C300</f>
        <v>0</v>
      </c>
      <c r="AB301" s="6">
        <f>+Húmedo!D300</f>
        <v>0</v>
      </c>
      <c r="AC301" s="6">
        <f>+Húmedo!E300</f>
        <v>0</v>
      </c>
      <c r="AD301" s="6">
        <f>+Húmedo!F300</f>
        <v>0</v>
      </c>
      <c r="AE301" s="6">
        <f>+Húmedo!G300</f>
        <v>0</v>
      </c>
      <c r="AF301" s="6">
        <f>+Húmedo!H300</f>
        <v>0</v>
      </c>
      <c r="AG301" s="6">
        <f>+Húmedo!I300</f>
        <v>0</v>
      </c>
      <c r="AH301" s="6">
        <f>+Húmedo!J300</f>
        <v>0</v>
      </c>
      <c r="AI301" s="6">
        <f>+Húmedo!K300</f>
        <v>343569.18999999965</v>
      </c>
      <c r="AJ301" s="6">
        <f>+Húmedo!L300</f>
        <v>357863.32000000018</v>
      </c>
      <c r="AK301" s="6">
        <f>+Húmedo!M300</f>
        <v>6378.4200000000246</v>
      </c>
      <c r="AL301" s="6"/>
      <c r="AM301" s="34">
        <f t="shared" si="76"/>
        <v>718365.01000000024</v>
      </c>
      <c r="AN301" s="34">
        <f t="shared" si="77"/>
        <v>704017.68000000063</v>
      </c>
      <c r="AO301" s="34">
        <f t="shared" si="78"/>
        <v>707810.92999999982</v>
      </c>
      <c r="AP301" s="34">
        <f t="shared" si="79"/>
        <v>704017.68000000063</v>
      </c>
      <c r="AQ301" s="34">
        <f t="shared" si="80"/>
        <v>2</v>
      </c>
      <c r="AR301" s="6">
        <f t="shared" si="86"/>
        <v>299</v>
      </c>
      <c r="AS301" s="35">
        <f t="shared" si="81"/>
        <v>348210.59000000049</v>
      </c>
      <c r="AT301" s="35">
        <f t="shared" si="81"/>
        <v>366194.10000000021</v>
      </c>
      <c r="AU301" s="35">
        <f t="shared" si="81"/>
        <v>-10387.010000000002</v>
      </c>
      <c r="AV301" s="35">
        <f t="shared" si="82"/>
        <v>704017.68000000063</v>
      </c>
      <c r="AW301" s="19">
        <f t="shared" si="83"/>
        <v>0</v>
      </c>
      <c r="AX301" s="30">
        <f t="shared" si="70"/>
        <v>22</v>
      </c>
      <c r="AY301" s="30">
        <f t="shared" si="71"/>
        <v>23</v>
      </c>
      <c r="AZ301" s="30">
        <f t="shared" si="72"/>
        <v>24</v>
      </c>
      <c r="BB301" s="34">
        <f>+CompraVenta!AQ303</f>
        <v>0</v>
      </c>
      <c r="BC301" s="34">
        <f>+CompraVenta!AR303</f>
        <v>0</v>
      </c>
      <c r="BD301" s="34">
        <f>+CompraVenta!AS303</f>
        <v>0</v>
      </c>
      <c r="BF301" s="34">
        <f t="shared" si="73"/>
        <v>348210.59000000049</v>
      </c>
      <c r="BG301" s="34">
        <f t="shared" si="74"/>
        <v>366194.10000000021</v>
      </c>
      <c r="BH301" s="34">
        <f t="shared" si="75"/>
        <v>-10387.010000000002</v>
      </c>
      <c r="BJ301" s="36">
        <f t="shared" si="84"/>
        <v>704017.68000000063</v>
      </c>
      <c r="BK301" s="19">
        <f t="shared" si="85"/>
        <v>0</v>
      </c>
    </row>
    <row r="302" spans="1:63" x14ac:dyDescent="0.35">
      <c r="A302" s="3" t="str">
        <f>+Seco!A301</f>
        <v>ORAFTI</v>
      </c>
      <c r="B302" s="6">
        <f>+Seco!B301</f>
        <v>0</v>
      </c>
      <c r="C302" s="6">
        <f>+Seco!C301</f>
        <v>0</v>
      </c>
      <c r="D302" s="6">
        <f>+Seco!D301</f>
        <v>0</v>
      </c>
      <c r="E302" s="6">
        <f>+Seco!E301</f>
        <v>0</v>
      </c>
      <c r="F302" s="6">
        <f>+Seco!F301</f>
        <v>0</v>
      </c>
      <c r="G302" s="6">
        <f>+Seco!G301</f>
        <v>0</v>
      </c>
      <c r="H302" s="6">
        <f>+Seco!H301</f>
        <v>0</v>
      </c>
      <c r="I302" s="6">
        <f>+Seco!I301</f>
        <v>0</v>
      </c>
      <c r="J302" s="6">
        <f>+Seco!J301</f>
        <v>0</v>
      </c>
      <c r="K302" s="6">
        <f>+Seco!K301</f>
        <v>0</v>
      </c>
      <c r="L302" s="6">
        <f>+Seco!L301</f>
        <v>0</v>
      </c>
      <c r="M302" s="6">
        <f>+Seco!M301</f>
        <v>0</v>
      </c>
      <c r="N302" s="6">
        <f>+Medio!B301</f>
        <v>0</v>
      </c>
      <c r="O302" s="6">
        <f>+Medio!C301</f>
        <v>0</v>
      </c>
      <c r="P302" s="6">
        <f>+Medio!D301</f>
        <v>0</v>
      </c>
      <c r="Q302" s="6">
        <f>+Medio!E301</f>
        <v>0</v>
      </c>
      <c r="R302" s="6">
        <f>+Medio!F301</f>
        <v>0</v>
      </c>
      <c r="S302" s="6">
        <f>+Medio!G301</f>
        <v>0</v>
      </c>
      <c r="T302" s="6">
        <f>+Medio!H301</f>
        <v>0</v>
      </c>
      <c r="U302" s="6">
        <f>+Medio!I301</f>
        <v>0</v>
      </c>
      <c r="V302" s="6">
        <f>+Medio!J301</f>
        <v>0</v>
      </c>
      <c r="W302" s="6">
        <f>+Medio!K301</f>
        <v>0</v>
      </c>
      <c r="X302" s="6">
        <f>+Medio!L301</f>
        <v>0</v>
      </c>
      <c r="Y302" s="6">
        <f>+Medio!M301</f>
        <v>0</v>
      </c>
      <c r="Z302" s="6">
        <f>+Húmedo!B301</f>
        <v>0</v>
      </c>
      <c r="AA302" s="6">
        <f>+Húmedo!C301</f>
        <v>0</v>
      </c>
      <c r="AB302" s="6">
        <f>+Húmedo!D301</f>
        <v>0</v>
      </c>
      <c r="AC302" s="6">
        <f>+Húmedo!E301</f>
        <v>0</v>
      </c>
      <c r="AD302" s="6">
        <f>+Húmedo!F301</f>
        <v>0</v>
      </c>
      <c r="AE302" s="6">
        <f>+Húmedo!G301</f>
        <v>0</v>
      </c>
      <c r="AF302" s="6">
        <f>+Húmedo!H301</f>
        <v>0</v>
      </c>
      <c r="AG302" s="6">
        <f>+Húmedo!I301</f>
        <v>0</v>
      </c>
      <c r="AH302" s="6">
        <f>+Húmedo!J301</f>
        <v>0</v>
      </c>
      <c r="AI302" s="6">
        <f>+Húmedo!K301</f>
        <v>0</v>
      </c>
      <c r="AJ302" s="6">
        <f>+Húmedo!L301</f>
        <v>0</v>
      </c>
      <c r="AK302" s="6">
        <f>+Húmedo!M301</f>
        <v>0</v>
      </c>
      <c r="AL302" s="6"/>
      <c r="AM302" s="34">
        <f t="shared" si="76"/>
        <v>0</v>
      </c>
      <c r="AN302" s="34">
        <f t="shared" si="77"/>
        <v>0</v>
      </c>
      <c r="AO302" s="34">
        <f t="shared" si="78"/>
        <v>0</v>
      </c>
      <c r="AP302" s="34">
        <f t="shared" si="79"/>
        <v>0</v>
      </c>
      <c r="AQ302" s="34">
        <f t="shared" si="80"/>
        <v>1</v>
      </c>
      <c r="AR302" s="6">
        <f t="shared" si="86"/>
        <v>300</v>
      </c>
      <c r="AS302" s="35">
        <f t="shared" si="81"/>
        <v>0</v>
      </c>
      <c r="AT302" s="35">
        <f t="shared" si="81"/>
        <v>0</v>
      </c>
      <c r="AU302" s="35">
        <f t="shared" si="81"/>
        <v>0</v>
      </c>
      <c r="AV302" s="35">
        <f t="shared" si="82"/>
        <v>0</v>
      </c>
      <c r="AW302" s="19">
        <f t="shared" si="83"/>
        <v>0</v>
      </c>
      <c r="AX302" s="30">
        <f t="shared" si="70"/>
        <v>1</v>
      </c>
      <c r="AY302" s="30">
        <f t="shared" si="71"/>
        <v>1</v>
      </c>
      <c r="AZ302" s="30">
        <f t="shared" si="72"/>
        <v>1</v>
      </c>
      <c r="BB302" s="34">
        <f>+CompraVenta!AQ304</f>
        <v>0</v>
      </c>
      <c r="BC302" s="34">
        <f>+CompraVenta!AR304</f>
        <v>0</v>
      </c>
      <c r="BD302" s="34">
        <f>+CompraVenta!AS304</f>
        <v>0</v>
      </c>
      <c r="BF302" s="34">
        <f t="shared" si="73"/>
        <v>0</v>
      </c>
      <c r="BG302" s="34">
        <f t="shared" si="74"/>
        <v>0</v>
      </c>
      <c r="BH302" s="34">
        <f t="shared" si="75"/>
        <v>0</v>
      </c>
      <c r="BJ302" s="36">
        <f t="shared" si="84"/>
        <v>0</v>
      </c>
      <c r="BK302" s="19">
        <f t="shared" si="85"/>
        <v>0</v>
      </c>
    </row>
    <row r="303" spans="1:63" x14ac:dyDescent="0.35">
      <c r="A303" s="3" t="str">
        <f>+Seco!A302</f>
        <v>ORAZUL_CHILE</v>
      </c>
      <c r="B303" s="6">
        <f>+Seco!B302</f>
        <v>0</v>
      </c>
      <c r="C303" s="6">
        <f>+Seco!C302</f>
        <v>0</v>
      </c>
      <c r="D303" s="6">
        <f>+Seco!D302</f>
        <v>0</v>
      </c>
      <c r="E303" s="6">
        <f>+Seco!E302</f>
        <v>0</v>
      </c>
      <c r="F303" s="6">
        <f>+Seco!F302</f>
        <v>0</v>
      </c>
      <c r="G303" s="6">
        <f>+Seco!G302</f>
        <v>0</v>
      </c>
      <c r="H303" s="6">
        <f>+Seco!H302</f>
        <v>0</v>
      </c>
      <c r="I303" s="6">
        <f>+Seco!I302</f>
        <v>0</v>
      </c>
      <c r="J303" s="6">
        <f>+Seco!J302</f>
        <v>0</v>
      </c>
      <c r="K303" s="6">
        <f>+Seco!K302</f>
        <v>0</v>
      </c>
      <c r="L303" s="6">
        <f>+Seco!L302</f>
        <v>0</v>
      </c>
      <c r="M303" s="6">
        <f>+Seco!M302</f>
        <v>0</v>
      </c>
      <c r="N303" s="6">
        <f>+Medio!B302</f>
        <v>0</v>
      </c>
      <c r="O303" s="6">
        <f>+Medio!C302</f>
        <v>0</v>
      </c>
      <c r="P303" s="6">
        <f>+Medio!D302</f>
        <v>0</v>
      </c>
      <c r="Q303" s="6">
        <f>+Medio!E302</f>
        <v>0</v>
      </c>
      <c r="R303" s="6">
        <f>+Medio!F302</f>
        <v>0</v>
      </c>
      <c r="S303" s="6">
        <f>+Medio!G302</f>
        <v>0</v>
      </c>
      <c r="T303" s="6">
        <f>+Medio!H302</f>
        <v>0</v>
      </c>
      <c r="U303" s="6">
        <f>+Medio!I302</f>
        <v>0</v>
      </c>
      <c r="V303" s="6">
        <f>+Medio!J302</f>
        <v>0</v>
      </c>
      <c r="W303" s="6">
        <f>+Medio!K302</f>
        <v>0</v>
      </c>
      <c r="X303" s="6">
        <f>+Medio!L302</f>
        <v>0</v>
      </c>
      <c r="Y303" s="6">
        <f>+Medio!M302</f>
        <v>0</v>
      </c>
      <c r="Z303" s="6">
        <f>+Húmedo!B302</f>
        <v>0</v>
      </c>
      <c r="AA303" s="6">
        <f>+Húmedo!C302</f>
        <v>0</v>
      </c>
      <c r="AB303" s="6">
        <f>+Húmedo!D302</f>
        <v>0</v>
      </c>
      <c r="AC303" s="6">
        <f>+Húmedo!E302</f>
        <v>0</v>
      </c>
      <c r="AD303" s="6">
        <f>+Húmedo!F302</f>
        <v>0</v>
      </c>
      <c r="AE303" s="6">
        <f>+Húmedo!G302</f>
        <v>0</v>
      </c>
      <c r="AF303" s="6">
        <f>+Húmedo!H302</f>
        <v>0</v>
      </c>
      <c r="AG303" s="6">
        <f>+Húmedo!I302</f>
        <v>0</v>
      </c>
      <c r="AH303" s="6">
        <f>+Húmedo!J302</f>
        <v>0</v>
      </c>
      <c r="AI303" s="6">
        <f>+Húmedo!K302</f>
        <v>0</v>
      </c>
      <c r="AJ303" s="6">
        <f>+Húmedo!L302</f>
        <v>0</v>
      </c>
      <c r="AK303" s="6">
        <f>+Húmedo!M302</f>
        <v>0</v>
      </c>
      <c r="AL303" s="6"/>
      <c r="AM303" s="34">
        <f t="shared" si="76"/>
        <v>0</v>
      </c>
      <c r="AN303" s="34">
        <f t="shared" si="77"/>
        <v>0</v>
      </c>
      <c r="AO303" s="34">
        <f t="shared" si="78"/>
        <v>0</v>
      </c>
      <c r="AP303" s="34">
        <f t="shared" si="79"/>
        <v>0</v>
      </c>
      <c r="AQ303" s="34">
        <f t="shared" si="80"/>
        <v>1</v>
      </c>
      <c r="AR303" s="6">
        <f t="shared" si="86"/>
        <v>301</v>
      </c>
      <c r="AS303" s="35">
        <f t="shared" si="81"/>
        <v>0</v>
      </c>
      <c r="AT303" s="35">
        <f t="shared" si="81"/>
        <v>0</v>
      </c>
      <c r="AU303" s="35">
        <f t="shared" si="81"/>
        <v>0</v>
      </c>
      <c r="AV303" s="35">
        <f t="shared" si="82"/>
        <v>0</v>
      </c>
      <c r="AW303" s="19">
        <f t="shared" si="83"/>
        <v>0</v>
      </c>
      <c r="AX303" s="30">
        <f t="shared" si="70"/>
        <v>1</v>
      </c>
      <c r="AY303" s="30">
        <f t="shared" si="71"/>
        <v>1</v>
      </c>
      <c r="AZ303" s="30">
        <f t="shared" si="72"/>
        <v>1</v>
      </c>
      <c r="BB303" s="34">
        <f>+CompraVenta!AQ305</f>
        <v>0</v>
      </c>
      <c r="BC303" s="34">
        <f>+CompraVenta!AR305</f>
        <v>0</v>
      </c>
      <c r="BD303" s="34">
        <f>+CompraVenta!AS305</f>
        <v>0</v>
      </c>
      <c r="BF303" s="34">
        <f t="shared" si="73"/>
        <v>0</v>
      </c>
      <c r="BG303" s="34">
        <f t="shared" si="74"/>
        <v>0</v>
      </c>
      <c r="BH303" s="34">
        <f t="shared" si="75"/>
        <v>0</v>
      </c>
      <c r="BJ303" s="36">
        <f t="shared" si="84"/>
        <v>0</v>
      </c>
      <c r="BK303" s="19">
        <f t="shared" si="85"/>
        <v>0</v>
      </c>
    </row>
    <row r="304" spans="1:63" x14ac:dyDescent="0.35">
      <c r="A304" s="3" t="str">
        <f>+Seco!A303</f>
        <v>ORION_SOLAR</v>
      </c>
      <c r="B304" s="6">
        <f>+Seco!B303</f>
        <v>0</v>
      </c>
      <c r="C304" s="6">
        <f>+Seco!C303</f>
        <v>0</v>
      </c>
      <c r="D304" s="6">
        <f>+Seco!D303</f>
        <v>0</v>
      </c>
      <c r="E304" s="6">
        <f>+Seco!E303</f>
        <v>0</v>
      </c>
      <c r="F304" s="6">
        <f>+Seco!F303</f>
        <v>0</v>
      </c>
      <c r="G304" s="6">
        <f>+Seco!G303</f>
        <v>0</v>
      </c>
      <c r="H304" s="6">
        <f>+Seco!H303</f>
        <v>0</v>
      </c>
      <c r="I304" s="6">
        <f>+Seco!I303</f>
        <v>0</v>
      </c>
      <c r="J304" s="6">
        <f>+Seco!J303</f>
        <v>0</v>
      </c>
      <c r="K304" s="6">
        <f>+Seco!K303</f>
        <v>82496.629999999903</v>
      </c>
      <c r="L304" s="6">
        <f>+Seco!L303</f>
        <v>107882.35999999978</v>
      </c>
      <c r="M304" s="6">
        <f>+Seco!M303</f>
        <v>108868.27000000014</v>
      </c>
      <c r="N304" s="6">
        <f>+Medio!B303</f>
        <v>0</v>
      </c>
      <c r="O304" s="6">
        <f>+Medio!C303</f>
        <v>0</v>
      </c>
      <c r="P304" s="6">
        <f>+Medio!D303</f>
        <v>0</v>
      </c>
      <c r="Q304" s="6">
        <f>+Medio!E303</f>
        <v>0</v>
      </c>
      <c r="R304" s="6">
        <f>+Medio!F303</f>
        <v>0</v>
      </c>
      <c r="S304" s="6">
        <f>+Medio!G303</f>
        <v>0</v>
      </c>
      <c r="T304" s="6">
        <f>+Medio!H303</f>
        <v>0</v>
      </c>
      <c r="U304" s="6">
        <f>+Medio!I303</f>
        <v>0</v>
      </c>
      <c r="V304" s="6">
        <f>+Medio!J303</f>
        <v>0</v>
      </c>
      <c r="W304" s="6">
        <f>+Medio!K303</f>
        <v>82128.049999999974</v>
      </c>
      <c r="X304" s="6">
        <f>+Medio!L303</f>
        <v>110942.2399999997</v>
      </c>
      <c r="Y304" s="6">
        <f>+Medio!M303</f>
        <v>107907.04</v>
      </c>
      <c r="Z304" s="6">
        <f>+Húmedo!B303</f>
        <v>0</v>
      </c>
      <c r="AA304" s="6">
        <f>+Húmedo!C303</f>
        <v>0</v>
      </c>
      <c r="AB304" s="6">
        <f>+Húmedo!D303</f>
        <v>0</v>
      </c>
      <c r="AC304" s="6">
        <f>+Húmedo!E303</f>
        <v>0</v>
      </c>
      <c r="AD304" s="6">
        <f>+Húmedo!F303</f>
        <v>0</v>
      </c>
      <c r="AE304" s="6">
        <f>+Húmedo!G303</f>
        <v>0</v>
      </c>
      <c r="AF304" s="6">
        <f>+Húmedo!H303</f>
        <v>0</v>
      </c>
      <c r="AG304" s="6">
        <f>+Húmedo!I303</f>
        <v>0</v>
      </c>
      <c r="AH304" s="6">
        <f>+Húmedo!J303</f>
        <v>0</v>
      </c>
      <c r="AI304" s="6">
        <f>+Húmedo!K303</f>
        <v>79404.879999999801</v>
      </c>
      <c r="AJ304" s="6">
        <f>+Húmedo!L303</f>
        <v>105842.01000000005</v>
      </c>
      <c r="AK304" s="6">
        <f>+Húmedo!M303</f>
        <v>103503.82999999968</v>
      </c>
      <c r="AL304" s="6"/>
      <c r="AM304" s="34">
        <f t="shared" si="76"/>
        <v>299247.25999999983</v>
      </c>
      <c r="AN304" s="34">
        <f t="shared" si="77"/>
        <v>300977.32999999967</v>
      </c>
      <c r="AO304" s="34">
        <f t="shared" si="78"/>
        <v>288750.71999999951</v>
      </c>
      <c r="AP304" s="34">
        <f t="shared" si="79"/>
        <v>288750.71999999951</v>
      </c>
      <c r="AQ304" s="34">
        <f t="shared" si="80"/>
        <v>3</v>
      </c>
      <c r="AR304" s="6">
        <f t="shared" si="86"/>
        <v>302</v>
      </c>
      <c r="AS304" s="35">
        <f t="shared" si="81"/>
        <v>79404.879999999801</v>
      </c>
      <c r="AT304" s="35">
        <f t="shared" si="81"/>
        <v>105842.01000000005</v>
      </c>
      <c r="AU304" s="35">
        <f t="shared" si="81"/>
        <v>103503.82999999968</v>
      </c>
      <c r="AV304" s="35">
        <f t="shared" si="82"/>
        <v>288750.71999999951</v>
      </c>
      <c r="AW304" s="19">
        <f t="shared" si="83"/>
        <v>0</v>
      </c>
      <c r="AX304" s="30">
        <f t="shared" si="70"/>
        <v>34</v>
      </c>
      <c r="AY304" s="30">
        <f t="shared" si="71"/>
        <v>35</v>
      </c>
      <c r="AZ304" s="30">
        <f t="shared" si="72"/>
        <v>36</v>
      </c>
      <c r="BB304" s="34">
        <f>+CompraVenta!AQ306</f>
        <v>0</v>
      </c>
      <c r="BC304" s="34">
        <f>+CompraVenta!AR306</f>
        <v>0</v>
      </c>
      <c r="BD304" s="34">
        <f>+CompraVenta!AS306</f>
        <v>0</v>
      </c>
      <c r="BF304" s="34">
        <f t="shared" si="73"/>
        <v>79404.879999999801</v>
      </c>
      <c r="BG304" s="34">
        <f t="shared" si="74"/>
        <v>105842.01000000005</v>
      </c>
      <c r="BH304" s="34">
        <f t="shared" si="75"/>
        <v>103503.82999999968</v>
      </c>
      <c r="BJ304" s="36">
        <f t="shared" si="84"/>
        <v>288750.71999999951</v>
      </c>
      <c r="BK304" s="19">
        <f t="shared" si="85"/>
        <v>0</v>
      </c>
    </row>
    <row r="305" spans="1:63" x14ac:dyDescent="0.35">
      <c r="A305" s="3" t="str">
        <f>+Seco!A304</f>
        <v>OVALLE_NORTE</v>
      </c>
      <c r="B305" s="6">
        <f>+Seco!B304</f>
        <v>0</v>
      </c>
      <c r="C305" s="6">
        <f>+Seco!C304</f>
        <v>0</v>
      </c>
      <c r="D305" s="6">
        <f>+Seco!D304</f>
        <v>0</v>
      </c>
      <c r="E305" s="6">
        <f>+Seco!E304</f>
        <v>0</v>
      </c>
      <c r="F305" s="6">
        <f>+Seco!F304</f>
        <v>0</v>
      </c>
      <c r="G305" s="6">
        <f>+Seco!G304</f>
        <v>0</v>
      </c>
      <c r="H305" s="6">
        <f>+Seco!H304</f>
        <v>0</v>
      </c>
      <c r="I305" s="6">
        <f>+Seco!I304</f>
        <v>0</v>
      </c>
      <c r="J305" s="6">
        <f>+Seco!J304</f>
        <v>0</v>
      </c>
      <c r="K305" s="6">
        <f>+Seco!K304</f>
        <v>221546.39999999938</v>
      </c>
      <c r="L305" s="6">
        <f>+Seco!L304</f>
        <v>278741.04999999952</v>
      </c>
      <c r="M305" s="6">
        <f>+Seco!M304</f>
        <v>274149.44999999943</v>
      </c>
      <c r="N305" s="6">
        <f>+Medio!B304</f>
        <v>0</v>
      </c>
      <c r="O305" s="6">
        <f>+Medio!C304</f>
        <v>0</v>
      </c>
      <c r="P305" s="6">
        <f>+Medio!D304</f>
        <v>0</v>
      </c>
      <c r="Q305" s="6">
        <f>+Medio!E304</f>
        <v>0</v>
      </c>
      <c r="R305" s="6">
        <f>+Medio!F304</f>
        <v>0</v>
      </c>
      <c r="S305" s="6">
        <f>+Medio!G304</f>
        <v>0</v>
      </c>
      <c r="T305" s="6">
        <f>+Medio!H304</f>
        <v>0</v>
      </c>
      <c r="U305" s="6">
        <f>+Medio!I304</f>
        <v>0</v>
      </c>
      <c r="V305" s="6">
        <f>+Medio!J304</f>
        <v>0</v>
      </c>
      <c r="W305" s="6">
        <f>+Medio!K304</f>
        <v>220653.35000000024</v>
      </c>
      <c r="X305" s="6">
        <f>+Medio!L304</f>
        <v>284207.24000000092</v>
      </c>
      <c r="Y305" s="6">
        <f>+Medio!M304</f>
        <v>275199.31</v>
      </c>
      <c r="Z305" s="6">
        <f>+Húmedo!B304</f>
        <v>0</v>
      </c>
      <c r="AA305" s="6">
        <f>+Húmedo!C304</f>
        <v>0</v>
      </c>
      <c r="AB305" s="6">
        <f>+Húmedo!D304</f>
        <v>0</v>
      </c>
      <c r="AC305" s="6">
        <f>+Húmedo!E304</f>
        <v>0</v>
      </c>
      <c r="AD305" s="6">
        <f>+Húmedo!F304</f>
        <v>0</v>
      </c>
      <c r="AE305" s="6">
        <f>+Húmedo!G304</f>
        <v>0</v>
      </c>
      <c r="AF305" s="6">
        <f>+Húmedo!H304</f>
        <v>0</v>
      </c>
      <c r="AG305" s="6">
        <f>+Húmedo!I304</f>
        <v>0</v>
      </c>
      <c r="AH305" s="6">
        <f>+Húmedo!J304</f>
        <v>0</v>
      </c>
      <c r="AI305" s="6">
        <f>+Húmedo!K304</f>
        <v>215827.70999999993</v>
      </c>
      <c r="AJ305" s="6">
        <f>+Húmedo!L304</f>
        <v>276989.90999999963</v>
      </c>
      <c r="AK305" s="6">
        <f>+Húmedo!M304</f>
        <v>267118.5199999992</v>
      </c>
      <c r="AL305" s="6"/>
      <c r="AM305" s="34">
        <f t="shared" si="76"/>
        <v>774436.89999999828</v>
      </c>
      <c r="AN305" s="34">
        <f t="shared" si="77"/>
        <v>780059.90000000107</v>
      </c>
      <c r="AO305" s="34">
        <f t="shared" si="78"/>
        <v>759936.13999999873</v>
      </c>
      <c r="AP305" s="34">
        <f t="shared" si="79"/>
        <v>759936.13999999873</v>
      </c>
      <c r="AQ305" s="34">
        <f t="shared" si="80"/>
        <v>3</v>
      </c>
      <c r="AR305" s="6">
        <f t="shared" si="86"/>
        <v>303</v>
      </c>
      <c r="AS305" s="35">
        <f t="shared" si="81"/>
        <v>215827.70999999993</v>
      </c>
      <c r="AT305" s="35">
        <f t="shared" si="81"/>
        <v>276989.90999999963</v>
      </c>
      <c r="AU305" s="35">
        <f t="shared" si="81"/>
        <v>267118.5199999992</v>
      </c>
      <c r="AV305" s="35">
        <f t="shared" si="82"/>
        <v>759936.13999999873</v>
      </c>
      <c r="AW305" s="19">
        <f t="shared" si="83"/>
        <v>0</v>
      </c>
      <c r="AX305" s="30">
        <f t="shared" si="70"/>
        <v>34</v>
      </c>
      <c r="AY305" s="30">
        <f t="shared" si="71"/>
        <v>35</v>
      </c>
      <c r="AZ305" s="30">
        <f t="shared" si="72"/>
        <v>36</v>
      </c>
      <c r="BB305" s="34">
        <f>+CompraVenta!AQ307</f>
        <v>0</v>
      </c>
      <c r="BC305" s="34">
        <f>+CompraVenta!AR307</f>
        <v>0</v>
      </c>
      <c r="BD305" s="34">
        <f>+CompraVenta!AS307</f>
        <v>0</v>
      </c>
      <c r="BF305" s="34">
        <f t="shared" si="73"/>
        <v>215827.70999999993</v>
      </c>
      <c r="BG305" s="34">
        <f t="shared" si="74"/>
        <v>276989.90999999963</v>
      </c>
      <c r="BH305" s="34">
        <f t="shared" si="75"/>
        <v>267118.5199999992</v>
      </c>
      <c r="BJ305" s="36">
        <f t="shared" si="84"/>
        <v>759936.13999999873</v>
      </c>
      <c r="BK305" s="19">
        <f t="shared" si="85"/>
        <v>0</v>
      </c>
    </row>
    <row r="306" spans="1:63" x14ac:dyDescent="0.35">
      <c r="A306" s="3" t="str">
        <f>+Seco!A305</f>
        <v>PACIFIC HYDRO</v>
      </c>
      <c r="B306" s="6">
        <f>+Seco!B305</f>
        <v>0</v>
      </c>
      <c r="C306" s="6">
        <f>+Seco!C305</f>
        <v>0</v>
      </c>
      <c r="D306" s="6">
        <f>+Seco!D305</f>
        <v>0</v>
      </c>
      <c r="E306" s="6">
        <f>+Seco!E305</f>
        <v>0</v>
      </c>
      <c r="F306" s="6">
        <f>+Seco!F305</f>
        <v>0</v>
      </c>
      <c r="G306" s="6">
        <f>+Seco!G305</f>
        <v>0</v>
      </c>
      <c r="H306" s="6">
        <f>+Seco!H305</f>
        <v>0</v>
      </c>
      <c r="I306" s="6">
        <f>+Seco!I305</f>
        <v>0</v>
      </c>
      <c r="J306" s="6">
        <f>+Seco!J305</f>
        <v>0</v>
      </c>
      <c r="K306" s="6">
        <f>+Seco!K305</f>
        <v>996012.83000000007</v>
      </c>
      <c r="L306" s="6">
        <f>+Seco!L305</f>
        <v>491021.94000000047</v>
      </c>
      <c r="M306" s="6">
        <f>+Seco!M305</f>
        <v>1035805.6699999993</v>
      </c>
      <c r="N306" s="6">
        <f>+Medio!B305</f>
        <v>0</v>
      </c>
      <c r="O306" s="6">
        <f>+Medio!C305</f>
        <v>0</v>
      </c>
      <c r="P306" s="6">
        <f>+Medio!D305</f>
        <v>0</v>
      </c>
      <c r="Q306" s="6">
        <f>+Medio!E305</f>
        <v>0</v>
      </c>
      <c r="R306" s="6">
        <f>+Medio!F305</f>
        <v>0</v>
      </c>
      <c r="S306" s="6">
        <f>+Medio!G305</f>
        <v>0</v>
      </c>
      <c r="T306" s="6">
        <f>+Medio!H305</f>
        <v>0</v>
      </c>
      <c r="U306" s="6">
        <f>+Medio!I305</f>
        <v>0</v>
      </c>
      <c r="V306" s="6">
        <f>+Medio!J305</f>
        <v>0</v>
      </c>
      <c r="W306" s="6">
        <f>+Medio!K305</f>
        <v>998996.2999999983</v>
      </c>
      <c r="X306" s="6">
        <f>+Medio!L305</f>
        <v>504613.03000000044</v>
      </c>
      <c r="Y306" s="6">
        <f>+Medio!M305</f>
        <v>1024392.8999999994</v>
      </c>
      <c r="Z306" s="6">
        <f>+Húmedo!B305</f>
        <v>0</v>
      </c>
      <c r="AA306" s="6">
        <f>+Húmedo!C305</f>
        <v>0</v>
      </c>
      <c r="AB306" s="6">
        <f>+Húmedo!D305</f>
        <v>0</v>
      </c>
      <c r="AC306" s="6">
        <f>+Húmedo!E305</f>
        <v>0</v>
      </c>
      <c r="AD306" s="6">
        <f>+Húmedo!F305</f>
        <v>0</v>
      </c>
      <c r="AE306" s="6">
        <f>+Húmedo!G305</f>
        <v>0</v>
      </c>
      <c r="AF306" s="6">
        <f>+Húmedo!H305</f>
        <v>0</v>
      </c>
      <c r="AG306" s="6">
        <f>+Húmedo!I305</f>
        <v>0</v>
      </c>
      <c r="AH306" s="6">
        <f>+Húmedo!J305</f>
        <v>0</v>
      </c>
      <c r="AI306" s="6">
        <f>+Húmedo!K305</f>
        <v>963077.7500000014</v>
      </c>
      <c r="AJ306" s="6">
        <f>+Húmedo!L305</f>
        <v>483954.07999999961</v>
      </c>
      <c r="AK306" s="6">
        <f>+Húmedo!M305</f>
        <v>996290.98000000324</v>
      </c>
      <c r="AL306" s="6"/>
      <c r="AM306" s="34">
        <f t="shared" si="76"/>
        <v>2522840.44</v>
      </c>
      <c r="AN306" s="34">
        <f t="shared" si="77"/>
        <v>2528002.2299999981</v>
      </c>
      <c r="AO306" s="34">
        <f t="shared" si="78"/>
        <v>2443322.8100000042</v>
      </c>
      <c r="AP306" s="34">
        <f t="shared" si="79"/>
        <v>2443322.8100000042</v>
      </c>
      <c r="AQ306" s="34">
        <f t="shared" si="80"/>
        <v>3</v>
      </c>
      <c r="AR306" s="6">
        <f t="shared" si="86"/>
        <v>304</v>
      </c>
      <c r="AS306" s="35">
        <f t="shared" si="81"/>
        <v>963077.7500000014</v>
      </c>
      <c r="AT306" s="35">
        <f t="shared" si="81"/>
        <v>483954.07999999961</v>
      </c>
      <c r="AU306" s="35">
        <f t="shared" si="81"/>
        <v>996290.98000000324</v>
      </c>
      <c r="AV306" s="35">
        <f t="shared" si="82"/>
        <v>2443322.8100000042</v>
      </c>
      <c r="AW306" s="19">
        <f t="shared" si="83"/>
        <v>0</v>
      </c>
      <c r="AX306" s="30">
        <f t="shared" si="70"/>
        <v>34</v>
      </c>
      <c r="AY306" s="30">
        <f t="shared" si="71"/>
        <v>35</v>
      </c>
      <c r="AZ306" s="30">
        <f t="shared" si="72"/>
        <v>36</v>
      </c>
      <c r="BB306" s="34">
        <f>+CompraVenta!AQ308</f>
        <v>1504068.7400000005</v>
      </c>
      <c r="BC306" s="34">
        <f>+CompraVenta!AR308</f>
        <v>1613089.3800000001</v>
      </c>
      <c r="BD306" s="34">
        <f>+CompraVenta!AS308</f>
        <v>1568304.6400000008</v>
      </c>
      <c r="BF306" s="34">
        <f t="shared" si="73"/>
        <v>2467146.4900000021</v>
      </c>
      <c r="BG306" s="34">
        <f t="shared" si="74"/>
        <v>2097043.4599999997</v>
      </c>
      <c r="BH306" s="34">
        <f t="shared" si="75"/>
        <v>2564595.6200000038</v>
      </c>
      <c r="BJ306" s="36">
        <f t="shared" si="84"/>
        <v>7128785.5700000059</v>
      </c>
      <c r="BK306" s="19">
        <f t="shared" si="85"/>
        <v>0</v>
      </c>
    </row>
    <row r="307" spans="1:63" x14ac:dyDescent="0.35">
      <c r="A307" s="3" t="str">
        <f>+Seco!A306</f>
        <v>PAINE_ENERGY_SPA</v>
      </c>
      <c r="B307" s="6">
        <f>+Seco!B306</f>
        <v>0</v>
      </c>
      <c r="C307" s="6">
        <f>+Seco!C306</f>
        <v>0</v>
      </c>
      <c r="D307" s="6">
        <f>+Seco!D306</f>
        <v>0</v>
      </c>
      <c r="E307" s="6">
        <f>+Seco!E306</f>
        <v>0</v>
      </c>
      <c r="F307" s="6">
        <f>+Seco!F306</f>
        <v>0</v>
      </c>
      <c r="G307" s="6">
        <f>+Seco!G306</f>
        <v>0</v>
      </c>
      <c r="H307" s="6">
        <f>+Seco!H306</f>
        <v>0</v>
      </c>
      <c r="I307" s="6">
        <f>+Seco!I306</f>
        <v>0</v>
      </c>
      <c r="J307" s="6">
        <f>+Seco!J306</f>
        <v>0</v>
      </c>
      <c r="K307" s="6">
        <f>+Seco!K306</f>
        <v>106806.17000000003</v>
      </c>
      <c r="L307" s="6">
        <f>+Seco!L306</f>
        <v>108091.06000000004</v>
      </c>
      <c r="M307" s="6">
        <f>+Seco!M306</f>
        <v>109223.14000000029</v>
      </c>
      <c r="N307" s="6">
        <f>+Medio!B306</f>
        <v>0</v>
      </c>
      <c r="O307" s="6">
        <f>+Medio!C306</f>
        <v>0</v>
      </c>
      <c r="P307" s="6">
        <f>+Medio!D306</f>
        <v>0</v>
      </c>
      <c r="Q307" s="6">
        <f>+Medio!E306</f>
        <v>0</v>
      </c>
      <c r="R307" s="6">
        <f>+Medio!F306</f>
        <v>0</v>
      </c>
      <c r="S307" s="6">
        <f>+Medio!G306</f>
        <v>0</v>
      </c>
      <c r="T307" s="6">
        <f>+Medio!H306</f>
        <v>0</v>
      </c>
      <c r="U307" s="6">
        <f>+Medio!I306</f>
        <v>0</v>
      </c>
      <c r="V307" s="6">
        <f>+Medio!J306</f>
        <v>0</v>
      </c>
      <c r="W307" s="6">
        <f>+Medio!K306</f>
        <v>104542.49000000024</v>
      </c>
      <c r="X307" s="6">
        <f>+Medio!L306</f>
        <v>110550.94000000018</v>
      </c>
      <c r="Y307" s="6">
        <f>+Medio!M306</f>
        <v>116162.71000000012</v>
      </c>
      <c r="Z307" s="6">
        <f>+Húmedo!B306</f>
        <v>0</v>
      </c>
      <c r="AA307" s="6">
        <f>+Húmedo!C306</f>
        <v>0</v>
      </c>
      <c r="AB307" s="6">
        <f>+Húmedo!D306</f>
        <v>0</v>
      </c>
      <c r="AC307" s="6">
        <f>+Húmedo!E306</f>
        <v>0</v>
      </c>
      <c r="AD307" s="6">
        <f>+Húmedo!F306</f>
        <v>0</v>
      </c>
      <c r="AE307" s="6">
        <f>+Húmedo!G306</f>
        <v>0</v>
      </c>
      <c r="AF307" s="6">
        <f>+Húmedo!H306</f>
        <v>0</v>
      </c>
      <c r="AG307" s="6">
        <f>+Húmedo!I306</f>
        <v>0</v>
      </c>
      <c r="AH307" s="6">
        <f>+Húmedo!J306</f>
        <v>0</v>
      </c>
      <c r="AI307" s="6">
        <f>+Húmedo!K306</f>
        <v>112272.99999999975</v>
      </c>
      <c r="AJ307" s="6">
        <f>+Húmedo!L306</f>
        <v>108272.31999999983</v>
      </c>
      <c r="AK307" s="6">
        <f>+Húmedo!M306</f>
        <v>115099.57999999981</v>
      </c>
      <c r="AL307" s="6"/>
      <c r="AM307" s="34">
        <f t="shared" si="76"/>
        <v>324120.37000000034</v>
      </c>
      <c r="AN307" s="34">
        <f t="shared" si="77"/>
        <v>331256.14000000054</v>
      </c>
      <c r="AO307" s="34">
        <f t="shared" si="78"/>
        <v>335644.89999999944</v>
      </c>
      <c r="AP307" s="34">
        <f t="shared" si="79"/>
        <v>324120.37000000034</v>
      </c>
      <c r="AQ307" s="34">
        <f t="shared" si="80"/>
        <v>1</v>
      </c>
      <c r="AR307" s="6">
        <f t="shared" si="86"/>
        <v>305</v>
      </c>
      <c r="AS307" s="35">
        <f t="shared" si="81"/>
        <v>106806.17000000003</v>
      </c>
      <c r="AT307" s="35">
        <f t="shared" si="81"/>
        <v>108091.06000000004</v>
      </c>
      <c r="AU307" s="35">
        <f t="shared" si="81"/>
        <v>109223.14000000029</v>
      </c>
      <c r="AV307" s="35">
        <f t="shared" si="82"/>
        <v>324120.37000000034</v>
      </c>
      <c r="AW307" s="19">
        <f t="shared" si="83"/>
        <v>0</v>
      </c>
      <c r="AX307" s="30">
        <f t="shared" si="70"/>
        <v>10</v>
      </c>
      <c r="AY307" s="30">
        <f t="shared" si="71"/>
        <v>11</v>
      </c>
      <c r="AZ307" s="30">
        <f t="shared" si="72"/>
        <v>12</v>
      </c>
      <c r="BB307" s="34">
        <f>+CompraVenta!AQ309</f>
        <v>0</v>
      </c>
      <c r="BC307" s="34">
        <f>+CompraVenta!AR309</f>
        <v>0</v>
      </c>
      <c r="BD307" s="34">
        <f>+CompraVenta!AS309</f>
        <v>0</v>
      </c>
      <c r="BF307" s="34">
        <f t="shared" si="73"/>
        <v>106806.17000000003</v>
      </c>
      <c r="BG307" s="34">
        <f t="shared" si="74"/>
        <v>108091.06000000004</v>
      </c>
      <c r="BH307" s="34">
        <f t="shared" si="75"/>
        <v>109223.14000000029</v>
      </c>
      <c r="BJ307" s="36">
        <f t="shared" si="84"/>
        <v>324120.37000000034</v>
      </c>
      <c r="BK307" s="19">
        <f t="shared" si="85"/>
        <v>0</v>
      </c>
    </row>
    <row r="308" spans="1:63" x14ac:dyDescent="0.35">
      <c r="A308" s="3" t="str">
        <f>+Seco!A307</f>
        <v>PALACIOS</v>
      </c>
      <c r="B308" s="6">
        <f>+Seco!B307</f>
        <v>0</v>
      </c>
      <c r="C308" s="6">
        <f>+Seco!C307</f>
        <v>0</v>
      </c>
      <c r="D308" s="6">
        <f>+Seco!D307</f>
        <v>0</v>
      </c>
      <c r="E308" s="6">
        <f>+Seco!E307</f>
        <v>0</v>
      </c>
      <c r="F308" s="6">
        <f>+Seco!F307</f>
        <v>0</v>
      </c>
      <c r="G308" s="6">
        <f>+Seco!G307</f>
        <v>0</v>
      </c>
      <c r="H308" s="6">
        <f>+Seco!H307</f>
        <v>0</v>
      </c>
      <c r="I308" s="6">
        <f>+Seco!I307</f>
        <v>0</v>
      </c>
      <c r="J308" s="6">
        <f>+Seco!J307</f>
        <v>0</v>
      </c>
      <c r="K308" s="6">
        <f>+Seco!K307</f>
        <v>79230.510000000068</v>
      </c>
      <c r="L308" s="6">
        <f>+Seco!L307</f>
        <v>275660.14000000077</v>
      </c>
      <c r="M308" s="6">
        <f>+Seco!M307</f>
        <v>266674.70000000007</v>
      </c>
      <c r="N308" s="6">
        <f>+Medio!B307</f>
        <v>0</v>
      </c>
      <c r="O308" s="6">
        <f>+Medio!C307</f>
        <v>0</v>
      </c>
      <c r="P308" s="6">
        <f>+Medio!D307</f>
        <v>0</v>
      </c>
      <c r="Q308" s="6">
        <f>+Medio!E307</f>
        <v>0</v>
      </c>
      <c r="R308" s="6">
        <f>+Medio!F307</f>
        <v>0</v>
      </c>
      <c r="S308" s="6">
        <f>+Medio!G307</f>
        <v>0</v>
      </c>
      <c r="T308" s="6">
        <f>+Medio!H307</f>
        <v>0</v>
      </c>
      <c r="U308" s="6">
        <f>+Medio!I307</f>
        <v>0</v>
      </c>
      <c r="V308" s="6">
        <f>+Medio!J307</f>
        <v>0</v>
      </c>
      <c r="W308" s="6">
        <f>+Medio!K307</f>
        <v>81853.85000000021</v>
      </c>
      <c r="X308" s="6">
        <f>+Medio!L307</f>
        <v>281063.63000000012</v>
      </c>
      <c r="Y308" s="6">
        <f>+Medio!M307</f>
        <v>261199.70999999956</v>
      </c>
      <c r="Z308" s="6">
        <f>+Húmedo!B307</f>
        <v>0</v>
      </c>
      <c r="AA308" s="6">
        <f>+Húmedo!C307</f>
        <v>0</v>
      </c>
      <c r="AB308" s="6">
        <f>+Húmedo!D307</f>
        <v>0</v>
      </c>
      <c r="AC308" s="6">
        <f>+Húmedo!E307</f>
        <v>0</v>
      </c>
      <c r="AD308" s="6">
        <f>+Húmedo!F307</f>
        <v>0</v>
      </c>
      <c r="AE308" s="6">
        <f>+Húmedo!G307</f>
        <v>0</v>
      </c>
      <c r="AF308" s="6">
        <f>+Húmedo!H307</f>
        <v>0</v>
      </c>
      <c r="AG308" s="6">
        <f>+Húmedo!I307</f>
        <v>0</v>
      </c>
      <c r="AH308" s="6">
        <f>+Húmedo!J307</f>
        <v>0</v>
      </c>
      <c r="AI308" s="6">
        <f>+Húmedo!K307</f>
        <v>104109.35000000031</v>
      </c>
      <c r="AJ308" s="6">
        <f>+Húmedo!L307</f>
        <v>273783.7900000001</v>
      </c>
      <c r="AK308" s="6">
        <f>+Húmedo!M307</f>
        <v>252936.00000000017</v>
      </c>
      <c r="AL308" s="6"/>
      <c r="AM308" s="34">
        <f t="shared" si="76"/>
        <v>621565.35000000091</v>
      </c>
      <c r="AN308" s="34">
        <f t="shared" si="77"/>
        <v>624117.18999999994</v>
      </c>
      <c r="AO308" s="34">
        <f t="shared" si="78"/>
        <v>630829.1400000006</v>
      </c>
      <c r="AP308" s="34">
        <f t="shared" si="79"/>
        <v>621565.35000000091</v>
      </c>
      <c r="AQ308" s="34">
        <f t="shared" si="80"/>
        <v>1</v>
      </c>
      <c r="AR308" s="6">
        <f t="shared" si="86"/>
        <v>306</v>
      </c>
      <c r="AS308" s="35">
        <f t="shared" si="81"/>
        <v>79230.510000000068</v>
      </c>
      <c r="AT308" s="35">
        <f t="shared" si="81"/>
        <v>275660.14000000077</v>
      </c>
      <c r="AU308" s="35">
        <f t="shared" si="81"/>
        <v>266674.70000000007</v>
      </c>
      <c r="AV308" s="35">
        <f t="shared" si="82"/>
        <v>621565.35000000091</v>
      </c>
      <c r="AW308" s="19">
        <f t="shared" si="83"/>
        <v>0</v>
      </c>
      <c r="AX308" s="30">
        <f t="shared" si="70"/>
        <v>10</v>
      </c>
      <c r="AY308" s="30">
        <f t="shared" si="71"/>
        <v>11</v>
      </c>
      <c r="AZ308" s="30">
        <f t="shared" si="72"/>
        <v>12</v>
      </c>
      <c r="BB308" s="34">
        <f>+CompraVenta!AQ310</f>
        <v>0</v>
      </c>
      <c r="BC308" s="34">
        <f>+CompraVenta!AR310</f>
        <v>0</v>
      </c>
      <c r="BD308" s="34">
        <f>+CompraVenta!AS310</f>
        <v>0</v>
      </c>
      <c r="BF308" s="34">
        <f t="shared" si="73"/>
        <v>79230.510000000068</v>
      </c>
      <c r="BG308" s="34">
        <f t="shared" si="74"/>
        <v>275660.14000000077</v>
      </c>
      <c r="BH308" s="34">
        <f t="shared" si="75"/>
        <v>266674.70000000007</v>
      </c>
      <c r="BJ308" s="36">
        <f t="shared" si="84"/>
        <v>621565.35000000091</v>
      </c>
      <c r="BK308" s="19">
        <f t="shared" si="85"/>
        <v>0</v>
      </c>
    </row>
    <row r="309" spans="1:63" x14ac:dyDescent="0.35">
      <c r="A309" s="3" t="str">
        <f>+Seco!A308</f>
        <v>PAMA</v>
      </c>
      <c r="B309" s="6">
        <f>+Seco!B308</f>
        <v>0</v>
      </c>
      <c r="C309" s="6">
        <f>+Seco!C308</f>
        <v>0</v>
      </c>
      <c r="D309" s="6">
        <f>+Seco!D308</f>
        <v>0</v>
      </c>
      <c r="E309" s="6">
        <f>+Seco!E308</f>
        <v>0</v>
      </c>
      <c r="F309" s="6">
        <f>+Seco!F308</f>
        <v>0</v>
      </c>
      <c r="G309" s="6">
        <f>+Seco!G308</f>
        <v>0</v>
      </c>
      <c r="H309" s="6">
        <f>+Seco!H308</f>
        <v>0</v>
      </c>
      <c r="I309" s="6">
        <f>+Seco!I308</f>
        <v>0</v>
      </c>
      <c r="J309" s="6">
        <f>+Seco!J308</f>
        <v>0</v>
      </c>
      <c r="K309" s="6">
        <f>+Seco!K308</f>
        <v>70326.199999999968</v>
      </c>
      <c r="L309" s="6">
        <f>+Seco!L308</f>
        <v>68762.039999999935</v>
      </c>
      <c r="M309" s="6">
        <f>+Seco!M308</f>
        <v>83348.399999999965</v>
      </c>
      <c r="N309" s="6">
        <f>+Medio!B308</f>
        <v>0</v>
      </c>
      <c r="O309" s="6">
        <f>+Medio!C308</f>
        <v>0</v>
      </c>
      <c r="P309" s="6">
        <f>+Medio!D308</f>
        <v>0</v>
      </c>
      <c r="Q309" s="6">
        <f>+Medio!E308</f>
        <v>0</v>
      </c>
      <c r="R309" s="6">
        <f>+Medio!F308</f>
        <v>0</v>
      </c>
      <c r="S309" s="6">
        <f>+Medio!G308</f>
        <v>0</v>
      </c>
      <c r="T309" s="6">
        <f>+Medio!H308</f>
        <v>0</v>
      </c>
      <c r="U309" s="6">
        <f>+Medio!I308</f>
        <v>0</v>
      </c>
      <c r="V309" s="6">
        <f>+Medio!J308</f>
        <v>0</v>
      </c>
      <c r="W309" s="6">
        <f>+Medio!K308</f>
        <v>70530.709999999919</v>
      </c>
      <c r="X309" s="6">
        <f>+Medio!L308</f>
        <v>70384.050000000032</v>
      </c>
      <c r="Y309" s="6">
        <f>+Medio!M308</f>
        <v>82659.63000000015</v>
      </c>
      <c r="Z309" s="6">
        <f>+Húmedo!B308</f>
        <v>0</v>
      </c>
      <c r="AA309" s="6">
        <f>+Húmedo!C308</f>
        <v>0</v>
      </c>
      <c r="AB309" s="6">
        <f>+Húmedo!D308</f>
        <v>0</v>
      </c>
      <c r="AC309" s="6">
        <f>+Húmedo!E308</f>
        <v>0</v>
      </c>
      <c r="AD309" s="6">
        <f>+Húmedo!F308</f>
        <v>0</v>
      </c>
      <c r="AE309" s="6">
        <f>+Húmedo!G308</f>
        <v>0</v>
      </c>
      <c r="AF309" s="6">
        <f>+Húmedo!H308</f>
        <v>0</v>
      </c>
      <c r="AG309" s="6">
        <f>+Húmedo!I308</f>
        <v>0</v>
      </c>
      <c r="AH309" s="6">
        <f>+Húmedo!J308</f>
        <v>0</v>
      </c>
      <c r="AI309" s="6">
        <f>+Húmedo!K308</f>
        <v>67671.700000000084</v>
      </c>
      <c r="AJ309" s="6">
        <f>+Húmedo!L308</f>
        <v>68151.61000000019</v>
      </c>
      <c r="AK309" s="6">
        <f>+Húmedo!M308</f>
        <v>79852.110000000059</v>
      </c>
      <c r="AL309" s="6"/>
      <c r="AM309" s="34">
        <f t="shared" si="76"/>
        <v>222436.63999999987</v>
      </c>
      <c r="AN309" s="34">
        <f t="shared" si="77"/>
        <v>223574.3900000001</v>
      </c>
      <c r="AO309" s="34">
        <f t="shared" si="78"/>
        <v>215675.42000000033</v>
      </c>
      <c r="AP309" s="34">
        <f t="shared" si="79"/>
        <v>215675.42000000033</v>
      </c>
      <c r="AQ309" s="34">
        <f t="shared" si="80"/>
        <v>3</v>
      </c>
      <c r="AR309" s="6">
        <f t="shared" si="86"/>
        <v>307</v>
      </c>
      <c r="AS309" s="35">
        <f t="shared" si="81"/>
        <v>67671.700000000084</v>
      </c>
      <c r="AT309" s="35">
        <f t="shared" si="81"/>
        <v>68151.61000000019</v>
      </c>
      <c r="AU309" s="35">
        <f t="shared" si="81"/>
        <v>79852.110000000059</v>
      </c>
      <c r="AV309" s="35">
        <f t="shared" si="82"/>
        <v>215675.42000000033</v>
      </c>
      <c r="AW309" s="19">
        <f t="shared" si="83"/>
        <v>0</v>
      </c>
      <c r="AX309" s="30">
        <f t="shared" si="70"/>
        <v>34</v>
      </c>
      <c r="AY309" s="30">
        <f t="shared" si="71"/>
        <v>35</v>
      </c>
      <c r="AZ309" s="30">
        <f t="shared" si="72"/>
        <v>36</v>
      </c>
      <c r="BB309" s="34">
        <f>+CompraVenta!AQ311</f>
        <v>0</v>
      </c>
      <c r="BC309" s="34">
        <f>+CompraVenta!AR311</f>
        <v>0</v>
      </c>
      <c r="BD309" s="34">
        <f>+CompraVenta!AS311</f>
        <v>0</v>
      </c>
      <c r="BF309" s="34">
        <f t="shared" si="73"/>
        <v>67671.700000000084</v>
      </c>
      <c r="BG309" s="34">
        <f t="shared" si="74"/>
        <v>68151.61000000019</v>
      </c>
      <c r="BH309" s="34">
        <f t="shared" si="75"/>
        <v>79852.110000000059</v>
      </c>
      <c r="BJ309" s="36">
        <f t="shared" si="84"/>
        <v>215675.42000000033</v>
      </c>
      <c r="BK309" s="19">
        <f t="shared" si="85"/>
        <v>0</v>
      </c>
    </row>
    <row r="310" spans="1:63" x14ac:dyDescent="0.35">
      <c r="A310" s="3" t="str">
        <f>+Seco!A309</f>
        <v>PARQUE SOLAR BICENTENARIO</v>
      </c>
      <c r="B310" s="6">
        <f>+Seco!B309</f>
        <v>0</v>
      </c>
      <c r="C310" s="6">
        <f>+Seco!C309</f>
        <v>0</v>
      </c>
      <c r="D310" s="6">
        <f>+Seco!D309</f>
        <v>0</v>
      </c>
      <c r="E310" s="6">
        <f>+Seco!E309</f>
        <v>0</v>
      </c>
      <c r="F310" s="6">
        <f>+Seco!F309</f>
        <v>0</v>
      </c>
      <c r="G310" s="6">
        <f>+Seco!G309</f>
        <v>0</v>
      </c>
      <c r="H310" s="6">
        <f>+Seco!H309</f>
        <v>0</v>
      </c>
      <c r="I310" s="6">
        <f>+Seco!I309</f>
        <v>0</v>
      </c>
      <c r="J310" s="6">
        <f>+Seco!J309</f>
        <v>0</v>
      </c>
      <c r="K310" s="6">
        <f>+Seco!K309</f>
        <v>80463.899999999994</v>
      </c>
      <c r="L310" s="6">
        <f>+Seco!L309</f>
        <v>76085.470000000205</v>
      </c>
      <c r="M310" s="6">
        <f>+Seco!M309</f>
        <v>108645.13000000005</v>
      </c>
      <c r="N310" s="6">
        <f>+Medio!B309</f>
        <v>0</v>
      </c>
      <c r="O310" s="6">
        <f>+Medio!C309</f>
        <v>0</v>
      </c>
      <c r="P310" s="6">
        <f>+Medio!D309</f>
        <v>0</v>
      </c>
      <c r="Q310" s="6">
        <f>+Medio!E309</f>
        <v>0</v>
      </c>
      <c r="R310" s="6">
        <f>+Medio!F309</f>
        <v>0</v>
      </c>
      <c r="S310" s="6">
        <f>+Medio!G309</f>
        <v>0</v>
      </c>
      <c r="T310" s="6">
        <f>+Medio!H309</f>
        <v>0</v>
      </c>
      <c r="U310" s="6">
        <f>+Medio!I309</f>
        <v>0</v>
      </c>
      <c r="V310" s="6">
        <f>+Medio!J309</f>
        <v>0</v>
      </c>
      <c r="W310" s="6">
        <f>+Medio!K309</f>
        <v>80193.569999999876</v>
      </c>
      <c r="X310" s="6">
        <f>+Medio!L309</f>
        <v>78291.349999999933</v>
      </c>
      <c r="Y310" s="6">
        <f>+Medio!M309</f>
        <v>107887.08000000025</v>
      </c>
      <c r="Z310" s="6">
        <f>+Húmedo!B309</f>
        <v>0</v>
      </c>
      <c r="AA310" s="6">
        <f>+Húmedo!C309</f>
        <v>0</v>
      </c>
      <c r="AB310" s="6">
        <f>+Húmedo!D309</f>
        <v>0</v>
      </c>
      <c r="AC310" s="6">
        <f>+Húmedo!E309</f>
        <v>0</v>
      </c>
      <c r="AD310" s="6">
        <f>+Húmedo!F309</f>
        <v>0</v>
      </c>
      <c r="AE310" s="6">
        <f>+Húmedo!G309</f>
        <v>0</v>
      </c>
      <c r="AF310" s="6">
        <f>+Húmedo!H309</f>
        <v>0</v>
      </c>
      <c r="AG310" s="6">
        <f>+Húmedo!I309</f>
        <v>0</v>
      </c>
      <c r="AH310" s="6">
        <f>+Húmedo!J309</f>
        <v>0</v>
      </c>
      <c r="AI310" s="6">
        <f>+Húmedo!K309</f>
        <v>77556.040000000125</v>
      </c>
      <c r="AJ310" s="6">
        <f>+Húmedo!L309</f>
        <v>74799.240000000005</v>
      </c>
      <c r="AK310" s="6">
        <f>+Húmedo!M309</f>
        <v>103660.43000000043</v>
      </c>
      <c r="AL310" s="6"/>
      <c r="AM310" s="34">
        <f t="shared" si="76"/>
        <v>265194.50000000023</v>
      </c>
      <c r="AN310" s="34">
        <f t="shared" si="77"/>
        <v>266372.00000000006</v>
      </c>
      <c r="AO310" s="34">
        <f t="shared" si="78"/>
        <v>256015.71000000057</v>
      </c>
      <c r="AP310" s="34">
        <f t="shared" si="79"/>
        <v>256015.71000000057</v>
      </c>
      <c r="AQ310" s="34">
        <f t="shared" si="80"/>
        <v>3</v>
      </c>
      <c r="AR310" s="6">
        <f t="shared" si="86"/>
        <v>308</v>
      </c>
      <c r="AS310" s="35">
        <f t="shared" si="81"/>
        <v>77556.040000000125</v>
      </c>
      <c r="AT310" s="35">
        <f t="shared" si="81"/>
        <v>74799.240000000005</v>
      </c>
      <c r="AU310" s="35">
        <f t="shared" si="81"/>
        <v>103660.43000000043</v>
      </c>
      <c r="AV310" s="35">
        <f t="shared" si="82"/>
        <v>256015.71000000057</v>
      </c>
      <c r="AW310" s="19">
        <f t="shared" si="83"/>
        <v>0</v>
      </c>
      <c r="AX310" s="30">
        <f t="shared" si="70"/>
        <v>34</v>
      </c>
      <c r="AY310" s="30">
        <f t="shared" si="71"/>
        <v>35</v>
      </c>
      <c r="AZ310" s="30">
        <f t="shared" si="72"/>
        <v>36</v>
      </c>
      <c r="BB310" s="34">
        <f>+CompraVenta!AQ312</f>
        <v>0</v>
      </c>
      <c r="BC310" s="34">
        <f>+CompraVenta!AR312</f>
        <v>0</v>
      </c>
      <c r="BD310" s="34">
        <f>+CompraVenta!AS312</f>
        <v>0</v>
      </c>
      <c r="BF310" s="34">
        <f t="shared" si="73"/>
        <v>77556.040000000125</v>
      </c>
      <c r="BG310" s="34">
        <f t="shared" si="74"/>
        <v>74799.240000000005</v>
      </c>
      <c r="BH310" s="34">
        <f t="shared" si="75"/>
        <v>103660.43000000043</v>
      </c>
      <c r="BJ310" s="36">
        <f t="shared" si="84"/>
        <v>256015.71000000057</v>
      </c>
      <c r="BK310" s="19">
        <f t="shared" si="85"/>
        <v>0</v>
      </c>
    </row>
    <row r="311" spans="1:63" x14ac:dyDescent="0.35">
      <c r="A311" s="3" t="str">
        <f>+Seco!A310</f>
        <v>Parque Solar Membrillo</v>
      </c>
      <c r="B311" s="6">
        <f>+Seco!B310</f>
        <v>0</v>
      </c>
      <c r="C311" s="6">
        <f>+Seco!C310</f>
        <v>0</v>
      </c>
      <c r="D311" s="6">
        <f>+Seco!D310</f>
        <v>0</v>
      </c>
      <c r="E311" s="6">
        <f>+Seco!E310</f>
        <v>0</v>
      </c>
      <c r="F311" s="6">
        <f>+Seco!F310</f>
        <v>0</v>
      </c>
      <c r="G311" s="6">
        <f>+Seco!G310</f>
        <v>0</v>
      </c>
      <c r="H311" s="6">
        <f>+Seco!H310</f>
        <v>0</v>
      </c>
      <c r="I311" s="6">
        <f>+Seco!I310</f>
        <v>0</v>
      </c>
      <c r="J311" s="6">
        <f>+Seco!J310</f>
        <v>0</v>
      </c>
      <c r="K311" s="6">
        <f>+Seco!K310</f>
        <v>0</v>
      </c>
      <c r="L311" s="6">
        <f>+Seco!L310</f>
        <v>0</v>
      </c>
      <c r="M311" s="6">
        <f>+Seco!M310</f>
        <v>0</v>
      </c>
      <c r="N311" s="6">
        <f>+Medio!B310</f>
        <v>0</v>
      </c>
      <c r="O311" s="6">
        <f>+Medio!C310</f>
        <v>0</v>
      </c>
      <c r="P311" s="6">
        <f>+Medio!D310</f>
        <v>0</v>
      </c>
      <c r="Q311" s="6">
        <f>+Medio!E310</f>
        <v>0</v>
      </c>
      <c r="R311" s="6">
        <f>+Medio!F310</f>
        <v>0</v>
      </c>
      <c r="S311" s="6">
        <f>+Medio!G310</f>
        <v>0</v>
      </c>
      <c r="T311" s="6">
        <f>+Medio!H310</f>
        <v>0</v>
      </c>
      <c r="U311" s="6">
        <f>+Medio!I310</f>
        <v>0</v>
      </c>
      <c r="V311" s="6">
        <f>+Medio!J310</f>
        <v>0</v>
      </c>
      <c r="W311" s="6">
        <f>+Medio!K310</f>
        <v>0</v>
      </c>
      <c r="X311" s="6">
        <f>+Medio!L310</f>
        <v>0</v>
      </c>
      <c r="Y311" s="6">
        <f>+Medio!M310</f>
        <v>0</v>
      </c>
      <c r="Z311" s="6">
        <f>+Húmedo!B310</f>
        <v>0</v>
      </c>
      <c r="AA311" s="6">
        <f>+Húmedo!C310</f>
        <v>0</v>
      </c>
      <c r="AB311" s="6">
        <f>+Húmedo!D310</f>
        <v>0</v>
      </c>
      <c r="AC311" s="6">
        <f>+Húmedo!E310</f>
        <v>0</v>
      </c>
      <c r="AD311" s="6">
        <f>+Húmedo!F310</f>
        <v>0</v>
      </c>
      <c r="AE311" s="6">
        <f>+Húmedo!G310</f>
        <v>0</v>
      </c>
      <c r="AF311" s="6">
        <f>+Húmedo!H310</f>
        <v>0</v>
      </c>
      <c r="AG311" s="6">
        <f>+Húmedo!I310</f>
        <v>0</v>
      </c>
      <c r="AH311" s="6">
        <f>+Húmedo!J310</f>
        <v>0</v>
      </c>
      <c r="AI311" s="6">
        <f>+Húmedo!K310</f>
        <v>0</v>
      </c>
      <c r="AJ311" s="6">
        <f>+Húmedo!L310</f>
        <v>0</v>
      </c>
      <c r="AK311" s="6">
        <f>+Húmedo!M310</f>
        <v>0</v>
      </c>
      <c r="AL311" s="6"/>
      <c r="AM311" s="34">
        <f t="shared" si="76"/>
        <v>0</v>
      </c>
      <c r="AN311" s="34">
        <f t="shared" si="77"/>
        <v>0</v>
      </c>
      <c r="AO311" s="34">
        <f t="shared" si="78"/>
        <v>0</v>
      </c>
      <c r="AP311" s="34">
        <f t="shared" si="79"/>
        <v>0</v>
      </c>
      <c r="AQ311" s="34">
        <f t="shared" si="80"/>
        <v>1</v>
      </c>
      <c r="AR311" s="6">
        <f t="shared" si="86"/>
        <v>309</v>
      </c>
      <c r="AS311" s="35">
        <f t="shared" si="81"/>
        <v>0</v>
      </c>
      <c r="AT311" s="35">
        <f t="shared" si="81"/>
        <v>0</v>
      </c>
      <c r="AU311" s="35">
        <f t="shared" si="81"/>
        <v>0</v>
      </c>
      <c r="AV311" s="35">
        <f t="shared" si="82"/>
        <v>0</v>
      </c>
      <c r="AW311" s="19">
        <f t="shared" si="83"/>
        <v>0</v>
      </c>
      <c r="AX311" s="30">
        <f t="shared" si="70"/>
        <v>1</v>
      </c>
      <c r="AY311" s="30">
        <f t="shared" si="71"/>
        <v>1</v>
      </c>
      <c r="AZ311" s="30">
        <f t="shared" si="72"/>
        <v>1</v>
      </c>
      <c r="BB311" s="34">
        <f>+CompraVenta!AQ313</f>
        <v>0</v>
      </c>
      <c r="BC311" s="34">
        <f>+CompraVenta!AR313</f>
        <v>0</v>
      </c>
      <c r="BD311" s="34">
        <f>+CompraVenta!AS313</f>
        <v>0</v>
      </c>
      <c r="BF311" s="34">
        <f t="shared" si="73"/>
        <v>0</v>
      </c>
      <c r="BG311" s="34">
        <f t="shared" si="74"/>
        <v>0</v>
      </c>
      <c r="BH311" s="34">
        <f t="shared" si="75"/>
        <v>0</v>
      </c>
      <c r="BJ311" s="36">
        <f t="shared" si="84"/>
        <v>0</v>
      </c>
      <c r="BK311" s="19">
        <f t="shared" si="85"/>
        <v>0</v>
      </c>
    </row>
    <row r="312" spans="1:63" x14ac:dyDescent="0.35">
      <c r="A312" s="3" t="str">
        <f>+Seco!A311</f>
        <v>PARQUE SOLAR SAN JAVIER</v>
      </c>
      <c r="B312" s="6">
        <f>+Seco!B311</f>
        <v>0</v>
      </c>
      <c r="C312" s="6">
        <f>+Seco!C311</f>
        <v>0</v>
      </c>
      <c r="D312" s="6">
        <f>+Seco!D311</f>
        <v>0</v>
      </c>
      <c r="E312" s="6">
        <f>+Seco!E311</f>
        <v>0</v>
      </c>
      <c r="F312" s="6">
        <f>+Seco!F311</f>
        <v>0</v>
      </c>
      <c r="G312" s="6">
        <f>+Seco!G311</f>
        <v>0</v>
      </c>
      <c r="H312" s="6">
        <f>+Seco!H311</f>
        <v>0</v>
      </c>
      <c r="I312" s="6">
        <f>+Seco!I311</f>
        <v>0</v>
      </c>
      <c r="J312" s="6">
        <f>+Seco!J311</f>
        <v>0</v>
      </c>
      <c r="K312" s="6">
        <f>+Seco!K311</f>
        <v>0</v>
      </c>
      <c r="L312" s="6">
        <f>+Seco!L311</f>
        <v>0</v>
      </c>
      <c r="M312" s="6">
        <f>+Seco!M311</f>
        <v>0</v>
      </c>
      <c r="N312" s="6">
        <f>+Medio!B311</f>
        <v>0</v>
      </c>
      <c r="O312" s="6">
        <f>+Medio!C311</f>
        <v>0</v>
      </c>
      <c r="P312" s="6">
        <f>+Medio!D311</f>
        <v>0</v>
      </c>
      <c r="Q312" s="6">
        <f>+Medio!E311</f>
        <v>0</v>
      </c>
      <c r="R312" s="6">
        <f>+Medio!F311</f>
        <v>0</v>
      </c>
      <c r="S312" s="6">
        <f>+Medio!G311</f>
        <v>0</v>
      </c>
      <c r="T312" s="6">
        <f>+Medio!H311</f>
        <v>0</v>
      </c>
      <c r="U312" s="6">
        <f>+Medio!I311</f>
        <v>0</v>
      </c>
      <c r="V312" s="6">
        <f>+Medio!J311</f>
        <v>0</v>
      </c>
      <c r="W312" s="6">
        <f>+Medio!K311</f>
        <v>0</v>
      </c>
      <c r="X312" s="6">
        <f>+Medio!L311</f>
        <v>0</v>
      </c>
      <c r="Y312" s="6">
        <f>+Medio!M311</f>
        <v>0</v>
      </c>
      <c r="Z312" s="6">
        <f>+Húmedo!B311</f>
        <v>0</v>
      </c>
      <c r="AA312" s="6">
        <f>+Húmedo!C311</f>
        <v>0</v>
      </c>
      <c r="AB312" s="6">
        <f>+Húmedo!D311</f>
        <v>0</v>
      </c>
      <c r="AC312" s="6">
        <f>+Húmedo!E311</f>
        <v>0</v>
      </c>
      <c r="AD312" s="6">
        <f>+Húmedo!F311</f>
        <v>0</v>
      </c>
      <c r="AE312" s="6">
        <f>+Húmedo!G311</f>
        <v>0</v>
      </c>
      <c r="AF312" s="6">
        <f>+Húmedo!H311</f>
        <v>0</v>
      </c>
      <c r="AG312" s="6">
        <f>+Húmedo!I311</f>
        <v>0</v>
      </c>
      <c r="AH312" s="6">
        <f>+Húmedo!J311</f>
        <v>0</v>
      </c>
      <c r="AI312" s="6">
        <f>+Húmedo!K311</f>
        <v>0</v>
      </c>
      <c r="AJ312" s="6">
        <f>+Húmedo!L311</f>
        <v>0</v>
      </c>
      <c r="AK312" s="6">
        <f>+Húmedo!M311</f>
        <v>0</v>
      </c>
      <c r="AL312" s="6"/>
      <c r="AM312" s="34">
        <f t="shared" si="76"/>
        <v>0</v>
      </c>
      <c r="AN312" s="34">
        <f t="shared" si="77"/>
        <v>0</v>
      </c>
      <c r="AO312" s="34">
        <f t="shared" si="78"/>
        <v>0</v>
      </c>
      <c r="AP312" s="34">
        <f t="shared" si="79"/>
        <v>0</v>
      </c>
      <c r="AQ312" s="34">
        <f t="shared" si="80"/>
        <v>1</v>
      </c>
      <c r="AR312" s="6">
        <f t="shared" si="86"/>
        <v>310</v>
      </c>
      <c r="AS312" s="35">
        <f t="shared" si="81"/>
        <v>0</v>
      </c>
      <c r="AT312" s="35">
        <f t="shared" si="81"/>
        <v>0</v>
      </c>
      <c r="AU312" s="35">
        <f t="shared" si="81"/>
        <v>0</v>
      </c>
      <c r="AV312" s="35">
        <f t="shared" si="82"/>
        <v>0</v>
      </c>
      <c r="AW312" s="19">
        <f t="shared" si="83"/>
        <v>0</v>
      </c>
      <c r="AX312" s="30">
        <f t="shared" si="70"/>
        <v>1</v>
      </c>
      <c r="AY312" s="30">
        <f t="shared" si="71"/>
        <v>1</v>
      </c>
      <c r="AZ312" s="30">
        <f t="shared" si="72"/>
        <v>1</v>
      </c>
      <c r="BB312" s="34">
        <f>+CompraVenta!AQ314</f>
        <v>0</v>
      </c>
      <c r="BC312" s="34">
        <f>+CompraVenta!AR314</f>
        <v>0</v>
      </c>
      <c r="BD312" s="34">
        <f>+CompraVenta!AS314</f>
        <v>0</v>
      </c>
      <c r="BF312" s="34">
        <f t="shared" si="73"/>
        <v>0</v>
      </c>
      <c r="BG312" s="34">
        <f t="shared" si="74"/>
        <v>0</v>
      </c>
      <c r="BH312" s="34">
        <f t="shared" si="75"/>
        <v>0</v>
      </c>
      <c r="BJ312" s="36">
        <f t="shared" si="84"/>
        <v>0</v>
      </c>
      <c r="BK312" s="19">
        <f t="shared" si="85"/>
        <v>0</v>
      </c>
    </row>
    <row r="313" spans="1:63" x14ac:dyDescent="0.35">
      <c r="A313" s="3" t="str">
        <f>+Seco!A312</f>
        <v>PARQUE SOLAR SANTA FE</v>
      </c>
      <c r="B313" s="6">
        <f>+Seco!B312</f>
        <v>0</v>
      </c>
      <c r="C313" s="6">
        <f>+Seco!C312</f>
        <v>0</v>
      </c>
      <c r="D313" s="6">
        <f>+Seco!D312</f>
        <v>0</v>
      </c>
      <c r="E313" s="6">
        <f>+Seco!E312</f>
        <v>0</v>
      </c>
      <c r="F313" s="6">
        <f>+Seco!F312</f>
        <v>0</v>
      </c>
      <c r="G313" s="6">
        <f>+Seco!G312</f>
        <v>0</v>
      </c>
      <c r="H313" s="6">
        <f>+Seco!H312</f>
        <v>0</v>
      </c>
      <c r="I313" s="6">
        <f>+Seco!I312</f>
        <v>0</v>
      </c>
      <c r="J313" s="6">
        <f>+Seco!J312</f>
        <v>0</v>
      </c>
      <c r="K313" s="6">
        <f>+Seco!K312</f>
        <v>253375.25999999998</v>
      </c>
      <c r="L313" s="6">
        <f>+Seco!L312</f>
        <v>291489.95999999956</v>
      </c>
      <c r="M313" s="6">
        <f>+Seco!M312</f>
        <v>311669.68000000063</v>
      </c>
      <c r="N313" s="6">
        <f>+Medio!B312</f>
        <v>0</v>
      </c>
      <c r="O313" s="6">
        <f>+Medio!C312</f>
        <v>0</v>
      </c>
      <c r="P313" s="6">
        <f>+Medio!D312</f>
        <v>0</v>
      </c>
      <c r="Q313" s="6">
        <f>+Medio!E312</f>
        <v>0</v>
      </c>
      <c r="R313" s="6">
        <f>+Medio!F312</f>
        <v>0</v>
      </c>
      <c r="S313" s="6">
        <f>+Medio!G312</f>
        <v>0</v>
      </c>
      <c r="T313" s="6">
        <f>+Medio!H312</f>
        <v>0</v>
      </c>
      <c r="U313" s="6">
        <f>+Medio!I312</f>
        <v>0</v>
      </c>
      <c r="V313" s="6">
        <f>+Medio!J312</f>
        <v>0</v>
      </c>
      <c r="W313" s="6">
        <f>+Medio!K312</f>
        <v>252536.62000000005</v>
      </c>
      <c r="X313" s="6">
        <f>+Medio!L312</f>
        <v>300610.05</v>
      </c>
      <c r="Y313" s="6">
        <f>+Medio!M312</f>
        <v>308019.90999999992</v>
      </c>
      <c r="Z313" s="6">
        <f>+Húmedo!B312</f>
        <v>0</v>
      </c>
      <c r="AA313" s="6">
        <f>+Húmedo!C312</f>
        <v>0</v>
      </c>
      <c r="AB313" s="6">
        <f>+Húmedo!D312</f>
        <v>0</v>
      </c>
      <c r="AC313" s="6">
        <f>+Húmedo!E312</f>
        <v>0</v>
      </c>
      <c r="AD313" s="6">
        <f>+Húmedo!F312</f>
        <v>0</v>
      </c>
      <c r="AE313" s="6">
        <f>+Húmedo!G312</f>
        <v>0</v>
      </c>
      <c r="AF313" s="6">
        <f>+Húmedo!H312</f>
        <v>0</v>
      </c>
      <c r="AG313" s="6">
        <f>+Húmedo!I312</f>
        <v>0</v>
      </c>
      <c r="AH313" s="6">
        <f>+Húmedo!J312</f>
        <v>0</v>
      </c>
      <c r="AI313" s="6">
        <f>+Húmedo!K312</f>
        <v>243984.65000000014</v>
      </c>
      <c r="AJ313" s="6">
        <f>+Húmedo!L312</f>
        <v>286568.05999999994</v>
      </c>
      <c r="AK313" s="6">
        <f>+Húmedo!M312</f>
        <v>293784.64000000065</v>
      </c>
      <c r="AL313" s="6"/>
      <c r="AM313" s="34">
        <f t="shared" si="76"/>
        <v>856534.90000000014</v>
      </c>
      <c r="AN313" s="34">
        <f t="shared" si="77"/>
        <v>861166.58</v>
      </c>
      <c r="AO313" s="34">
        <f t="shared" si="78"/>
        <v>824337.35000000079</v>
      </c>
      <c r="AP313" s="34">
        <f t="shared" si="79"/>
        <v>824337.35000000079</v>
      </c>
      <c r="AQ313" s="34">
        <f t="shared" si="80"/>
        <v>3</v>
      </c>
      <c r="AR313" s="6">
        <f t="shared" si="86"/>
        <v>311</v>
      </c>
      <c r="AS313" s="35">
        <f t="shared" si="81"/>
        <v>243984.65000000014</v>
      </c>
      <c r="AT313" s="35">
        <f t="shared" si="81"/>
        <v>286568.05999999994</v>
      </c>
      <c r="AU313" s="35">
        <f t="shared" si="81"/>
        <v>293784.64000000065</v>
      </c>
      <c r="AV313" s="35">
        <f t="shared" si="82"/>
        <v>824337.35000000079</v>
      </c>
      <c r="AW313" s="19">
        <f t="shared" si="83"/>
        <v>0</v>
      </c>
      <c r="AX313" s="30">
        <f t="shared" si="70"/>
        <v>34</v>
      </c>
      <c r="AY313" s="30">
        <f t="shared" si="71"/>
        <v>35</v>
      </c>
      <c r="AZ313" s="30">
        <f t="shared" si="72"/>
        <v>36</v>
      </c>
      <c r="BB313" s="34">
        <f>+CompraVenta!AQ315</f>
        <v>0</v>
      </c>
      <c r="BC313" s="34">
        <f>+CompraVenta!AR315</f>
        <v>0</v>
      </c>
      <c r="BD313" s="34">
        <f>+CompraVenta!AS315</f>
        <v>0</v>
      </c>
      <c r="BF313" s="34">
        <f t="shared" si="73"/>
        <v>243984.65000000014</v>
      </c>
      <c r="BG313" s="34">
        <f t="shared" si="74"/>
        <v>286568.05999999994</v>
      </c>
      <c r="BH313" s="34">
        <f t="shared" si="75"/>
        <v>293784.64000000065</v>
      </c>
      <c r="BJ313" s="36">
        <f t="shared" si="84"/>
        <v>824337.35000000079</v>
      </c>
      <c r="BK313" s="19">
        <f t="shared" si="85"/>
        <v>0</v>
      </c>
    </row>
    <row r="314" spans="1:63" x14ac:dyDescent="0.35">
      <c r="A314" s="3" t="str">
        <f>+Seco!A313</f>
        <v>PARQUE SOLAR VILLA ALEGRE</v>
      </c>
      <c r="B314" s="6">
        <f>+Seco!B313</f>
        <v>0</v>
      </c>
      <c r="C314" s="6">
        <f>+Seco!C313</f>
        <v>0</v>
      </c>
      <c r="D314" s="6">
        <f>+Seco!D313</f>
        <v>0</v>
      </c>
      <c r="E314" s="6">
        <f>+Seco!E313</f>
        <v>0</v>
      </c>
      <c r="F314" s="6">
        <f>+Seco!F313</f>
        <v>0</v>
      </c>
      <c r="G314" s="6">
        <f>+Seco!G313</f>
        <v>0</v>
      </c>
      <c r="H314" s="6">
        <f>+Seco!H313</f>
        <v>0</v>
      </c>
      <c r="I314" s="6">
        <f>+Seco!I313</f>
        <v>0</v>
      </c>
      <c r="J314" s="6">
        <f>+Seco!J313</f>
        <v>0</v>
      </c>
      <c r="K314" s="6">
        <f>+Seco!K313</f>
        <v>239129.37999999989</v>
      </c>
      <c r="L314" s="6">
        <f>+Seco!L313</f>
        <v>288781.35000000044</v>
      </c>
      <c r="M314" s="6">
        <f>+Seco!M313</f>
        <v>233382.3</v>
      </c>
      <c r="N314" s="6">
        <f>+Medio!B313</f>
        <v>0</v>
      </c>
      <c r="O314" s="6">
        <f>+Medio!C313</f>
        <v>0</v>
      </c>
      <c r="P314" s="6">
        <f>+Medio!D313</f>
        <v>0</v>
      </c>
      <c r="Q314" s="6">
        <f>+Medio!E313</f>
        <v>0</v>
      </c>
      <c r="R314" s="6">
        <f>+Medio!F313</f>
        <v>0</v>
      </c>
      <c r="S314" s="6">
        <f>+Medio!G313</f>
        <v>0</v>
      </c>
      <c r="T314" s="6">
        <f>+Medio!H313</f>
        <v>0</v>
      </c>
      <c r="U314" s="6">
        <f>+Medio!I313</f>
        <v>0</v>
      </c>
      <c r="V314" s="6">
        <f>+Medio!J313</f>
        <v>0</v>
      </c>
      <c r="W314" s="6">
        <f>+Medio!K313</f>
        <v>238337.68999999997</v>
      </c>
      <c r="X314" s="6">
        <f>+Medio!L313</f>
        <v>297816.19000000053</v>
      </c>
      <c r="Y314" s="6">
        <f>+Medio!M313</f>
        <v>230647.87000000066</v>
      </c>
      <c r="Z314" s="6">
        <f>+Húmedo!B313</f>
        <v>0</v>
      </c>
      <c r="AA314" s="6">
        <f>+Húmedo!C313</f>
        <v>0</v>
      </c>
      <c r="AB314" s="6">
        <f>+Húmedo!D313</f>
        <v>0</v>
      </c>
      <c r="AC314" s="6">
        <f>+Húmedo!E313</f>
        <v>0</v>
      </c>
      <c r="AD314" s="6">
        <f>+Húmedo!F313</f>
        <v>0</v>
      </c>
      <c r="AE314" s="6">
        <f>+Húmedo!G313</f>
        <v>0</v>
      </c>
      <c r="AF314" s="6">
        <f>+Húmedo!H313</f>
        <v>0</v>
      </c>
      <c r="AG314" s="6">
        <f>+Húmedo!I313</f>
        <v>0</v>
      </c>
      <c r="AH314" s="6">
        <f>+Húmedo!J313</f>
        <v>0</v>
      </c>
      <c r="AI314" s="6">
        <f>+Húmedo!K313</f>
        <v>230265.74000000107</v>
      </c>
      <c r="AJ314" s="6">
        <f>+Húmedo!L313</f>
        <v>283906.58000000007</v>
      </c>
      <c r="AK314" s="6">
        <f>+Húmedo!M313</f>
        <v>219989.90000000023</v>
      </c>
      <c r="AL314" s="6"/>
      <c r="AM314" s="34">
        <f t="shared" si="76"/>
        <v>761293.03000000026</v>
      </c>
      <c r="AN314" s="34">
        <f t="shared" si="77"/>
        <v>766801.75000000116</v>
      </c>
      <c r="AO314" s="34">
        <f t="shared" si="78"/>
        <v>734162.22000000137</v>
      </c>
      <c r="AP314" s="34">
        <f t="shared" si="79"/>
        <v>734162.22000000137</v>
      </c>
      <c r="AQ314" s="34">
        <f t="shared" si="80"/>
        <v>3</v>
      </c>
      <c r="AR314" s="6">
        <f t="shared" si="86"/>
        <v>312</v>
      </c>
      <c r="AS314" s="35">
        <f t="shared" si="81"/>
        <v>230265.74000000107</v>
      </c>
      <c r="AT314" s="35">
        <f t="shared" si="81"/>
        <v>283906.58000000007</v>
      </c>
      <c r="AU314" s="35">
        <f t="shared" si="81"/>
        <v>219989.90000000023</v>
      </c>
      <c r="AV314" s="35">
        <f t="shared" si="82"/>
        <v>734162.22000000137</v>
      </c>
      <c r="AW314" s="19">
        <f t="shared" si="83"/>
        <v>0</v>
      </c>
      <c r="AX314" s="30">
        <f t="shared" si="70"/>
        <v>34</v>
      </c>
      <c r="AY314" s="30">
        <f t="shared" si="71"/>
        <v>35</v>
      </c>
      <c r="AZ314" s="30">
        <f t="shared" si="72"/>
        <v>36</v>
      </c>
      <c r="BB314" s="34">
        <f>+CompraVenta!AQ316</f>
        <v>0</v>
      </c>
      <c r="BC314" s="34">
        <f>+CompraVenta!AR316</f>
        <v>0</v>
      </c>
      <c r="BD314" s="34">
        <f>+CompraVenta!AS316</f>
        <v>0</v>
      </c>
      <c r="BF314" s="34">
        <f t="shared" si="73"/>
        <v>230265.74000000107</v>
      </c>
      <c r="BG314" s="34">
        <f t="shared" si="74"/>
        <v>283906.58000000007</v>
      </c>
      <c r="BH314" s="34">
        <f t="shared" si="75"/>
        <v>219989.90000000023</v>
      </c>
      <c r="BJ314" s="36">
        <f t="shared" si="84"/>
        <v>734162.22000000137</v>
      </c>
      <c r="BK314" s="19">
        <f t="shared" si="85"/>
        <v>0</v>
      </c>
    </row>
    <row r="315" spans="1:63" x14ac:dyDescent="0.35">
      <c r="A315" s="3" t="str">
        <f>+Seco!A314</f>
        <v>PARQUE SOLAR VILLA SECA</v>
      </c>
      <c r="B315" s="6">
        <f>+Seco!B314</f>
        <v>0</v>
      </c>
      <c r="C315" s="6">
        <f>+Seco!C314</f>
        <v>0</v>
      </c>
      <c r="D315" s="6">
        <f>+Seco!D314</f>
        <v>0</v>
      </c>
      <c r="E315" s="6">
        <f>+Seco!E314</f>
        <v>0</v>
      </c>
      <c r="F315" s="6">
        <f>+Seco!F314</f>
        <v>0</v>
      </c>
      <c r="G315" s="6">
        <f>+Seco!G314</f>
        <v>0</v>
      </c>
      <c r="H315" s="6">
        <f>+Seco!H314</f>
        <v>0</v>
      </c>
      <c r="I315" s="6">
        <f>+Seco!I314</f>
        <v>0</v>
      </c>
      <c r="J315" s="6">
        <f>+Seco!J314</f>
        <v>0</v>
      </c>
      <c r="K315" s="6">
        <f>+Seco!K314</f>
        <v>75205.420000000027</v>
      </c>
      <c r="L315" s="6">
        <f>+Seco!L314</f>
        <v>78235.88999999981</v>
      </c>
      <c r="M315" s="6">
        <f>+Seco!M314</f>
        <v>72446.220000000103</v>
      </c>
      <c r="N315" s="6">
        <f>+Medio!B314</f>
        <v>0</v>
      </c>
      <c r="O315" s="6">
        <f>+Medio!C314</f>
        <v>0</v>
      </c>
      <c r="P315" s="6">
        <f>+Medio!D314</f>
        <v>0</v>
      </c>
      <c r="Q315" s="6">
        <f>+Medio!E314</f>
        <v>0</v>
      </c>
      <c r="R315" s="6">
        <f>+Medio!F314</f>
        <v>0</v>
      </c>
      <c r="S315" s="6">
        <f>+Medio!G314</f>
        <v>0</v>
      </c>
      <c r="T315" s="6">
        <f>+Medio!H314</f>
        <v>0</v>
      </c>
      <c r="U315" s="6">
        <f>+Medio!I314</f>
        <v>0</v>
      </c>
      <c r="V315" s="6">
        <f>+Medio!J314</f>
        <v>0</v>
      </c>
      <c r="W315" s="6">
        <f>+Medio!K314</f>
        <v>74954.950000000143</v>
      </c>
      <c r="X315" s="6">
        <f>+Medio!L314</f>
        <v>80623.869999999937</v>
      </c>
      <c r="Y315" s="6">
        <f>+Medio!M314</f>
        <v>71735.919999999809</v>
      </c>
      <c r="Z315" s="6">
        <f>+Húmedo!B314</f>
        <v>0</v>
      </c>
      <c r="AA315" s="6">
        <f>+Húmedo!C314</f>
        <v>0</v>
      </c>
      <c r="AB315" s="6">
        <f>+Húmedo!D314</f>
        <v>0</v>
      </c>
      <c r="AC315" s="6">
        <f>+Húmedo!E314</f>
        <v>0</v>
      </c>
      <c r="AD315" s="6">
        <f>+Húmedo!F314</f>
        <v>0</v>
      </c>
      <c r="AE315" s="6">
        <f>+Húmedo!G314</f>
        <v>0</v>
      </c>
      <c r="AF315" s="6">
        <f>+Húmedo!H314</f>
        <v>0</v>
      </c>
      <c r="AG315" s="6">
        <f>+Húmedo!I314</f>
        <v>0</v>
      </c>
      <c r="AH315" s="6">
        <f>+Húmedo!J314</f>
        <v>0</v>
      </c>
      <c r="AI315" s="6">
        <f>+Húmedo!K314</f>
        <v>72442.350000000035</v>
      </c>
      <c r="AJ315" s="6">
        <f>+Húmedo!L314</f>
        <v>76897.620000000155</v>
      </c>
      <c r="AK315" s="6">
        <f>+Húmedo!M314</f>
        <v>68367.400000000227</v>
      </c>
      <c r="AL315" s="6"/>
      <c r="AM315" s="34">
        <f t="shared" si="76"/>
        <v>225887.52999999991</v>
      </c>
      <c r="AN315" s="34">
        <f t="shared" si="77"/>
        <v>227314.73999999987</v>
      </c>
      <c r="AO315" s="34">
        <f t="shared" si="78"/>
        <v>217707.37000000043</v>
      </c>
      <c r="AP315" s="34">
        <f t="shared" si="79"/>
        <v>217707.37000000043</v>
      </c>
      <c r="AQ315" s="34">
        <f t="shared" si="80"/>
        <v>3</v>
      </c>
      <c r="AR315" s="6">
        <f t="shared" si="86"/>
        <v>313</v>
      </c>
      <c r="AS315" s="35">
        <f t="shared" si="81"/>
        <v>72442.350000000035</v>
      </c>
      <c r="AT315" s="35">
        <f t="shared" si="81"/>
        <v>76897.620000000155</v>
      </c>
      <c r="AU315" s="35">
        <f t="shared" si="81"/>
        <v>68367.400000000227</v>
      </c>
      <c r="AV315" s="35">
        <f t="shared" si="82"/>
        <v>217707.37000000043</v>
      </c>
      <c r="AW315" s="19">
        <f t="shared" si="83"/>
        <v>0</v>
      </c>
      <c r="AX315" s="30">
        <f t="shared" si="70"/>
        <v>34</v>
      </c>
      <c r="AY315" s="30">
        <f t="shared" si="71"/>
        <v>35</v>
      </c>
      <c r="AZ315" s="30">
        <f t="shared" si="72"/>
        <v>36</v>
      </c>
      <c r="BB315" s="34">
        <f>+CompraVenta!AQ317</f>
        <v>0</v>
      </c>
      <c r="BC315" s="34">
        <f>+CompraVenta!AR317</f>
        <v>0</v>
      </c>
      <c r="BD315" s="34">
        <f>+CompraVenta!AS317</f>
        <v>0</v>
      </c>
      <c r="BF315" s="34">
        <f t="shared" si="73"/>
        <v>72442.350000000035</v>
      </c>
      <c r="BG315" s="34">
        <f t="shared" si="74"/>
        <v>76897.620000000155</v>
      </c>
      <c r="BH315" s="34">
        <f t="shared" si="75"/>
        <v>68367.400000000227</v>
      </c>
      <c r="BJ315" s="36">
        <f t="shared" si="84"/>
        <v>217707.37000000043</v>
      </c>
      <c r="BK315" s="19">
        <f t="shared" si="85"/>
        <v>0</v>
      </c>
    </row>
    <row r="316" spans="1:63" x14ac:dyDescent="0.35">
      <c r="A316" s="3" t="str">
        <f>+Seco!A315</f>
        <v>PARQUE_EOLICO_LEBU</v>
      </c>
      <c r="B316" s="6">
        <f>+Seco!B315</f>
        <v>0</v>
      </c>
      <c r="C316" s="6">
        <f>+Seco!C315</f>
        <v>0</v>
      </c>
      <c r="D316" s="6">
        <f>+Seco!D315</f>
        <v>0</v>
      </c>
      <c r="E316" s="6">
        <f>+Seco!E315</f>
        <v>0</v>
      </c>
      <c r="F316" s="6">
        <f>+Seco!F315</f>
        <v>0</v>
      </c>
      <c r="G316" s="6">
        <f>+Seco!G315</f>
        <v>0</v>
      </c>
      <c r="H316" s="6">
        <f>+Seco!H315</f>
        <v>0</v>
      </c>
      <c r="I316" s="6">
        <f>+Seco!I315</f>
        <v>0</v>
      </c>
      <c r="J316" s="6">
        <f>+Seco!J315</f>
        <v>0</v>
      </c>
      <c r="K316" s="6">
        <f>+Seco!K315</f>
        <v>-29915.709999999988</v>
      </c>
      <c r="L316" s="6">
        <f>+Seco!L315</f>
        <v>-32580.210000000068</v>
      </c>
      <c r="M316" s="6">
        <f>+Seco!M315</f>
        <v>-30914.680000000037</v>
      </c>
      <c r="N316" s="6">
        <f>+Medio!B315</f>
        <v>0</v>
      </c>
      <c r="O316" s="6">
        <f>+Medio!C315</f>
        <v>0</v>
      </c>
      <c r="P316" s="6">
        <f>+Medio!D315</f>
        <v>0</v>
      </c>
      <c r="Q316" s="6">
        <f>+Medio!E315</f>
        <v>0</v>
      </c>
      <c r="R316" s="6">
        <f>+Medio!F315</f>
        <v>0</v>
      </c>
      <c r="S316" s="6">
        <f>+Medio!G315</f>
        <v>0</v>
      </c>
      <c r="T316" s="6">
        <f>+Medio!H315</f>
        <v>0</v>
      </c>
      <c r="U316" s="6">
        <f>+Medio!I315</f>
        <v>0</v>
      </c>
      <c r="V316" s="6">
        <f>+Medio!J315</f>
        <v>0</v>
      </c>
      <c r="W316" s="6">
        <f>+Medio!K315</f>
        <v>-29853.999999999945</v>
      </c>
      <c r="X316" s="6">
        <f>+Medio!L315</f>
        <v>-33502.319999999971</v>
      </c>
      <c r="Y316" s="6">
        <f>+Medio!M315</f>
        <v>-30561.27999999993</v>
      </c>
      <c r="Z316" s="6">
        <f>+Húmedo!B315</f>
        <v>0</v>
      </c>
      <c r="AA316" s="6">
        <f>+Húmedo!C315</f>
        <v>0</v>
      </c>
      <c r="AB316" s="6">
        <f>+Húmedo!D315</f>
        <v>0</v>
      </c>
      <c r="AC316" s="6">
        <f>+Húmedo!E315</f>
        <v>0</v>
      </c>
      <c r="AD316" s="6">
        <f>+Húmedo!F315</f>
        <v>0</v>
      </c>
      <c r="AE316" s="6">
        <f>+Húmedo!G315</f>
        <v>0</v>
      </c>
      <c r="AF316" s="6">
        <f>+Húmedo!H315</f>
        <v>0</v>
      </c>
      <c r="AG316" s="6">
        <f>+Húmedo!I315</f>
        <v>0</v>
      </c>
      <c r="AH316" s="6">
        <f>+Húmedo!J315</f>
        <v>0</v>
      </c>
      <c r="AI316" s="6">
        <f>+Húmedo!K315</f>
        <v>-28870.440000000002</v>
      </c>
      <c r="AJ316" s="6">
        <f>+Húmedo!L315</f>
        <v>-31888.169999999995</v>
      </c>
      <c r="AK316" s="6">
        <f>+Húmedo!M315</f>
        <v>-29481.430000000026</v>
      </c>
      <c r="AL316" s="6"/>
      <c r="AM316" s="34">
        <f t="shared" si="76"/>
        <v>-93410.600000000093</v>
      </c>
      <c r="AN316" s="34">
        <f t="shared" si="77"/>
        <v>-93917.599999999846</v>
      </c>
      <c r="AO316" s="34">
        <f t="shared" si="78"/>
        <v>-90240.040000000023</v>
      </c>
      <c r="AP316" s="34">
        <f t="shared" si="79"/>
        <v>-93917.599999999846</v>
      </c>
      <c r="AQ316" s="34">
        <f t="shared" si="80"/>
        <v>2</v>
      </c>
      <c r="AR316" s="6">
        <f t="shared" si="86"/>
        <v>314</v>
      </c>
      <c r="AS316" s="35">
        <f t="shared" si="81"/>
        <v>-29853.999999999945</v>
      </c>
      <c r="AT316" s="35">
        <f t="shared" si="81"/>
        <v>-33502.319999999971</v>
      </c>
      <c r="AU316" s="35">
        <f t="shared" si="81"/>
        <v>-30561.27999999993</v>
      </c>
      <c r="AV316" s="35">
        <f t="shared" si="82"/>
        <v>-93917.599999999846</v>
      </c>
      <c r="AW316" s="19">
        <f t="shared" si="83"/>
        <v>1</v>
      </c>
      <c r="AX316" s="30">
        <f t="shared" si="70"/>
        <v>22</v>
      </c>
      <c r="AY316" s="30">
        <f t="shared" si="71"/>
        <v>23</v>
      </c>
      <c r="AZ316" s="30">
        <f t="shared" si="72"/>
        <v>24</v>
      </c>
      <c r="BB316" s="34">
        <f>+CompraVenta!AQ318</f>
        <v>0</v>
      </c>
      <c r="BC316" s="34">
        <f>+CompraVenta!AR318</f>
        <v>0</v>
      </c>
      <c r="BD316" s="34">
        <f>+CompraVenta!AS318</f>
        <v>0</v>
      </c>
      <c r="BF316" s="34">
        <f t="shared" si="73"/>
        <v>-29853.999999999945</v>
      </c>
      <c r="BG316" s="34">
        <f t="shared" si="74"/>
        <v>-33502.319999999971</v>
      </c>
      <c r="BH316" s="34">
        <f t="shared" si="75"/>
        <v>-30561.27999999993</v>
      </c>
      <c r="BJ316" s="36">
        <f t="shared" si="84"/>
        <v>-93917.599999999846</v>
      </c>
      <c r="BK316" s="19">
        <f t="shared" si="85"/>
        <v>0</v>
      </c>
    </row>
    <row r="317" spans="1:63" x14ac:dyDescent="0.35">
      <c r="A317" s="3" t="str">
        <f>+Seco!A316</f>
        <v>PARQUE_SOLAR</v>
      </c>
      <c r="B317" s="6">
        <f>+Seco!B316</f>
        <v>0</v>
      </c>
      <c r="C317" s="6">
        <f>+Seco!C316</f>
        <v>0</v>
      </c>
      <c r="D317" s="6">
        <f>+Seco!D316</f>
        <v>0</v>
      </c>
      <c r="E317" s="6">
        <f>+Seco!E316</f>
        <v>0</v>
      </c>
      <c r="F317" s="6">
        <f>+Seco!F316</f>
        <v>0</v>
      </c>
      <c r="G317" s="6">
        <f>+Seco!G316</f>
        <v>0</v>
      </c>
      <c r="H317" s="6">
        <f>+Seco!H316</f>
        <v>0</v>
      </c>
      <c r="I317" s="6">
        <f>+Seco!I316</f>
        <v>0</v>
      </c>
      <c r="J317" s="6">
        <f>+Seco!J316</f>
        <v>0</v>
      </c>
      <c r="K317" s="6">
        <f>+Seco!K316</f>
        <v>11422.769999999997</v>
      </c>
      <c r="L317" s="6">
        <f>+Seco!L316</f>
        <v>13808.160000000005</v>
      </c>
      <c r="M317" s="6">
        <f>+Seco!M316</f>
        <v>14540.790000000005</v>
      </c>
      <c r="N317" s="6">
        <f>+Medio!B316</f>
        <v>0</v>
      </c>
      <c r="O317" s="6">
        <f>+Medio!C316</f>
        <v>0</v>
      </c>
      <c r="P317" s="6">
        <f>+Medio!D316</f>
        <v>0</v>
      </c>
      <c r="Q317" s="6">
        <f>+Medio!E316</f>
        <v>0</v>
      </c>
      <c r="R317" s="6">
        <f>+Medio!F316</f>
        <v>0</v>
      </c>
      <c r="S317" s="6">
        <f>+Medio!G316</f>
        <v>0</v>
      </c>
      <c r="T317" s="6">
        <f>+Medio!H316</f>
        <v>0</v>
      </c>
      <c r="U317" s="6">
        <f>+Medio!I316</f>
        <v>0</v>
      </c>
      <c r="V317" s="6">
        <f>+Medio!J316</f>
        <v>0</v>
      </c>
      <c r="W317" s="6">
        <f>+Medio!K316</f>
        <v>10909.819999999965</v>
      </c>
      <c r="X317" s="6">
        <f>+Medio!L316</f>
        <v>14202.409999999985</v>
      </c>
      <c r="Y317" s="6">
        <f>+Medio!M316</f>
        <v>15724.92999999998</v>
      </c>
      <c r="Z317" s="6">
        <f>+Húmedo!B316</f>
        <v>0</v>
      </c>
      <c r="AA317" s="6">
        <f>+Húmedo!C316</f>
        <v>0</v>
      </c>
      <c r="AB317" s="6">
        <f>+Húmedo!D316</f>
        <v>0</v>
      </c>
      <c r="AC317" s="6">
        <f>+Húmedo!E316</f>
        <v>0</v>
      </c>
      <c r="AD317" s="6">
        <f>+Húmedo!F316</f>
        <v>0</v>
      </c>
      <c r="AE317" s="6">
        <f>+Húmedo!G316</f>
        <v>0</v>
      </c>
      <c r="AF317" s="6">
        <f>+Húmedo!H316</f>
        <v>0</v>
      </c>
      <c r="AG317" s="6">
        <f>+Húmedo!I316</f>
        <v>0</v>
      </c>
      <c r="AH317" s="6">
        <f>+Húmedo!J316</f>
        <v>0</v>
      </c>
      <c r="AI317" s="6">
        <f>+Húmedo!K316</f>
        <v>12557.460000000019</v>
      </c>
      <c r="AJ317" s="6">
        <f>+Húmedo!L316</f>
        <v>14001.109999999971</v>
      </c>
      <c r="AK317" s="6">
        <f>+Húmedo!M316</f>
        <v>15375.900000000007</v>
      </c>
      <c r="AL317" s="6"/>
      <c r="AM317" s="34">
        <f t="shared" si="76"/>
        <v>39771.72</v>
      </c>
      <c r="AN317" s="34">
        <f t="shared" si="77"/>
        <v>40837.159999999931</v>
      </c>
      <c r="AO317" s="34">
        <f t="shared" si="78"/>
        <v>41934.47</v>
      </c>
      <c r="AP317" s="34">
        <f t="shared" si="79"/>
        <v>39771.72</v>
      </c>
      <c r="AQ317" s="34">
        <f t="shared" si="80"/>
        <v>1</v>
      </c>
      <c r="AR317" s="6">
        <f t="shared" si="86"/>
        <v>315</v>
      </c>
      <c r="AS317" s="35">
        <f t="shared" si="81"/>
        <v>11422.769999999997</v>
      </c>
      <c r="AT317" s="35">
        <f t="shared" si="81"/>
        <v>13808.160000000005</v>
      </c>
      <c r="AU317" s="35">
        <f t="shared" si="81"/>
        <v>14540.790000000005</v>
      </c>
      <c r="AV317" s="35">
        <f t="shared" si="82"/>
        <v>39771.72</v>
      </c>
      <c r="AW317" s="19">
        <f t="shared" si="83"/>
        <v>0</v>
      </c>
      <c r="AX317" s="30">
        <f t="shared" si="70"/>
        <v>10</v>
      </c>
      <c r="AY317" s="30">
        <f t="shared" si="71"/>
        <v>11</v>
      </c>
      <c r="AZ317" s="30">
        <f t="shared" si="72"/>
        <v>12</v>
      </c>
      <c r="BB317" s="34">
        <f>+CompraVenta!AQ319</f>
        <v>0</v>
      </c>
      <c r="BC317" s="34">
        <f>+CompraVenta!AR319</f>
        <v>0</v>
      </c>
      <c r="BD317" s="34">
        <f>+CompraVenta!AS319</f>
        <v>0</v>
      </c>
      <c r="BF317" s="34">
        <f t="shared" si="73"/>
        <v>11422.769999999997</v>
      </c>
      <c r="BG317" s="34">
        <f t="shared" si="74"/>
        <v>13808.160000000005</v>
      </c>
      <c r="BH317" s="34">
        <f t="shared" si="75"/>
        <v>14540.790000000005</v>
      </c>
      <c r="BJ317" s="36">
        <f t="shared" si="84"/>
        <v>39771.72</v>
      </c>
      <c r="BK317" s="19">
        <f t="shared" si="85"/>
        <v>0</v>
      </c>
    </row>
    <row r="318" spans="1:63" x14ac:dyDescent="0.35">
      <c r="A318" s="3" t="str">
        <f>+Seco!A317</f>
        <v>PARQUE_SOLAR_CANCHA_SPA</v>
      </c>
      <c r="B318" s="6">
        <f>+Seco!B317</f>
        <v>0</v>
      </c>
      <c r="C318" s="6">
        <f>+Seco!C317</f>
        <v>0</v>
      </c>
      <c r="D318" s="6">
        <f>+Seco!D317</f>
        <v>0</v>
      </c>
      <c r="E318" s="6">
        <f>+Seco!E317</f>
        <v>0</v>
      </c>
      <c r="F318" s="6">
        <f>+Seco!F317</f>
        <v>0</v>
      </c>
      <c r="G318" s="6">
        <f>+Seco!G317</f>
        <v>0</v>
      </c>
      <c r="H318" s="6">
        <f>+Seco!H317</f>
        <v>0</v>
      </c>
      <c r="I318" s="6">
        <f>+Seco!I317</f>
        <v>0</v>
      </c>
      <c r="J318" s="6">
        <f>+Seco!J317</f>
        <v>0</v>
      </c>
      <c r="K318" s="6">
        <f>+Seco!K317</f>
        <v>66735.45999999989</v>
      </c>
      <c r="L318" s="6">
        <f>+Seco!L317</f>
        <v>83369.999999999825</v>
      </c>
      <c r="M318" s="6">
        <f>+Seco!M317</f>
        <v>80357.90000000014</v>
      </c>
      <c r="N318" s="6">
        <f>+Medio!B317</f>
        <v>0</v>
      </c>
      <c r="O318" s="6">
        <f>+Medio!C317</f>
        <v>0</v>
      </c>
      <c r="P318" s="6">
        <f>+Medio!D317</f>
        <v>0</v>
      </c>
      <c r="Q318" s="6">
        <f>+Medio!E317</f>
        <v>0</v>
      </c>
      <c r="R318" s="6">
        <f>+Medio!F317</f>
        <v>0</v>
      </c>
      <c r="S318" s="6">
        <f>+Medio!G317</f>
        <v>0</v>
      </c>
      <c r="T318" s="6">
        <f>+Medio!H317</f>
        <v>0</v>
      </c>
      <c r="U318" s="6">
        <f>+Medio!I317</f>
        <v>0</v>
      </c>
      <c r="V318" s="6">
        <f>+Medio!J317</f>
        <v>0</v>
      </c>
      <c r="W318" s="6">
        <f>+Medio!K317</f>
        <v>66470.750000000073</v>
      </c>
      <c r="X318" s="6">
        <f>+Medio!L317</f>
        <v>85460.109999999884</v>
      </c>
      <c r="Y318" s="6">
        <f>+Medio!M317</f>
        <v>80511.100000000282</v>
      </c>
      <c r="Z318" s="6">
        <f>+Húmedo!B317</f>
        <v>0</v>
      </c>
      <c r="AA318" s="6">
        <f>+Húmedo!C317</f>
        <v>0</v>
      </c>
      <c r="AB318" s="6">
        <f>+Húmedo!D317</f>
        <v>0</v>
      </c>
      <c r="AC318" s="6">
        <f>+Húmedo!E317</f>
        <v>0</v>
      </c>
      <c r="AD318" s="6">
        <f>+Húmedo!F317</f>
        <v>0</v>
      </c>
      <c r="AE318" s="6">
        <f>+Húmedo!G317</f>
        <v>0</v>
      </c>
      <c r="AF318" s="6">
        <f>+Húmedo!H317</f>
        <v>0</v>
      </c>
      <c r="AG318" s="6">
        <f>+Húmedo!I317</f>
        <v>0</v>
      </c>
      <c r="AH318" s="6">
        <f>+Húmedo!J317</f>
        <v>0</v>
      </c>
      <c r="AI318" s="6">
        <f>+Húmedo!K317</f>
        <v>64621.650000000023</v>
      </c>
      <c r="AJ318" s="6">
        <f>+Húmedo!L317</f>
        <v>82524.689999999886</v>
      </c>
      <c r="AK318" s="6">
        <f>+Húmedo!M317</f>
        <v>77828.660000000018</v>
      </c>
      <c r="AL318" s="6"/>
      <c r="AM318" s="34">
        <f t="shared" si="76"/>
        <v>230463.35999999987</v>
      </c>
      <c r="AN318" s="34">
        <f t="shared" si="77"/>
        <v>232441.96000000025</v>
      </c>
      <c r="AO318" s="34">
        <f t="shared" si="78"/>
        <v>224974.99999999994</v>
      </c>
      <c r="AP318" s="34">
        <f t="shared" si="79"/>
        <v>224974.99999999994</v>
      </c>
      <c r="AQ318" s="34">
        <f t="shared" si="80"/>
        <v>3</v>
      </c>
      <c r="AR318" s="6">
        <f t="shared" si="86"/>
        <v>316</v>
      </c>
      <c r="AS318" s="35">
        <f t="shared" si="81"/>
        <v>64621.650000000023</v>
      </c>
      <c r="AT318" s="35">
        <f t="shared" si="81"/>
        <v>82524.689999999886</v>
      </c>
      <c r="AU318" s="35">
        <f t="shared" si="81"/>
        <v>77828.660000000018</v>
      </c>
      <c r="AV318" s="35">
        <f t="shared" si="82"/>
        <v>224974.99999999994</v>
      </c>
      <c r="AW318" s="19">
        <f t="shared" si="83"/>
        <v>0</v>
      </c>
      <c r="AX318" s="30">
        <f t="shared" si="70"/>
        <v>34</v>
      </c>
      <c r="AY318" s="30">
        <f t="shared" si="71"/>
        <v>35</v>
      </c>
      <c r="AZ318" s="30">
        <f t="shared" si="72"/>
        <v>36</v>
      </c>
      <c r="BB318" s="34">
        <f>+CompraVenta!AQ320</f>
        <v>0</v>
      </c>
      <c r="BC318" s="34">
        <f>+CompraVenta!AR320</f>
        <v>0</v>
      </c>
      <c r="BD318" s="34">
        <f>+CompraVenta!AS320</f>
        <v>0</v>
      </c>
      <c r="BF318" s="34">
        <f t="shared" si="73"/>
        <v>64621.650000000023</v>
      </c>
      <c r="BG318" s="34">
        <f t="shared" si="74"/>
        <v>82524.689999999886</v>
      </c>
      <c r="BH318" s="34">
        <f t="shared" si="75"/>
        <v>77828.660000000018</v>
      </c>
      <c r="BJ318" s="36">
        <f t="shared" si="84"/>
        <v>224974.99999999994</v>
      </c>
      <c r="BK318" s="19">
        <f t="shared" si="85"/>
        <v>0</v>
      </c>
    </row>
    <row r="319" spans="1:63" x14ac:dyDescent="0.35">
      <c r="A319" s="3" t="str">
        <f>+Seco!A318</f>
        <v>PARQUE_SOLAR_H6</v>
      </c>
      <c r="B319" s="6">
        <f>+Seco!B318</f>
        <v>0</v>
      </c>
      <c r="C319" s="6">
        <f>+Seco!C318</f>
        <v>0</v>
      </c>
      <c r="D319" s="6">
        <f>+Seco!D318</f>
        <v>0</v>
      </c>
      <c r="E319" s="6">
        <f>+Seco!E318</f>
        <v>0</v>
      </c>
      <c r="F319" s="6">
        <f>+Seco!F318</f>
        <v>0</v>
      </c>
      <c r="G319" s="6">
        <f>+Seco!G318</f>
        <v>0</v>
      </c>
      <c r="H319" s="6">
        <f>+Seco!H318</f>
        <v>0</v>
      </c>
      <c r="I319" s="6">
        <f>+Seco!I318</f>
        <v>0</v>
      </c>
      <c r="J319" s="6">
        <f>+Seco!J318</f>
        <v>0</v>
      </c>
      <c r="K319" s="6">
        <f>+Seco!K318</f>
        <v>66073.650000000009</v>
      </c>
      <c r="L319" s="6">
        <f>+Seco!L318</f>
        <v>72602.719999999928</v>
      </c>
      <c r="M319" s="6">
        <f>+Seco!M318</f>
        <v>71746.419999999896</v>
      </c>
      <c r="N319" s="6">
        <f>+Medio!B318</f>
        <v>0</v>
      </c>
      <c r="O319" s="6">
        <f>+Medio!C318</f>
        <v>0</v>
      </c>
      <c r="P319" s="6">
        <f>+Medio!D318</f>
        <v>0</v>
      </c>
      <c r="Q319" s="6">
        <f>+Medio!E318</f>
        <v>0</v>
      </c>
      <c r="R319" s="6">
        <f>+Medio!F318</f>
        <v>0</v>
      </c>
      <c r="S319" s="6">
        <f>+Medio!G318</f>
        <v>0</v>
      </c>
      <c r="T319" s="6">
        <f>+Medio!H318</f>
        <v>0</v>
      </c>
      <c r="U319" s="6">
        <f>+Medio!I318</f>
        <v>0</v>
      </c>
      <c r="V319" s="6">
        <f>+Medio!J318</f>
        <v>0</v>
      </c>
      <c r="W319" s="6">
        <f>+Medio!K318</f>
        <v>65799.680000000139</v>
      </c>
      <c r="X319" s="6">
        <f>+Medio!L318</f>
        <v>74296.920000000013</v>
      </c>
      <c r="Y319" s="6">
        <f>+Medio!M318</f>
        <v>71840.700000000114</v>
      </c>
      <c r="Z319" s="6">
        <f>+Húmedo!B318</f>
        <v>0</v>
      </c>
      <c r="AA319" s="6">
        <f>+Húmedo!C318</f>
        <v>0</v>
      </c>
      <c r="AB319" s="6">
        <f>+Húmedo!D318</f>
        <v>0</v>
      </c>
      <c r="AC319" s="6">
        <f>+Húmedo!E318</f>
        <v>0</v>
      </c>
      <c r="AD319" s="6">
        <f>+Húmedo!F318</f>
        <v>0</v>
      </c>
      <c r="AE319" s="6">
        <f>+Húmedo!G318</f>
        <v>0</v>
      </c>
      <c r="AF319" s="6">
        <f>+Húmedo!H318</f>
        <v>0</v>
      </c>
      <c r="AG319" s="6">
        <f>+Húmedo!I318</f>
        <v>0</v>
      </c>
      <c r="AH319" s="6">
        <f>+Húmedo!J318</f>
        <v>0</v>
      </c>
      <c r="AI319" s="6">
        <f>+Húmedo!K318</f>
        <v>64087.12</v>
      </c>
      <c r="AJ319" s="6">
        <f>+Húmedo!L318</f>
        <v>71962.799999999945</v>
      </c>
      <c r="AK319" s="6">
        <f>+Húmedo!M318</f>
        <v>69486.670000000013</v>
      </c>
      <c r="AL319" s="6"/>
      <c r="AM319" s="34">
        <f t="shared" si="76"/>
        <v>210422.78999999983</v>
      </c>
      <c r="AN319" s="34">
        <f t="shared" si="77"/>
        <v>211937.30000000028</v>
      </c>
      <c r="AO319" s="34">
        <f t="shared" si="78"/>
        <v>205536.58999999997</v>
      </c>
      <c r="AP319" s="34">
        <f t="shared" si="79"/>
        <v>205536.58999999997</v>
      </c>
      <c r="AQ319" s="34">
        <f t="shared" si="80"/>
        <v>3</v>
      </c>
      <c r="AR319" s="6">
        <f t="shared" si="86"/>
        <v>317</v>
      </c>
      <c r="AS319" s="35">
        <f t="shared" si="81"/>
        <v>64087.12</v>
      </c>
      <c r="AT319" s="35">
        <f t="shared" si="81"/>
        <v>71962.799999999945</v>
      </c>
      <c r="AU319" s="35">
        <f t="shared" si="81"/>
        <v>69486.670000000013</v>
      </c>
      <c r="AV319" s="35">
        <f t="shared" si="82"/>
        <v>205536.58999999997</v>
      </c>
      <c r="AW319" s="19">
        <f t="shared" si="83"/>
        <v>0</v>
      </c>
      <c r="AX319" s="30">
        <f t="shared" si="70"/>
        <v>34</v>
      </c>
      <c r="AY319" s="30">
        <f t="shared" si="71"/>
        <v>35</v>
      </c>
      <c r="AZ319" s="30">
        <f t="shared" si="72"/>
        <v>36</v>
      </c>
      <c r="BB319" s="34">
        <f>+CompraVenta!AQ321</f>
        <v>0</v>
      </c>
      <c r="BC319" s="34">
        <f>+CompraVenta!AR321</f>
        <v>0</v>
      </c>
      <c r="BD319" s="34">
        <f>+CompraVenta!AS321</f>
        <v>0</v>
      </c>
      <c r="BF319" s="34">
        <f t="shared" si="73"/>
        <v>64087.12</v>
      </c>
      <c r="BG319" s="34">
        <f t="shared" si="74"/>
        <v>71962.799999999945</v>
      </c>
      <c r="BH319" s="34">
        <f t="shared" si="75"/>
        <v>69486.670000000013</v>
      </c>
      <c r="BJ319" s="36">
        <f t="shared" si="84"/>
        <v>205536.58999999997</v>
      </c>
      <c r="BK319" s="19">
        <f t="shared" si="85"/>
        <v>0</v>
      </c>
    </row>
    <row r="320" spans="1:63" x14ac:dyDescent="0.35">
      <c r="A320" s="3" t="str">
        <f>+Seco!A319</f>
        <v>PARQUE_SOLAR_LOS_PALTOS_SPA</v>
      </c>
      <c r="B320" s="6">
        <f>+Seco!B319</f>
        <v>0</v>
      </c>
      <c r="C320" s="6">
        <f>+Seco!C319</f>
        <v>0</v>
      </c>
      <c r="D320" s="6">
        <f>+Seco!D319</f>
        <v>0</v>
      </c>
      <c r="E320" s="6">
        <f>+Seco!E319</f>
        <v>0</v>
      </c>
      <c r="F320" s="6">
        <f>+Seco!F319</f>
        <v>0</v>
      </c>
      <c r="G320" s="6">
        <f>+Seco!G319</f>
        <v>0</v>
      </c>
      <c r="H320" s="6">
        <f>+Seco!H319</f>
        <v>0</v>
      </c>
      <c r="I320" s="6">
        <f>+Seco!I319</f>
        <v>0</v>
      </c>
      <c r="J320" s="6">
        <f>+Seco!J319</f>
        <v>0</v>
      </c>
      <c r="K320" s="6">
        <f>+Seco!K319</f>
        <v>65387.409999999945</v>
      </c>
      <c r="L320" s="6">
        <f>+Seco!L319</f>
        <v>84919.629999999903</v>
      </c>
      <c r="M320" s="6">
        <f>+Seco!M319</f>
        <v>86590.480000000127</v>
      </c>
      <c r="N320" s="6">
        <f>+Medio!B319</f>
        <v>0</v>
      </c>
      <c r="O320" s="6">
        <f>+Medio!C319</f>
        <v>0</v>
      </c>
      <c r="P320" s="6">
        <f>+Medio!D319</f>
        <v>0</v>
      </c>
      <c r="Q320" s="6">
        <f>+Medio!E319</f>
        <v>0</v>
      </c>
      <c r="R320" s="6">
        <f>+Medio!F319</f>
        <v>0</v>
      </c>
      <c r="S320" s="6">
        <f>+Medio!G319</f>
        <v>0</v>
      </c>
      <c r="T320" s="6">
        <f>+Medio!H319</f>
        <v>0</v>
      </c>
      <c r="U320" s="6">
        <f>+Medio!I319</f>
        <v>0</v>
      </c>
      <c r="V320" s="6">
        <f>+Medio!J319</f>
        <v>0</v>
      </c>
      <c r="W320" s="6">
        <f>+Medio!K319</f>
        <v>65130.83999999996</v>
      </c>
      <c r="X320" s="6">
        <f>+Medio!L319</f>
        <v>86622.71000000005</v>
      </c>
      <c r="Y320" s="6">
        <f>+Medio!M319</f>
        <v>86770.980000000156</v>
      </c>
      <c r="Z320" s="6">
        <f>+Húmedo!B319</f>
        <v>0</v>
      </c>
      <c r="AA320" s="6">
        <f>+Húmedo!C319</f>
        <v>0</v>
      </c>
      <c r="AB320" s="6">
        <f>+Húmedo!D319</f>
        <v>0</v>
      </c>
      <c r="AC320" s="6">
        <f>+Húmedo!E319</f>
        <v>0</v>
      </c>
      <c r="AD320" s="6">
        <f>+Húmedo!F319</f>
        <v>0</v>
      </c>
      <c r="AE320" s="6">
        <f>+Húmedo!G319</f>
        <v>0</v>
      </c>
      <c r="AF320" s="6">
        <f>+Húmedo!H319</f>
        <v>0</v>
      </c>
      <c r="AG320" s="6">
        <f>+Húmedo!I319</f>
        <v>0</v>
      </c>
      <c r="AH320" s="6">
        <f>+Húmedo!J319</f>
        <v>0</v>
      </c>
      <c r="AI320" s="6">
        <f>+Húmedo!K319</f>
        <v>63668.670000000027</v>
      </c>
      <c r="AJ320" s="6">
        <f>+Húmedo!L319</f>
        <v>84329.209999999905</v>
      </c>
      <c r="AK320" s="6">
        <f>+Húmedo!M319</f>
        <v>84267.189999999668</v>
      </c>
      <c r="AL320" s="6"/>
      <c r="AM320" s="34">
        <f t="shared" si="76"/>
        <v>236897.52</v>
      </c>
      <c r="AN320" s="34">
        <f t="shared" si="77"/>
        <v>238524.53000000017</v>
      </c>
      <c r="AO320" s="34">
        <f t="shared" si="78"/>
        <v>232265.0699999996</v>
      </c>
      <c r="AP320" s="34">
        <f t="shared" si="79"/>
        <v>232265.0699999996</v>
      </c>
      <c r="AQ320" s="34">
        <f t="shared" si="80"/>
        <v>3</v>
      </c>
      <c r="AR320" s="6">
        <f t="shared" si="86"/>
        <v>318</v>
      </c>
      <c r="AS320" s="35">
        <f t="shared" si="81"/>
        <v>63668.670000000027</v>
      </c>
      <c r="AT320" s="35">
        <f t="shared" si="81"/>
        <v>84329.209999999905</v>
      </c>
      <c r="AU320" s="35">
        <f t="shared" si="81"/>
        <v>84267.189999999668</v>
      </c>
      <c r="AV320" s="35">
        <f t="shared" si="82"/>
        <v>232265.0699999996</v>
      </c>
      <c r="AW320" s="19">
        <f t="shared" si="83"/>
        <v>0</v>
      </c>
      <c r="AX320" s="30">
        <f t="shared" si="70"/>
        <v>34</v>
      </c>
      <c r="AY320" s="30">
        <f t="shared" si="71"/>
        <v>35</v>
      </c>
      <c r="AZ320" s="30">
        <f t="shared" si="72"/>
        <v>36</v>
      </c>
      <c r="BB320" s="34">
        <f>+CompraVenta!AQ322</f>
        <v>0</v>
      </c>
      <c r="BC320" s="34">
        <f>+CompraVenta!AR322</f>
        <v>0</v>
      </c>
      <c r="BD320" s="34">
        <f>+CompraVenta!AS322</f>
        <v>0</v>
      </c>
      <c r="BF320" s="34">
        <f t="shared" si="73"/>
        <v>63668.670000000027</v>
      </c>
      <c r="BG320" s="34">
        <f t="shared" si="74"/>
        <v>84329.209999999905</v>
      </c>
      <c r="BH320" s="34">
        <f t="shared" si="75"/>
        <v>84267.189999999668</v>
      </c>
      <c r="BJ320" s="36">
        <f t="shared" si="84"/>
        <v>232265.0699999996</v>
      </c>
      <c r="BK320" s="19">
        <f t="shared" si="85"/>
        <v>0</v>
      </c>
    </row>
    <row r="321" spans="1:63" x14ac:dyDescent="0.35">
      <c r="A321" s="3" t="str">
        <f>+Seco!A320</f>
        <v>PARSOSY_ILLAPEL5_SPA</v>
      </c>
      <c r="B321" s="6">
        <f>+Seco!B320</f>
        <v>0</v>
      </c>
      <c r="C321" s="6">
        <f>+Seco!C320</f>
        <v>0</v>
      </c>
      <c r="D321" s="6">
        <f>+Seco!D320</f>
        <v>0</v>
      </c>
      <c r="E321" s="6">
        <f>+Seco!E320</f>
        <v>0</v>
      </c>
      <c r="F321" s="6">
        <f>+Seco!F320</f>
        <v>0</v>
      </c>
      <c r="G321" s="6">
        <f>+Seco!G320</f>
        <v>0</v>
      </c>
      <c r="H321" s="6">
        <f>+Seco!H320</f>
        <v>0</v>
      </c>
      <c r="I321" s="6">
        <f>+Seco!I320</f>
        <v>0</v>
      </c>
      <c r="J321" s="6">
        <f>+Seco!J320</f>
        <v>0</v>
      </c>
      <c r="K321" s="6">
        <f>+Seco!K320</f>
        <v>77652.150000000256</v>
      </c>
      <c r="L321" s="6">
        <f>+Seco!L320</f>
        <v>92680.060000000012</v>
      </c>
      <c r="M321" s="6">
        <f>+Seco!M320</f>
        <v>96174.560000000085</v>
      </c>
      <c r="N321" s="6">
        <f>+Medio!B320</f>
        <v>0</v>
      </c>
      <c r="O321" s="6">
        <f>+Medio!C320</f>
        <v>0</v>
      </c>
      <c r="P321" s="6">
        <f>+Medio!D320</f>
        <v>0</v>
      </c>
      <c r="Q321" s="6">
        <f>+Medio!E320</f>
        <v>0</v>
      </c>
      <c r="R321" s="6">
        <f>+Medio!F320</f>
        <v>0</v>
      </c>
      <c r="S321" s="6">
        <f>+Medio!G320</f>
        <v>0</v>
      </c>
      <c r="T321" s="6">
        <f>+Medio!H320</f>
        <v>0</v>
      </c>
      <c r="U321" s="6">
        <f>+Medio!I320</f>
        <v>0</v>
      </c>
      <c r="V321" s="6">
        <f>+Medio!J320</f>
        <v>0</v>
      </c>
      <c r="W321" s="6">
        <f>+Medio!K320</f>
        <v>77343.260000000198</v>
      </c>
      <c r="X321" s="6">
        <f>+Medio!L320</f>
        <v>94545.890000000087</v>
      </c>
      <c r="Y321" s="6">
        <f>+Medio!M320</f>
        <v>96336.240000000063</v>
      </c>
      <c r="Z321" s="6">
        <f>+Húmedo!B320</f>
        <v>0</v>
      </c>
      <c r="AA321" s="6">
        <f>+Húmedo!C320</f>
        <v>0</v>
      </c>
      <c r="AB321" s="6">
        <f>+Húmedo!D320</f>
        <v>0</v>
      </c>
      <c r="AC321" s="6">
        <f>+Húmedo!E320</f>
        <v>0</v>
      </c>
      <c r="AD321" s="6">
        <f>+Húmedo!F320</f>
        <v>0</v>
      </c>
      <c r="AE321" s="6">
        <f>+Húmedo!G320</f>
        <v>0</v>
      </c>
      <c r="AF321" s="6">
        <f>+Húmedo!H320</f>
        <v>0</v>
      </c>
      <c r="AG321" s="6">
        <f>+Húmedo!I320</f>
        <v>0</v>
      </c>
      <c r="AH321" s="6">
        <f>+Húmedo!J320</f>
        <v>0</v>
      </c>
      <c r="AI321" s="6">
        <f>+Húmedo!K320</f>
        <v>75626.489999999743</v>
      </c>
      <c r="AJ321" s="6">
        <f>+Húmedo!L320</f>
        <v>92056.000000000044</v>
      </c>
      <c r="AK321" s="6">
        <f>+Húmedo!M320</f>
        <v>93575.560000000143</v>
      </c>
      <c r="AL321" s="6"/>
      <c r="AM321" s="34">
        <f t="shared" si="76"/>
        <v>266506.77000000037</v>
      </c>
      <c r="AN321" s="34">
        <f t="shared" si="77"/>
        <v>268225.39000000036</v>
      </c>
      <c r="AO321" s="34">
        <f t="shared" si="78"/>
        <v>261258.04999999993</v>
      </c>
      <c r="AP321" s="34">
        <f t="shared" si="79"/>
        <v>261258.04999999993</v>
      </c>
      <c r="AQ321" s="34">
        <f t="shared" si="80"/>
        <v>3</v>
      </c>
      <c r="AR321" s="6">
        <f t="shared" si="86"/>
        <v>319</v>
      </c>
      <c r="AS321" s="35">
        <f t="shared" si="81"/>
        <v>75626.489999999743</v>
      </c>
      <c r="AT321" s="35">
        <f t="shared" si="81"/>
        <v>92056.000000000044</v>
      </c>
      <c r="AU321" s="35">
        <f t="shared" si="81"/>
        <v>93575.560000000143</v>
      </c>
      <c r="AV321" s="35">
        <f t="shared" si="82"/>
        <v>261258.04999999993</v>
      </c>
      <c r="AW321" s="19">
        <f t="shared" si="83"/>
        <v>0</v>
      </c>
      <c r="AX321" s="30">
        <f t="shared" si="70"/>
        <v>34</v>
      </c>
      <c r="AY321" s="30">
        <f t="shared" si="71"/>
        <v>35</v>
      </c>
      <c r="AZ321" s="30">
        <f t="shared" si="72"/>
        <v>36</v>
      </c>
      <c r="BB321" s="34">
        <f>+CompraVenta!AQ323</f>
        <v>0</v>
      </c>
      <c r="BC321" s="34">
        <f>+CompraVenta!AR323</f>
        <v>0</v>
      </c>
      <c r="BD321" s="34">
        <f>+CompraVenta!AS323</f>
        <v>0</v>
      </c>
      <c r="BF321" s="34">
        <f t="shared" si="73"/>
        <v>75626.489999999743</v>
      </c>
      <c r="BG321" s="34">
        <f t="shared" si="74"/>
        <v>92056.000000000044</v>
      </c>
      <c r="BH321" s="34">
        <f t="shared" si="75"/>
        <v>93575.560000000143</v>
      </c>
      <c r="BJ321" s="36">
        <f t="shared" si="84"/>
        <v>261258.04999999993</v>
      </c>
      <c r="BK321" s="19">
        <f t="shared" si="85"/>
        <v>0</v>
      </c>
    </row>
    <row r="322" spans="1:63" x14ac:dyDescent="0.35">
      <c r="A322" s="3" t="str">
        <f>+Seco!A321</f>
        <v>PATOS</v>
      </c>
      <c r="B322" s="6">
        <f>+Seco!B321</f>
        <v>0</v>
      </c>
      <c r="C322" s="6">
        <f>+Seco!C321</f>
        <v>0</v>
      </c>
      <c r="D322" s="6">
        <f>+Seco!D321</f>
        <v>0</v>
      </c>
      <c r="E322" s="6">
        <f>+Seco!E321</f>
        <v>0</v>
      </c>
      <c r="F322" s="6">
        <f>+Seco!F321</f>
        <v>0</v>
      </c>
      <c r="G322" s="6">
        <f>+Seco!G321</f>
        <v>0</v>
      </c>
      <c r="H322" s="6">
        <f>+Seco!H321</f>
        <v>0</v>
      </c>
      <c r="I322" s="6">
        <f>+Seco!I321</f>
        <v>0</v>
      </c>
      <c r="J322" s="6">
        <f>+Seco!J321</f>
        <v>0</v>
      </c>
      <c r="K322" s="6">
        <f>+Seco!K321</f>
        <v>83255.79999999993</v>
      </c>
      <c r="L322" s="6">
        <f>+Seco!L321</f>
        <v>111485.31000000007</v>
      </c>
      <c r="M322" s="6">
        <f>+Seco!M321</f>
        <v>109657.19999999992</v>
      </c>
      <c r="N322" s="6">
        <f>+Medio!B321</f>
        <v>0</v>
      </c>
      <c r="O322" s="6">
        <f>+Medio!C321</f>
        <v>0</v>
      </c>
      <c r="P322" s="6">
        <f>+Medio!D321</f>
        <v>0</v>
      </c>
      <c r="Q322" s="6">
        <f>+Medio!E321</f>
        <v>0</v>
      </c>
      <c r="R322" s="6">
        <f>+Medio!F321</f>
        <v>0</v>
      </c>
      <c r="S322" s="6">
        <f>+Medio!G321</f>
        <v>0</v>
      </c>
      <c r="T322" s="6">
        <f>+Medio!H321</f>
        <v>0</v>
      </c>
      <c r="U322" s="6">
        <f>+Medio!I321</f>
        <v>0</v>
      </c>
      <c r="V322" s="6">
        <f>+Medio!J321</f>
        <v>0</v>
      </c>
      <c r="W322" s="6">
        <f>+Medio!K321</f>
        <v>82905.030000000101</v>
      </c>
      <c r="X322" s="6">
        <f>+Medio!L321</f>
        <v>114734.56000000019</v>
      </c>
      <c r="Y322" s="6">
        <f>+Medio!M321</f>
        <v>107835.97999999986</v>
      </c>
      <c r="Z322" s="6">
        <f>+Húmedo!B321</f>
        <v>0</v>
      </c>
      <c r="AA322" s="6">
        <f>+Húmedo!C321</f>
        <v>0</v>
      </c>
      <c r="AB322" s="6">
        <f>+Húmedo!D321</f>
        <v>0</v>
      </c>
      <c r="AC322" s="6">
        <f>+Húmedo!E321</f>
        <v>0</v>
      </c>
      <c r="AD322" s="6">
        <f>+Húmedo!F321</f>
        <v>0</v>
      </c>
      <c r="AE322" s="6">
        <f>+Húmedo!G321</f>
        <v>0</v>
      </c>
      <c r="AF322" s="6">
        <f>+Húmedo!H321</f>
        <v>0</v>
      </c>
      <c r="AG322" s="6">
        <f>+Húmedo!I321</f>
        <v>0</v>
      </c>
      <c r="AH322" s="6">
        <f>+Húmedo!J321</f>
        <v>0</v>
      </c>
      <c r="AI322" s="6">
        <f>+Húmedo!K321</f>
        <v>80200.469999999972</v>
      </c>
      <c r="AJ322" s="6">
        <f>+Húmedo!L321</f>
        <v>109542.57000000005</v>
      </c>
      <c r="AK322" s="6">
        <f>+Húmedo!M321</f>
        <v>103376.03000000003</v>
      </c>
      <c r="AL322" s="6"/>
      <c r="AM322" s="34">
        <f t="shared" si="76"/>
        <v>304398.30999999994</v>
      </c>
      <c r="AN322" s="34">
        <f t="shared" si="77"/>
        <v>305475.57000000018</v>
      </c>
      <c r="AO322" s="34">
        <f t="shared" si="78"/>
        <v>293119.07000000007</v>
      </c>
      <c r="AP322" s="34">
        <f t="shared" si="79"/>
        <v>293119.07000000007</v>
      </c>
      <c r="AQ322" s="34">
        <f t="shared" si="80"/>
        <v>3</v>
      </c>
      <c r="AR322" s="6">
        <f t="shared" si="86"/>
        <v>320</v>
      </c>
      <c r="AS322" s="35">
        <f t="shared" si="81"/>
        <v>80200.469999999972</v>
      </c>
      <c r="AT322" s="35">
        <f t="shared" si="81"/>
        <v>109542.57000000005</v>
      </c>
      <c r="AU322" s="35">
        <f t="shared" si="81"/>
        <v>103376.03000000003</v>
      </c>
      <c r="AV322" s="35">
        <f t="shared" si="82"/>
        <v>293119.07000000007</v>
      </c>
      <c r="AW322" s="19">
        <f t="shared" si="83"/>
        <v>0</v>
      </c>
      <c r="AX322" s="30">
        <f t="shared" si="70"/>
        <v>34</v>
      </c>
      <c r="AY322" s="30">
        <f t="shared" si="71"/>
        <v>35</v>
      </c>
      <c r="AZ322" s="30">
        <f t="shared" si="72"/>
        <v>36</v>
      </c>
      <c r="BB322" s="34">
        <f>+CompraVenta!AQ324</f>
        <v>0</v>
      </c>
      <c r="BC322" s="34">
        <f>+CompraVenta!AR324</f>
        <v>0</v>
      </c>
      <c r="BD322" s="34">
        <f>+CompraVenta!AS324</f>
        <v>0</v>
      </c>
      <c r="BF322" s="34">
        <f t="shared" si="73"/>
        <v>80200.469999999972</v>
      </c>
      <c r="BG322" s="34">
        <f t="shared" si="74"/>
        <v>109542.57000000005</v>
      </c>
      <c r="BH322" s="34">
        <f t="shared" si="75"/>
        <v>103376.03000000003</v>
      </c>
      <c r="BJ322" s="36">
        <f t="shared" si="84"/>
        <v>293119.07000000007</v>
      </c>
      <c r="BK322" s="19">
        <f t="shared" si="85"/>
        <v>0</v>
      </c>
    </row>
    <row r="323" spans="1:63" x14ac:dyDescent="0.35">
      <c r="A323" s="3" t="str">
        <f>+Seco!A322</f>
        <v>PE_EL_MAITEN</v>
      </c>
      <c r="B323" s="6">
        <f>+Seco!B322</f>
        <v>0</v>
      </c>
      <c r="C323" s="6">
        <f>+Seco!C322</f>
        <v>0</v>
      </c>
      <c r="D323" s="6">
        <f>+Seco!D322</f>
        <v>0</v>
      </c>
      <c r="E323" s="6">
        <f>+Seco!E322</f>
        <v>0</v>
      </c>
      <c r="F323" s="6">
        <f>+Seco!F322</f>
        <v>0</v>
      </c>
      <c r="G323" s="6">
        <f>+Seco!G322</f>
        <v>0</v>
      </c>
      <c r="H323" s="6">
        <f>+Seco!H322</f>
        <v>0</v>
      </c>
      <c r="I323" s="6">
        <f>+Seco!I322</f>
        <v>0</v>
      </c>
      <c r="J323" s="6">
        <f>+Seco!J322</f>
        <v>0</v>
      </c>
      <c r="K323" s="6">
        <f>+Seco!K322</f>
        <v>298731.95000000036</v>
      </c>
      <c r="L323" s="6">
        <f>+Seco!L322</f>
        <v>285449.85000000027</v>
      </c>
      <c r="M323" s="6">
        <f>+Seco!M322</f>
        <v>223223.30999999933</v>
      </c>
      <c r="N323" s="6">
        <f>+Medio!B322</f>
        <v>0</v>
      </c>
      <c r="O323" s="6">
        <f>+Medio!C322</f>
        <v>0</v>
      </c>
      <c r="P323" s="6">
        <f>+Medio!D322</f>
        <v>0</v>
      </c>
      <c r="Q323" s="6">
        <f>+Medio!E322</f>
        <v>0</v>
      </c>
      <c r="R323" s="6">
        <f>+Medio!F322</f>
        <v>0</v>
      </c>
      <c r="S323" s="6">
        <f>+Medio!G322</f>
        <v>0</v>
      </c>
      <c r="T323" s="6">
        <f>+Medio!H322</f>
        <v>0</v>
      </c>
      <c r="U323" s="6">
        <f>+Medio!I322</f>
        <v>0</v>
      </c>
      <c r="V323" s="6">
        <f>+Medio!J322</f>
        <v>0</v>
      </c>
      <c r="W323" s="6">
        <f>+Medio!K322</f>
        <v>298363.63999999972</v>
      </c>
      <c r="X323" s="6">
        <f>+Medio!L322</f>
        <v>293150.96000000008</v>
      </c>
      <c r="Y323" s="6">
        <f>+Medio!M322</f>
        <v>220350.12000000029</v>
      </c>
      <c r="Z323" s="6">
        <f>+Húmedo!B322</f>
        <v>0</v>
      </c>
      <c r="AA323" s="6">
        <f>+Húmedo!C322</f>
        <v>0</v>
      </c>
      <c r="AB323" s="6">
        <f>+Húmedo!D322</f>
        <v>0</v>
      </c>
      <c r="AC323" s="6">
        <f>+Húmedo!E322</f>
        <v>0</v>
      </c>
      <c r="AD323" s="6">
        <f>+Húmedo!F322</f>
        <v>0</v>
      </c>
      <c r="AE323" s="6">
        <f>+Húmedo!G322</f>
        <v>0</v>
      </c>
      <c r="AF323" s="6">
        <f>+Húmedo!H322</f>
        <v>0</v>
      </c>
      <c r="AG323" s="6">
        <f>+Húmedo!I322</f>
        <v>0</v>
      </c>
      <c r="AH323" s="6">
        <f>+Húmedo!J322</f>
        <v>0</v>
      </c>
      <c r="AI323" s="6">
        <f>+Húmedo!K322</f>
        <v>288347.47999999986</v>
      </c>
      <c r="AJ323" s="6">
        <f>+Húmedo!L322</f>
        <v>278696.38000000006</v>
      </c>
      <c r="AK323" s="6">
        <f>+Húmedo!M322</f>
        <v>212698.15000000002</v>
      </c>
      <c r="AL323" s="6"/>
      <c r="AM323" s="34">
        <f t="shared" si="76"/>
        <v>807405.11</v>
      </c>
      <c r="AN323" s="34">
        <f t="shared" si="77"/>
        <v>811864.7200000002</v>
      </c>
      <c r="AO323" s="34">
        <f t="shared" si="78"/>
        <v>779742.00999999989</v>
      </c>
      <c r="AP323" s="34">
        <f t="shared" si="79"/>
        <v>779742.00999999989</v>
      </c>
      <c r="AQ323" s="34">
        <f t="shared" si="80"/>
        <v>3</v>
      </c>
      <c r="AR323" s="6">
        <f t="shared" si="86"/>
        <v>321</v>
      </c>
      <c r="AS323" s="35">
        <f t="shared" si="81"/>
        <v>288347.47999999986</v>
      </c>
      <c r="AT323" s="35">
        <f t="shared" si="81"/>
        <v>278696.38000000006</v>
      </c>
      <c r="AU323" s="35">
        <f t="shared" si="81"/>
        <v>212698.15000000002</v>
      </c>
      <c r="AV323" s="35">
        <f t="shared" si="82"/>
        <v>779742.00999999989</v>
      </c>
      <c r="AW323" s="19">
        <f t="shared" si="83"/>
        <v>0</v>
      </c>
      <c r="AX323" s="30">
        <f t="shared" ref="AX323:AX386" si="87">MATCH(AS323,$B323:$AK323,0)</f>
        <v>34</v>
      </c>
      <c r="AY323" s="30">
        <f t="shared" ref="AY323:AY386" si="88">MATCH(AT323,$B323:$AK323,0)</f>
        <v>35</v>
      </c>
      <c r="AZ323" s="30">
        <f t="shared" ref="AZ323:AZ386" si="89">MATCH(AU323,$B323:$AK323,0)</f>
        <v>36</v>
      </c>
      <c r="BB323" s="34">
        <f>+CompraVenta!AQ325</f>
        <v>0</v>
      </c>
      <c r="BC323" s="34">
        <f>+CompraVenta!AR325</f>
        <v>0</v>
      </c>
      <c r="BD323" s="34">
        <f>+CompraVenta!AS325</f>
        <v>0</v>
      </c>
      <c r="BF323" s="34">
        <f t="shared" ref="BF323:BF386" si="90">+AS323+BB323</f>
        <v>288347.47999999986</v>
      </c>
      <c r="BG323" s="34">
        <f t="shared" ref="BG323:BG386" si="91">+AT323+BC323</f>
        <v>278696.38000000006</v>
      </c>
      <c r="BH323" s="34">
        <f t="shared" ref="BH323:BH386" si="92">+AU323+BD323</f>
        <v>212698.15000000002</v>
      </c>
      <c r="BJ323" s="36">
        <f t="shared" si="84"/>
        <v>779742.00999999989</v>
      </c>
      <c r="BK323" s="19">
        <f t="shared" si="85"/>
        <v>0</v>
      </c>
    </row>
    <row r="324" spans="1:63" x14ac:dyDescent="0.35">
      <c r="A324" s="3" t="str">
        <f>+Seco!A323</f>
        <v>PEHUENCHE</v>
      </c>
      <c r="B324" s="6">
        <f>+Seco!B323</f>
        <v>0</v>
      </c>
      <c r="C324" s="6">
        <f>+Seco!C323</f>
        <v>0</v>
      </c>
      <c r="D324" s="6">
        <f>+Seco!D323</f>
        <v>0</v>
      </c>
      <c r="E324" s="6">
        <f>+Seco!E323</f>
        <v>0</v>
      </c>
      <c r="F324" s="6">
        <f>+Seco!F323</f>
        <v>0</v>
      </c>
      <c r="G324" s="6">
        <f>+Seco!G323</f>
        <v>0</v>
      </c>
      <c r="H324" s="6">
        <f>+Seco!H323</f>
        <v>0</v>
      </c>
      <c r="I324" s="6">
        <f>+Seco!I323</f>
        <v>0</v>
      </c>
      <c r="J324" s="6">
        <f>+Seco!J323</f>
        <v>0</v>
      </c>
      <c r="K324" s="6">
        <f>+Seco!K323</f>
        <v>26833020.77999999</v>
      </c>
      <c r="L324" s="6">
        <f>+Seco!L323</f>
        <v>32042747.489999991</v>
      </c>
      <c r="M324" s="6">
        <f>+Seco!M323</f>
        <v>25441943.269999977</v>
      </c>
      <c r="N324" s="6">
        <f>+Medio!B323</f>
        <v>0</v>
      </c>
      <c r="O324" s="6">
        <f>+Medio!C323</f>
        <v>0</v>
      </c>
      <c r="P324" s="6">
        <f>+Medio!D323</f>
        <v>0</v>
      </c>
      <c r="Q324" s="6">
        <f>+Medio!E323</f>
        <v>0</v>
      </c>
      <c r="R324" s="6">
        <f>+Medio!F323</f>
        <v>0</v>
      </c>
      <c r="S324" s="6">
        <f>+Medio!G323</f>
        <v>0</v>
      </c>
      <c r="T324" s="6">
        <f>+Medio!H323</f>
        <v>0</v>
      </c>
      <c r="U324" s="6">
        <f>+Medio!I323</f>
        <v>0</v>
      </c>
      <c r="V324" s="6">
        <f>+Medio!J323</f>
        <v>0</v>
      </c>
      <c r="W324" s="6">
        <f>+Medio!K323</f>
        <v>32262339.649999991</v>
      </c>
      <c r="X324" s="6">
        <f>+Medio!L323</f>
        <v>35583017.560000032</v>
      </c>
      <c r="Y324" s="6">
        <f>+Medio!M323</f>
        <v>26862468.160000008</v>
      </c>
      <c r="Z324" s="6">
        <f>+Húmedo!B323</f>
        <v>0</v>
      </c>
      <c r="AA324" s="6">
        <f>+Húmedo!C323</f>
        <v>0</v>
      </c>
      <c r="AB324" s="6">
        <f>+Húmedo!D323</f>
        <v>0</v>
      </c>
      <c r="AC324" s="6">
        <f>+Húmedo!E323</f>
        <v>0</v>
      </c>
      <c r="AD324" s="6">
        <f>+Húmedo!F323</f>
        <v>0</v>
      </c>
      <c r="AE324" s="6">
        <f>+Húmedo!G323</f>
        <v>0</v>
      </c>
      <c r="AF324" s="6">
        <f>+Húmedo!H323</f>
        <v>0</v>
      </c>
      <c r="AG324" s="6">
        <f>+Húmedo!I323</f>
        <v>0</v>
      </c>
      <c r="AH324" s="6">
        <f>+Húmedo!J323</f>
        <v>0</v>
      </c>
      <c r="AI324" s="6">
        <f>+Húmedo!K323</f>
        <v>29068729.059999984</v>
      </c>
      <c r="AJ324" s="6">
        <f>+Húmedo!L323</f>
        <v>34050850.93000003</v>
      </c>
      <c r="AK324" s="6">
        <f>+Húmedo!M323</f>
        <v>25586201.460000042</v>
      </c>
      <c r="AL324" s="6"/>
      <c r="AM324" s="34">
        <f t="shared" ref="AM324:AM387" si="93">SUM(K324:M324)</f>
        <v>84317711.539999962</v>
      </c>
      <c r="AN324" s="34">
        <f t="shared" ref="AN324:AN387" si="94">SUM(W324:Y324)</f>
        <v>94707825.370000035</v>
      </c>
      <c r="AO324" s="34">
        <f t="shared" ref="AO324:AO387" si="95">SUM(AI324:AK324)</f>
        <v>88705781.450000048</v>
      </c>
      <c r="AP324" s="34">
        <f t="shared" ref="AP324:AP387" si="96">SMALL(AM324:AO324,1)</f>
        <v>84317711.539999962</v>
      </c>
      <c r="AQ324" s="34">
        <f t="shared" ref="AQ324:AQ387" si="97">MATCH(AP324,AM324:AO324,0)</f>
        <v>1</v>
      </c>
      <c r="AR324" s="6">
        <f t="shared" si="86"/>
        <v>322</v>
      </c>
      <c r="AS324" s="35">
        <f t="shared" ref="AS324:AU355" si="98">HLOOKUP(12*($AQ324-1)+(AS$1),$B$1:$AK$502,2+$AR324,FALSE)</f>
        <v>26833020.77999999</v>
      </c>
      <c r="AT324" s="35">
        <f t="shared" si="98"/>
        <v>32042747.489999991</v>
      </c>
      <c r="AU324" s="35">
        <f t="shared" si="98"/>
        <v>25441943.269999977</v>
      </c>
      <c r="AV324" s="35">
        <f t="shared" ref="AV324:AV387" si="99">SUM(AS324:AU324)</f>
        <v>84317711.539999962</v>
      </c>
      <c r="AW324" s="19">
        <f t="shared" ref="AW324:AW387" si="100">IF(AV324&lt;0,1,0)</f>
        <v>0</v>
      </c>
      <c r="AX324" s="30">
        <f t="shared" si="87"/>
        <v>10</v>
      </c>
      <c r="AY324" s="30">
        <f t="shared" si="88"/>
        <v>11</v>
      </c>
      <c r="AZ324" s="30">
        <f t="shared" si="89"/>
        <v>12</v>
      </c>
      <c r="BB324" s="34">
        <f>+CompraVenta!AQ326</f>
        <v>-13653896.490000011</v>
      </c>
      <c r="BC324" s="34">
        <f>+CompraVenta!AR326</f>
        <v>-15009094.929999998</v>
      </c>
      <c r="BD324" s="34">
        <f>+CompraVenta!AS326</f>
        <v>-13692111.51</v>
      </c>
      <c r="BF324" s="34">
        <f t="shared" si="90"/>
        <v>13179124.289999979</v>
      </c>
      <c r="BG324" s="34">
        <f t="shared" si="91"/>
        <v>17033652.559999995</v>
      </c>
      <c r="BH324" s="34">
        <f t="shared" si="92"/>
        <v>11749831.759999977</v>
      </c>
      <c r="BJ324" s="36">
        <f t="shared" ref="BJ324:BJ387" si="101">+SUM(BF324:BH324)</f>
        <v>41962608.609999947</v>
      </c>
      <c r="BK324" s="19">
        <f t="shared" ref="BK324:BK387" si="102">AW324-IF(BJ324&lt;0,1,0)</f>
        <v>0</v>
      </c>
    </row>
    <row r="325" spans="1:63" x14ac:dyDescent="0.35">
      <c r="A325" s="3" t="str">
        <f>+Seco!A324</f>
        <v>PEHUI</v>
      </c>
      <c r="B325" s="6">
        <f>+Seco!B324</f>
        <v>0</v>
      </c>
      <c r="C325" s="6">
        <f>+Seco!C324</f>
        <v>0</v>
      </c>
      <c r="D325" s="6">
        <f>+Seco!D324</f>
        <v>0</v>
      </c>
      <c r="E325" s="6">
        <f>+Seco!E324</f>
        <v>0</v>
      </c>
      <c r="F325" s="6">
        <f>+Seco!F324</f>
        <v>0</v>
      </c>
      <c r="G325" s="6">
        <f>+Seco!G324</f>
        <v>0</v>
      </c>
      <c r="H325" s="6">
        <f>+Seco!H324</f>
        <v>0</v>
      </c>
      <c r="I325" s="6">
        <f>+Seco!I324</f>
        <v>0</v>
      </c>
      <c r="J325" s="6">
        <f>+Seco!J324</f>
        <v>0</v>
      </c>
      <c r="K325" s="6">
        <f>+Seco!K324</f>
        <v>87841.979999999909</v>
      </c>
      <c r="L325" s="6">
        <f>+Seco!L324</f>
        <v>90093.899999999892</v>
      </c>
      <c r="M325" s="6">
        <f>+Seco!M324</f>
        <v>77833.560000000158</v>
      </c>
      <c r="N325" s="6">
        <f>+Medio!B324</f>
        <v>0</v>
      </c>
      <c r="O325" s="6">
        <f>+Medio!C324</f>
        <v>0</v>
      </c>
      <c r="P325" s="6">
        <f>+Medio!D324</f>
        <v>0</v>
      </c>
      <c r="Q325" s="6">
        <f>+Medio!E324</f>
        <v>0</v>
      </c>
      <c r="R325" s="6">
        <f>+Medio!F324</f>
        <v>0</v>
      </c>
      <c r="S325" s="6">
        <f>+Medio!G324</f>
        <v>0</v>
      </c>
      <c r="T325" s="6">
        <f>+Medio!H324</f>
        <v>0</v>
      </c>
      <c r="U325" s="6">
        <f>+Medio!I324</f>
        <v>0</v>
      </c>
      <c r="V325" s="6">
        <f>+Medio!J324</f>
        <v>0</v>
      </c>
      <c r="W325" s="6">
        <f>+Medio!K324</f>
        <v>71668.360000000073</v>
      </c>
      <c r="X325" s="6">
        <f>+Medio!L324</f>
        <v>57751.020000000004</v>
      </c>
      <c r="Y325" s="6">
        <f>+Medio!M324</f>
        <v>53825.589999999989</v>
      </c>
      <c r="Z325" s="6">
        <f>+Húmedo!B324</f>
        <v>0</v>
      </c>
      <c r="AA325" s="6">
        <f>+Húmedo!C324</f>
        <v>0</v>
      </c>
      <c r="AB325" s="6">
        <f>+Húmedo!D324</f>
        <v>0</v>
      </c>
      <c r="AC325" s="6">
        <f>+Húmedo!E324</f>
        <v>0</v>
      </c>
      <c r="AD325" s="6">
        <f>+Húmedo!F324</f>
        <v>0</v>
      </c>
      <c r="AE325" s="6">
        <f>+Húmedo!G324</f>
        <v>0</v>
      </c>
      <c r="AF325" s="6">
        <f>+Húmedo!H324</f>
        <v>0</v>
      </c>
      <c r="AG325" s="6">
        <f>+Húmedo!I324</f>
        <v>0</v>
      </c>
      <c r="AH325" s="6">
        <f>+Húmedo!J324</f>
        <v>0</v>
      </c>
      <c r="AI325" s="6">
        <f>+Húmedo!K324</f>
        <v>90154.270000000077</v>
      </c>
      <c r="AJ325" s="6">
        <f>+Húmedo!L324</f>
        <v>81372.779999999897</v>
      </c>
      <c r="AK325" s="6">
        <f>+Húmedo!M324</f>
        <v>77274.780000000173</v>
      </c>
      <c r="AL325" s="6"/>
      <c r="AM325" s="34">
        <f t="shared" si="93"/>
        <v>255769.43999999994</v>
      </c>
      <c r="AN325" s="34">
        <f t="shared" si="94"/>
        <v>183244.97000000006</v>
      </c>
      <c r="AO325" s="34">
        <f t="shared" si="95"/>
        <v>248801.83000000016</v>
      </c>
      <c r="AP325" s="34">
        <f t="shared" si="96"/>
        <v>183244.97000000006</v>
      </c>
      <c r="AQ325" s="34">
        <f t="shared" si="97"/>
        <v>2</v>
      </c>
      <c r="AR325" s="6">
        <f t="shared" ref="AR325:AR388" si="103">1+AR324</f>
        <v>323</v>
      </c>
      <c r="AS325" s="35">
        <f t="shared" si="98"/>
        <v>71668.360000000073</v>
      </c>
      <c r="AT325" s="35">
        <f t="shared" si="98"/>
        <v>57751.020000000004</v>
      </c>
      <c r="AU325" s="35">
        <f t="shared" si="98"/>
        <v>53825.589999999989</v>
      </c>
      <c r="AV325" s="35">
        <f t="shared" si="99"/>
        <v>183244.97000000006</v>
      </c>
      <c r="AW325" s="19">
        <f t="shared" si="100"/>
        <v>0</v>
      </c>
      <c r="AX325" s="30">
        <f t="shared" si="87"/>
        <v>22</v>
      </c>
      <c r="AY325" s="30">
        <f t="shared" si="88"/>
        <v>23</v>
      </c>
      <c r="AZ325" s="30">
        <f t="shared" si="89"/>
        <v>24</v>
      </c>
      <c r="BB325" s="34">
        <f>+CompraVenta!AQ327</f>
        <v>0</v>
      </c>
      <c r="BC325" s="34">
        <f>+CompraVenta!AR327</f>
        <v>0</v>
      </c>
      <c r="BD325" s="34">
        <f>+CompraVenta!AS327</f>
        <v>0</v>
      </c>
      <c r="BF325" s="34">
        <f t="shared" si="90"/>
        <v>71668.360000000073</v>
      </c>
      <c r="BG325" s="34">
        <f t="shared" si="91"/>
        <v>57751.020000000004</v>
      </c>
      <c r="BH325" s="34">
        <f t="shared" si="92"/>
        <v>53825.589999999989</v>
      </c>
      <c r="BJ325" s="36">
        <f t="shared" si="101"/>
        <v>183244.97000000006</v>
      </c>
      <c r="BK325" s="19">
        <f t="shared" si="102"/>
        <v>0</v>
      </c>
    </row>
    <row r="326" spans="1:63" x14ac:dyDescent="0.35">
      <c r="A326" s="3" t="str">
        <f>+Seco!A325</f>
        <v>PELEQUEN_SUR</v>
      </c>
      <c r="B326" s="6">
        <f>+Seco!B325</f>
        <v>0</v>
      </c>
      <c r="C326" s="6">
        <f>+Seco!C325</f>
        <v>0</v>
      </c>
      <c r="D326" s="6">
        <f>+Seco!D325</f>
        <v>0</v>
      </c>
      <c r="E326" s="6">
        <f>+Seco!E325</f>
        <v>0</v>
      </c>
      <c r="F326" s="6">
        <f>+Seco!F325</f>
        <v>0</v>
      </c>
      <c r="G326" s="6">
        <f>+Seco!G325</f>
        <v>0</v>
      </c>
      <c r="H326" s="6">
        <f>+Seco!H325</f>
        <v>0</v>
      </c>
      <c r="I326" s="6">
        <f>+Seco!I325</f>
        <v>0</v>
      </c>
      <c r="J326" s="6">
        <f>+Seco!J325</f>
        <v>0</v>
      </c>
      <c r="K326" s="6">
        <f>+Seco!K325</f>
        <v>272232.72999999992</v>
      </c>
      <c r="L326" s="6">
        <f>+Seco!L325</f>
        <v>330577.22999999992</v>
      </c>
      <c r="M326" s="6">
        <f>+Seco!M325</f>
        <v>346598.79000000097</v>
      </c>
      <c r="N326" s="6">
        <f>+Medio!B325</f>
        <v>0</v>
      </c>
      <c r="O326" s="6">
        <f>+Medio!C325</f>
        <v>0</v>
      </c>
      <c r="P326" s="6">
        <f>+Medio!D325</f>
        <v>0</v>
      </c>
      <c r="Q326" s="6">
        <f>+Medio!E325</f>
        <v>0</v>
      </c>
      <c r="R326" s="6">
        <f>+Medio!F325</f>
        <v>0</v>
      </c>
      <c r="S326" s="6">
        <f>+Medio!G325</f>
        <v>0</v>
      </c>
      <c r="T326" s="6">
        <f>+Medio!H325</f>
        <v>0</v>
      </c>
      <c r="U326" s="6">
        <f>+Medio!I325</f>
        <v>0</v>
      </c>
      <c r="V326" s="6">
        <f>+Medio!J325</f>
        <v>0</v>
      </c>
      <c r="W326" s="6">
        <f>+Medio!K325</f>
        <v>271060.56000000023</v>
      </c>
      <c r="X326" s="6">
        <f>+Medio!L325</f>
        <v>338177.8000000001</v>
      </c>
      <c r="Y326" s="6">
        <f>+Medio!M325</f>
        <v>346618.6999999999</v>
      </c>
      <c r="Z326" s="6">
        <f>+Húmedo!B325</f>
        <v>0</v>
      </c>
      <c r="AA326" s="6">
        <f>+Húmedo!C325</f>
        <v>0</v>
      </c>
      <c r="AB326" s="6">
        <f>+Húmedo!D325</f>
        <v>0</v>
      </c>
      <c r="AC326" s="6">
        <f>+Húmedo!E325</f>
        <v>0</v>
      </c>
      <c r="AD326" s="6">
        <f>+Húmedo!F325</f>
        <v>0</v>
      </c>
      <c r="AE326" s="6">
        <f>+Húmedo!G325</f>
        <v>0</v>
      </c>
      <c r="AF326" s="6">
        <f>+Húmedo!H325</f>
        <v>0</v>
      </c>
      <c r="AG326" s="6">
        <f>+Húmedo!I325</f>
        <v>0</v>
      </c>
      <c r="AH326" s="6">
        <f>+Húmedo!J325</f>
        <v>0</v>
      </c>
      <c r="AI326" s="6">
        <f>+Húmedo!K325</f>
        <v>264237.72999999992</v>
      </c>
      <c r="AJ326" s="6">
        <f>+Húmedo!L325</f>
        <v>327330.55999999994</v>
      </c>
      <c r="AK326" s="6">
        <f>+Húmedo!M325</f>
        <v>335851.44999999984</v>
      </c>
      <c r="AL326" s="6"/>
      <c r="AM326" s="34">
        <f t="shared" si="93"/>
        <v>949408.75000000081</v>
      </c>
      <c r="AN326" s="34">
        <f t="shared" si="94"/>
        <v>955857.06000000029</v>
      </c>
      <c r="AO326" s="34">
        <f t="shared" si="95"/>
        <v>927419.73999999964</v>
      </c>
      <c r="AP326" s="34">
        <f t="shared" si="96"/>
        <v>927419.73999999964</v>
      </c>
      <c r="AQ326" s="34">
        <f t="shared" si="97"/>
        <v>3</v>
      </c>
      <c r="AR326" s="6">
        <f t="shared" si="103"/>
        <v>324</v>
      </c>
      <c r="AS326" s="35">
        <f t="shared" si="98"/>
        <v>264237.72999999992</v>
      </c>
      <c r="AT326" s="35">
        <f t="shared" si="98"/>
        <v>327330.55999999994</v>
      </c>
      <c r="AU326" s="35">
        <f t="shared" si="98"/>
        <v>335851.44999999984</v>
      </c>
      <c r="AV326" s="35">
        <f t="shared" si="99"/>
        <v>927419.73999999964</v>
      </c>
      <c r="AW326" s="19">
        <f t="shared" si="100"/>
        <v>0</v>
      </c>
      <c r="AX326" s="30">
        <f t="shared" si="87"/>
        <v>34</v>
      </c>
      <c r="AY326" s="30">
        <f t="shared" si="88"/>
        <v>35</v>
      </c>
      <c r="AZ326" s="30">
        <f t="shared" si="89"/>
        <v>36</v>
      </c>
      <c r="BB326" s="34">
        <f>+CompraVenta!AQ328</f>
        <v>0</v>
      </c>
      <c r="BC326" s="34">
        <f>+CompraVenta!AR328</f>
        <v>0</v>
      </c>
      <c r="BD326" s="34">
        <f>+CompraVenta!AS328</f>
        <v>0</v>
      </c>
      <c r="BF326" s="34">
        <f t="shared" si="90"/>
        <v>264237.72999999992</v>
      </c>
      <c r="BG326" s="34">
        <f t="shared" si="91"/>
        <v>327330.55999999994</v>
      </c>
      <c r="BH326" s="34">
        <f t="shared" si="92"/>
        <v>335851.44999999984</v>
      </c>
      <c r="BJ326" s="36">
        <f t="shared" si="101"/>
        <v>927419.73999999964</v>
      </c>
      <c r="BK326" s="19">
        <f t="shared" si="102"/>
        <v>0</v>
      </c>
    </row>
    <row r="327" spans="1:63" x14ac:dyDescent="0.35">
      <c r="A327" s="3" t="str">
        <f>+Seco!A326</f>
        <v>PEPA SPA</v>
      </c>
      <c r="B327" s="6">
        <f>+Seco!B326</f>
        <v>0</v>
      </c>
      <c r="C327" s="6">
        <f>+Seco!C326</f>
        <v>0</v>
      </c>
      <c r="D327" s="6">
        <f>+Seco!D326</f>
        <v>0</v>
      </c>
      <c r="E327" s="6">
        <f>+Seco!E326</f>
        <v>0</v>
      </c>
      <c r="F327" s="6">
        <f>+Seco!F326</f>
        <v>0</v>
      </c>
      <c r="G327" s="6">
        <f>+Seco!G326</f>
        <v>0</v>
      </c>
      <c r="H327" s="6">
        <f>+Seco!H326</f>
        <v>0</v>
      </c>
      <c r="I327" s="6">
        <f>+Seco!I326</f>
        <v>0</v>
      </c>
      <c r="J327" s="6">
        <f>+Seco!J326</f>
        <v>0</v>
      </c>
      <c r="K327" s="6">
        <f>+Seco!K326</f>
        <v>222597.70999999996</v>
      </c>
      <c r="L327" s="6">
        <f>+Seco!L326</f>
        <v>277804.62</v>
      </c>
      <c r="M327" s="6">
        <f>+Seco!M326</f>
        <v>267730.75000000029</v>
      </c>
      <c r="N327" s="6">
        <f>+Medio!B326</f>
        <v>0</v>
      </c>
      <c r="O327" s="6">
        <f>+Medio!C326</f>
        <v>0</v>
      </c>
      <c r="P327" s="6">
        <f>+Medio!D326</f>
        <v>0</v>
      </c>
      <c r="Q327" s="6">
        <f>+Medio!E326</f>
        <v>0</v>
      </c>
      <c r="R327" s="6">
        <f>+Medio!F326</f>
        <v>0</v>
      </c>
      <c r="S327" s="6">
        <f>+Medio!G326</f>
        <v>0</v>
      </c>
      <c r="T327" s="6">
        <f>+Medio!H326</f>
        <v>0</v>
      </c>
      <c r="U327" s="6">
        <f>+Medio!I326</f>
        <v>0</v>
      </c>
      <c r="V327" s="6">
        <f>+Medio!J326</f>
        <v>0</v>
      </c>
      <c r="W327" s="6">
        <f>+Medio!K326</f>
        <v>221648.67999999973</v>
      </c>
      <c r="X327" s="6">
        <f>+Medio!L326</f>
        <v>284611.91999999946</v>
      </c>
      <c r="Y327" s="6">
        <f>+Medio!M326</f>
        <v>265941.88999999972</v>
      </c>
      <c r="Z327" s="6">
        <f>+Húmedo!B326</f>
        <v>0</v>
      </c>
      <c r="AA327" s="6">
        <f>+Húmedo!C326</f>
        <v>0</v>
      </c>
      <c r="AB327" s="6">
        <f>+Húmedo!D326</f>
        <v>0</v>
      </c>
      <c r="AC327" s="6">
        <f>+Húmedo!E326</f>
        <v>0</v>
      </c>
      <c r="AD327" s="6">
        <f>+Húmedo!F326</f>
        <v>0</v>
      </c>
      <c r="AE327" s="6">
        <f>+Húmedo!G326</f>
        <v>0</v>
      </c>
      <c r="AF327" s="6">
        <f>+Húmedo!H326</f>
        <v>0</v>
      </c>
      <c r="AG327" s="6">
        <f>+Húmedo!I326</f>
        <v>0</v>
      </c>
      <c r="AH327" s="6">
        <f>+Húmedo!J326</f>
        <v>0</v>
      </c>
      <c r="AI327" s="6">
        <f>+Húmedo!K326</f>
        <v>215608.32000000039</v>
      </c>
      <c r="AJ327" s="6">
        <f>+Húmedo!L326</f>
        <v>275169.68000000063</v>
      </c>
      <c r="AK327" s="6">
        <f>+Húmedo!M326</f>
        <v>257096.27000000066</v>
      </c>
      <c r="AL327" s="6"/>
      <c r="AM327" s="34">
        <f t="shared" si="93"/>
        <v>768133.08000000031</v>
      </c>
      <c r="AN327" s="34">
        <f t="shared" si="94"/>
        <v>772202.48999999883</v>
      </c>
      <c r="AO327" s="34">
        <f t="shared" si="95"/>
        <v>747874.27000000165</v>
      </c>
      <c r="AP327" s="34">
        <f t="shared" si="96"/>
        <v>747874.27000000165</v>
      </c>
      <c r="AQ327" s="34">
        <f t="shared" si="97"/>
        <v>3</v>
      </c>
      <c r="AR327" s="6">
        <f t="shared" si="103"/>
        <v>325</v>
      </c>
      <c r="AS327" s="35">
        <f t="shared" si="98"/>
        <v>215608.32000000039</v>
      </c>
      <c r="AT327" s="35">
        <f t="shared" si="98"/>
        <v>275169.68000000063</v>
      </c>
      <c r="AU327" s="35">
        <f t="shared" si="98"/>
        <v>257096.27000000066</v>
      </c>
      <c r="AV327" s="35">
        <f t="shared" si="99"/>
        <v>747874.27000000165</v>
      </c>
      <c r="AW327" s="19">
        <f t="shared" si="100"/>
        <v>0</v>
      </c>
      <c r="AX327" s="30">
        <f t="shared" si="87"/>
        <v>34</v>
      </c>
      <c r="AY327" s="30">
        <f t="shared" si="88"/>
        <v>35</v>
      </c>
      <c r="AZ327" s="30">
        <f t="shared" si="89"/>
        <v>36</v>
      </c>
      <c r="BB327" s="34">
        <f>+CompraVenta!AQ329</f>
        <v>0</v>
      </c>
      <c r="BC327" s="34">
        <f>+CompraVenta!AR329</f>
        <v>0</v>
      </c>
      <c r="BD327" s="34">
        <f>+CompraVenta!AS329</f>
        <v>0</v>
      </c>
      <c r="BF327" s="34">
        <f t="shared" si="90"/>
        <v>215608.32000000039</v>
      </c>
      <c r="BG327" s="34">
        <f t="shared" si="91"/>
        <v>275169.68000000063</v>
      </c>
      <c r="BH327" s="34">
        <f t="shared" si="92"/>
        <v>257096.27000000066</v>
      </c>
      <c r="BJ327" s="36">
        <f t="shared" si="101"/>
        <v>747874.27000000165</v>
      </c>
      <c r="BK327" s="19">
        <f t="shared" si="102"/>
        <v>0</v>
      </c>
    </row>
    <row r="328" spans="1:63" x14ac:dyDescent="0.35">
      <c r="A328" s="3" t="str">
        <f>+Seco!A327</f>
        <v>PFALICAHUE_SOLAR</v>
      </c>
      <c r="B328" s="6">
        <f>+Seco!B327</f>
        <v>0</v>
      </c>
      <c r="C328" s="6">
        <f>+Seco!C327</f>
        <v>0</v>
      </c>
      <c r="D328" s="6">
        <f>+Seco!D327</f>
        <v>0</v>
      </c>
      <c r="E328" s="6">
        <f>+Seco!E327</f>
        <v>0</v>
      </c>
      <c r="F328" s="6">
        <f>+Seco!F327</f>
        <v>0</v>
      </c>
      <c r="G328" s="6">
        <f>+Seco!G327</f>
        <v>0</v>
      </c>
      <c r="H328" s="6">
        <f>+Seco!H327</f>
        <v>0</v>
      </c>
      <c r="I328" s="6">
        <f>+Seco!I327</f>
        <v>0</v>
      </c>
      <c r="J328" s="6">
        <f>+Seco!J327</f>
        <v>0</v>
      </c>
      <c r="K328" s="6">
        <f>+Seco!K327</f>
        <v>67922.539999999921</v>
      </c>
      <c r="L328" s="6">
        <f>+Seco!L327</f>
        <v>80906.310000000041</v>
      </c>
      <c r="M328" s="6">
        <f>+Seco!M327</f>
        <v>74147.100000000137</v>
      </c>
      <c r="N328" s="6">
        <f>+Medio!B327</f>
        <v>0</v>
      </c>
      <c r="O328" s="6">
        <f>+Medio!C327</f>
        <v>0</v>
      </c>
      <c r="P328" s="6">
        <f>+Medio!D327</f>
        <v>0</v>
      </c>
      <c r="Q328" s="6">
        <f>+Medio!E327</f>
        <v>0</v>
      </c>
      <c r="R328" s="6">
        <f>+Medio!F327</f>
        <v>0</v>
      </c>
      <c r="S328" s="6">
        <f>+Medio!G327</f>
        <v>0</v>
      </c>
      <c r="T328" s="6">
        <f>+Medio!H327</f>
        <v>0</v>
      </c>
      <c r="U328" s="6">
        <f>+Medio!I327</f>
        <v>0</v>
      </c>
      <c r="V328" s="6">
        <f>+Medio!J327</f>
        <v>0</v>
      </c>
      <c r="W328" s="6">
        <f>+Medio!K327</f>
        <v>67643.539999999906</v>
      </c>
      <c r="X328" s="6">
        <f>+Medio!L327</f>
        <v>82556.020000000077</v>
      </c>
      <c r="Y328" s="6">
        <f>+Medio!M327</f>
        <v>74384.050000000017</v>
      </c>
      <c r="Z328" s="6">
        <f>+Húmedo!B327</f>
        <v>0</v>
      </c>
      <c r="AA328" s="6">
        <f>+Húmedo!C327</f>
        <v>0</v>
      </c>
      <c r="AB328" s="6">
        <f>+Húmedo!D327</f>
        <v>0</v>
      </c>
      <c r="AC328" s="6">
        <f>+Húmedo!E327</f>
        <v>0</v>
      </c>
      <c r="AD328" s="6">
        <f>+Húmedo!F327</f>
        <v>0</v>
      </c>
      <c r="AE328" s="6">
        <f>+Húmedo!G327</f>
        <v>0</v>
      </c>
      <c r="AF328" s="6">
        <f>+Húmedo!H327</f>
        <v>0</v>
      </c>
      <c r="AG328" s="6">
        <f>+Húmedo!I327</f>
        <v>0</v>
      </c>
      <c r="AH328" s="6">
        <f>+Húmedo!J327</f>
        <v>0</v>
      </c>
      <c r="AI328" s="6">
        <f>+Húmedo!K327</f>
        <v>66098.899999999849</v>
      </c>
      <c r="AJ328" s="6">
        <f>+Húmedo!L327</f>
        <v>80364.709999999803</v>
      </c>
      <c r="AK328" s="6">
        <f>+Húmedo!M327</f>
        <v>72146.029999999926</v>
      </c>
      <c r="AL328" s="6"/>
      <c r="AM328" s="34">
        <f t="shared" si="93"/>
        <v>222975.95000000013</v>
      </c>
      <c r="AN328" s="34">
        <f t="shared" si="94"/>
        <v>224583.61000000002</v>
      </c>
      <c r="AO328" s="34">
        <f t="shared" si="95"/>
        <v>218609.63999999955</v>
      </c>
      <c r="AP328" s="34">
        <f t="shared" si="96"/>
        <v>218609.63999999955</v>
      </c>
      <c r="AQ328" s="34">
        <f t="shared" si="97"/>
        <v>3</v>
      </c>
      <c r="AR328" s="6">
        <f t="shared" si="103"/>
        <v>326</v>
      </c>
      <c r="AS328" s="35">
        <f t="shared" si="98"/>
        <v>66098.899999999849</v>
      </c>
      <c r="AT328" s="35">
        <f t="shared" si="98"/>
        <v>80364.709999999803</v>
      </c>
      <c r="AU328" s="35">
        <f t="shared" si="98"/>
        <v>72146.029999999926</v>
      </c>
      <c r="AV328" s="35">
        <f t="shared" si="99"/>
        <v>218609.63999999955</v>
      </c>
      <c r="AW328" s="19">
        <f t="shared" si="100"/>
        <v>0</v>
      </c>
      <c r="AX328" s="30">
        <f t="shared" si="87"/>
        <v>34</v>
      </c>
      <c r="AY328" s="30">
        <f t="shared" si="88"/>
        <v>35</v>
      </c>
      <c r="AZ328" s="30">
        <f t="shared" si="89"/>
        <v>36</v>
      </c>
      <c r="BB328" s="34">
        <f>+CompraVenta!AQ330</f>
        <v>0</v>
      </c>
      <c r="BC328" s="34">
        <f>+CompraVenta!AR330</f>
        <v>0</v>
      </c>
      <c r="BD328" s="34">
        <f>+CompraVenta!AS330</f>
        <v>0</v>
      </c>
      <c r="BF328" s="34">
        <f t="shared" si="90"/>
        <v>66098.899999999849</v>
      </c>
      <c r="BG328" s="34">
        <f t="shared" si="91"/>
        <v>80364.709999999803</v>
      </c>
      <c r="BH328" s="34">
        <f t="shared" si="92"/>
        <v>72146.029999999926</v>
      </c>
      <c r="BJ328" s="36">
        <f t="shared" si="101"/>
        <v>218609.63999999955</v>
      </c>
      <c r="BK328" s="19">
        <f t="shared" si="102"/>
        <v>0</v>
      </c>
    </row>
    <row r="329" spans="1:63" x14ac:dyDescent="0.35">
      <c r="A329" s="3" t="str">
        <f>+Seco!A328</f>
        <v>PFV LAS PERDICES</v>
      </c>
      <c r="B329" s="6">
        <f>+Seco!B328</f>
        <v>0</v>
      </c>
      <c r="C329" s="6">
        <f>+Seco!C328</f>
        <v>0</v>
      </c>
      <c r="D329" s="6">
        <f>+Seco!D328</f>
        <v>0</v>
      </c>
      <c r="E329" s="6">
        <f>+Seco!E328</f>
        <v>0</v>
      </c>
      <c r="F329" s="6">
        <f>+Seco!F328</f>
        <v>0</v>
      </c>
      <c r="G329" s="6">
        <f>+Seco!G328</f>
        <v>0</v>
      </c>
      <c r="H329" s="6">
        <f>+Seco!H328</f>
        <v>0</v>
      </c>
      <c r="I329" s="6">
        <f>+Seco!I328</f>
        <v>0</v>
      </c>
      <c r="J329" s="6">
        <f>+Seco!J328</f>
        <v>0</v>
      </c>
      <c r="K329" s="6">
        <f>+Seco!K328</f>
        <v>74956.719999999943</v>
      </c>
      <c r="L329" s="6">
        <f>+Seco!L328</f>
        <v>101207.09999999982</v>
      </c>
      <c r="M329" s="6">
        <f>+Seco!M328</f>
        <v>98376.309999999881</v>
      </c>
      <c r="N329" s="6">
        <f>+Medio!B328</f>
        <v>0</v>
      </c>
      <c r="O329" s="6">
        <f>+Medio!C328</f>
        <v>0</v>
      </c>
      <c r="P329" s="6">
        <f>+Medio!D328</f>
        <v>0</v>
      </c>
      <c r="Q329" s="6">
        <f>+Medio!E328</f>
        <v>0</v>
      </c>
      <c r="R329" s="6">
        <f>+Medio!F328</f>
        <v>0</v>
      </c>
      <c r="S329" s="6">
        <f>+Medio!G328</f>
        <v>0</v>
      </c>
      <c r="T329" s="6">
        <f>+Medio!H328</f>
        <v>0</v>
      </c>
      <c r="U329" s="6">
        <f>+Medio!I328</f>
        <v>0</v>
      </c>
      <c r="V329" s="6">
        <f>+Medio!J328</f>
        <v>0</v>
      </c>
      <c r="W329" s="6">
        <f>+Medio!K328</f>
        <v>74708.149999999892</v>
      </c>
      <c r="X329" s="6">
        <f>+Medio!L328</f>
        <v>104342.77000000008</v>
      </c>
      <c r="Y329" s="6">
        <f>+Medio!M328</f>
        <v>97354.579999999871</v>
      </c>
      <c r="Z329" s="6">
        <f>+Húmedo!B328</f>
        <v>0</v>
      </c>
      <c r="AA329" s="6">
        <f>+Húmedo!C328</f>
        <v>0</v>
      </c>
      <c r="AB329" s="6">
        <f>+Húmedo!D328</f>
        <v>0</v>
      </c>
      <c r="AC329" s="6">
        <f>+Húmedo!E328</f>
        <v>0</v>
      </c>
      <c r="AD329" s="6">
        <f>+Húmedo!F328</f>
        <v>0</v>
      </c>
      <c r="AE329" s="6">
        <f>+Húmedo!G328</f>
        <v>0</v>
      </c>
      <c r="AF329" s="6">
        <f>+Húmedo!H328</f>
        <v>0</v>
      </c>
      <c r="AG329" s="6">
        <f>+Húmedo!I328</f>
        <v>0</v>
      </c>
      <c r="AH329" s="6">
        <f>+Húmedo!J328</f>
        <v>0</v>
      </c>
      <c r="AI329" s="6">
        <f>+Húmedo!K328</f>
        <v>72208.839999999982</v>
      </c>
      <c r="AJ329" s="6">
        <f>+Húmedo!L328</f>
        <v>99529.510000000053</v>
      </c>
      <c r="AK329" s="6">
        <f>+Húmedo!M328</f>
        <v>92973.410000000295</v>
      </c>
      <c r="AL329" s="6"/>
      <c r="AM329" s="34">
        <f t="shared" si="93"/>
        <v>274540.12999999966</v>
      </c>
      <c r="AN329" s="34">
        <f t="shared" si="94"/>
        <v>276405.49999999988</v>
      </c>
      <c r="AO329" s="34">
        <f t="shared" si="95"/>
        <v>264711.76000000036</v>
      </c>
      <c r="AP329" s="34">
        <f t="shared" si="96"/>
        <v>264711.76000000036</v>
      </c>
      <c r="AQ329" s="34">
        <f t="shared" si="97"/>
        <v>3</v>
      </c>
      <c r="AR329" s="6">
        <f t="shared" si="103"/>
        <v>327</v>
      </c>
      <c r="AS329" s="35">
        <f t="shared" si="98"/>
        <v>72208.839999999982</v>
      </c>
      <c r="AT329" s="35">
        <f t="shared" si="98"/>
        <v>99529.510000000053</v>
      </c>
      <c r="AU329" s="35">
        <f t="shared" si="98"/>
        <v>92973.410000000295</v>
      </c>
      <c r="AV329" s="35">
        <f t="shared" si="99"/>
        <v>264711.76000000036</v>
      </c>
      <c r="AW329" s="19">
        <f t="shared" si="100"/>
        <v>0</v>
      </c>
      <c r="AX329" s="30">
        <f t="shared" si="87"/>
        <v>34</v>
      </c>
      <c r="AY329" s="30">
        <f t="shared" si="88"/>
        <v>35</v>
      </c>
      <c r="AZ329" s="30">
        <f t="shared" si="89"/>
        <v>36</v>
      </c>
      <c r="BB329" s="34">
        <f>+CompraVenta!AQ331</f>
        <v>0</v>
      </c>
      <c r="BC329" s="34">
        <f>+CompraVenta!AR331</f>
        <v>0</v>
      </c>
      <c r="BD329" s="34">
        <f>+CompraVenta!AS331</f>
        <v>0</v>
      </c>
      <c r="BF329" s="34">
        <f t="shared" si="90"/>
        <v>72208.839999999982</v>
      </c>
      <c r="BG329" s="34">
        <f t="shared" si="91"/>
        <v>99529.510000000053</v>
      </c>
      <c r="BH329" s="34">
        <f t="shared" si="92"/>
        <v>92973.410000000295</v>
      </c>
      <c r="BJ329" s="36">
        <f t="shared" si="101"/>
        <v>264711.76000000036</v>
      </c>
      <c r="BK329" s="19">
        <f t="shared" si="102"/>
        <v>0</v>
      </c>
    </row>
    <row r="330" spans="1:63" x14ac:dyDescent="0.35">
      <c r="A330" s="3" t="str">
        <f>+Seco!A329</f>
        <v>PFV Las Tortolas</v>
      </c>
      <c r="B330" s="6">
        <f>+Seco!B329</f>
        <v>0</v>
      </c>
      <c r="C330" s="6">
        <f>+Seco!C329</f>
        <v>0</v>
      </c>
      <c r="D330" s="6">
        <f>+Seco!D329</f>
        <v>0</v>
      </c>
      <c r="E330" s="6">
        <f>+Seco!E329</f>
        <v>0</v>
      </c>
      <c r="F330" s="6">
        <f>+Seco!F329</f>
        <v>0</v>
      </c>
      <c r="G330" s="6">
        <f>+Seco!G329</f>
        <v>0</v>
      </c>
      <c r="H330" s="6">
        <f>+Seco!H329</f>
        <v>0</v>
      </c>
      <c r="I330" s="6">
        <f>+Seco!I329</f>
        <v>0</v>
      </c>
      <c r="J330" s="6">
        <f>+Seco!J329</f>
        <v>0</v>
      </c>
      <c r="K330" s="6">
        <f>+Seco!K329</f>
        <v>82496.629999999903</v>
      </c>
      <c r="L330" s="6">
        <f>+Seco!L329</f>
        <v>107882.35999999978</v>
      </c>
      <c r="M330" s="6">
        <f>+Seco!M329</f>
        <v>108868.27000000014</v>
      </c>
      <c r="N330" s="6">
        <f>+Medio!B329</f>
        <v>0</v>
      </c>
      <c r="O330" s="6">
        <f>+Medio!C329</f>
        <v>0</v>
      </c>
      <c r="P330" s="6">
        <f>+Medio!D329</f>
        <v>0</v>
      </c>
      <c r="Q330" s="6">
        <f>+Medio!E329</f>
        <v>0</v>
      </c>
      <c r="R330" s="6">
        <f>+Medio!F329</f>
        <v>0</v>
      </c>
      <c r="S330" s="6">
        <f>+Medio!G329</f>
        <v>0</v>
      </c>
      <c r="T330" s="6">
        <f>+Medio!H329</f>
        <v>0</v>
      </c>
      <c r="U330" s="6">
        <f>+Medio!I329</f>
        <v>0</v>
      </c>
      <c r="V330" s="6">
        <f>+Medio!J329</f>
        <v>0</v>
      </c>
      <c r="W330" s="6">
        <f>+Medio!K329</f>
        <v>82128.049999999974</v>
      </c>
      <c r="X330" s="6">
        <f>+Medio!L329</f>
        <v>110942.2399999997</v>
      </c>
      <c r="Y330" s="6">
        <f>+Medio!M329</f>
        <v>107907.04</v>
      </c>
      <c r="Z330" s="6">
        <f>+Húmedo!B329</f>
        <v>0</v>
      </c>
      <c r="AA330" s="6">
        <f>+Húmedo!C329</f>
        <v>0</v>
      </c>
      <c r="AB330" s="6">
        <f>+Húmedo!D329</f>
        <v>0</v>
      </c>
      <c r="AC330" s="6">
        <f>+Húmedo!E329</f>
        <v>0</v>
      </c>
      <c r="AD330" s="6">
        <f>+Húmedo!F329</f>
        <v>0</v>
      </c>
      <c r="AE330" s="6">
        <f>+Húmedo!G329</f>
        <v>0</v>
      </c>
      <c r="AF330" s="6">
        <f>+Húmedo!H329</f>
        <v>0</v>
      </c>
      <c r="AG330" s="6">
        <f>+Húmedo!I329</f>
        <v>0</v>
      </c>
      <c r="AH330" s="6">
        <f>+Húmedo!J329</f>
        <v>0</v>
      </c>
      <c r="AI330" s="6">
        <f>+Húmedo!K329</f>
        <v>79404.879999999801</v>
      </c>
      <c r="AJ330" s="6">
        <f>+Húmedo!L329</f>
        <v>105842.01000000005</v>
      </c>
      <c r="AK330" s="6">
        <f>+Húmedo!M329</f>
        <v>103503.82999999968</v>
      </c>
      <c r="AL330" s="6"/>
      <c r="AM330" s="34">
        <f t="shared" si="93"/>
        <v>299247.25999999983</v>
      </c>
      <c r="AN330" s="34">
        <f t="shared" si="94"/>
        <v>300977.32999999967</v>
      </c>
      <c r="AO330" s="34">
        <f t="shared" si="95"/>
        <v>288750.71999999951</v>
      </c>
      <c r="AP330" s="34">
        <f t="shared" si="96"/>
        <v>288750.71999999951</v>
      </c>
      <c r="AQ330" s="34">
        <f t="shared" si="97"/>
        <v>3</v>
      </c>
      <c r="AR330" s="6">
        <f t="shared" si="103"/>
        <v>328</v>
      </c>
      <c r="AS330" s="35">
        <f t="shared" si="98"/>
        <v>79404.879999999801</v>
      </c>
      <c r="AT330" s="35">
        <f t="shared" si="98"/>
        <v>105842.01000000005</v>
      </c>
      <c r="AU330" s="35">
        <f t="shared" si="98"/>
        <v>103503.82999999968</v>
      </c>
      <c r="AV330" s="35">
        <f t="shared" si="99"/>
        <v>288750.71999999951</v>
      </c>
      <c r="AW330" s="19">
        <f t="shared" si="100"/>
        <v>0</v>
      </c>
      <c r="AX330" s="30">
        <f t="shared" si="87"/>
        <v>34</v>
      </c>
      <c r="AY330" s="30">
        <f t="shared" si="88"/>
        <v>35</v>
      </c>
      <c r="AZ330" s="30">
        <f t="shared" si="89"/>
        <v>36</v>
      </c>
      <c r="BB330" s="34">
        <f>+CompraVenta!AQ332</f>
        <v>0</v>
      </c>
      <c r="BC330" s="34">
        <f>+CompraVenta!AR332</f>
        <v>0</v>
      </c>
      <c r="BD330" s="34">
        <f>+CompraVenta!AS332</f>
        <v>0</v>
      </c>
      <c r="BF330" s="34">
        <f t="shared" si="90"/>
        <v>79404.879999999801</v>
      </c>
      <c r="BG330" s="34">
        <f t="shared" si="91"/>
        <v>105842.01000000005</v>
      </c>
      <c r="BH330" s="34">
        <f t="shared" si="92"/>
        <v>103503.82999999968</v>
      </c>
      <c r="BJ330" s="36">
        <f t="shared" si="101"/>
        <v>288750.71999999951</v>
      </c>
      <c r="BK330" s="19">
        <f t="shared" si="102"/>
        <v>0</v>
      </c>
    </row>
    <row r="331" spans="1:63" x14ac:dyDescent="0.35">
      <c r="A331" s="3" t="str">
        <f>+Seco!A330</f>
        <v>PFV_EL_CHUCAO_SPA</v>
      </c>
      <c r="B331" s="6">
        <f>+Seco!B330</f>
        <v>0</v>
      </c>
      <c r="C331" s="6">
        <f>+Seco!C330</f>
        <v>0</v>
      </c>
      <c r="D331" s="6">
        <f>+Seco!D330</f>
        <v>0</v>
      </c>
      <c r="E331" s="6">
        <f>+Seco!E330</f>
        <v>0</v>
      </c>
      <c r="F331" s="6">
        <f>+Seco!F330</f>
        <v>0</v>
      </c>
      <c r="G331" s="6">
        <f>+Seco!G330</f>
        <v>0</v>
      </c>
      <c r="H331" s="6">
        <f>+Seco!H330</f>
        <v>0</v>
      </c>
      <c r="I331" s="6">
        <f>+Seco!I330</f>
        <v>0</v>
      </c>
      <c r="J331" s="6">
        <f>+Seco!J330</f>
        <v>0</v>
      </c>
      <c r="K331" s="6">
        <f>+Seco!K330</f>
        <v>77526.62000000001</v>
      </c>
      <c r="L331" s="6">
        <f>+Seco!L330</f>
        <v>73456.650000000038</v>
      </c>
      <c r="M331" s="6">
        <f>+Seco!M330</f>
        <v>104745.97999999991</v>
      </c>
      <c r="N331" s="6">
        <f>+Medio!B330</f>
        <v>0</v>
      </c>
      <c r="O331" s="6">
        <f>+Medio!C330</f>
        <v>0</v>
      </c>
      <c r="P331" s="6">
        <f>+Medio!D330</f>
        <v>0</v>
      </c>
      <c r="Q331" s="6">
        <f>+Medio!E330</f>
        <v>0</v>
      </c>
      <c r="R331" s="6">
        <f>+Medio!F330</f>
        <v>0</v>
      </c>
      <c r="S331" s="6">
        <f>+Medio!G330</f>
        <v>0</v>
      </c>
      <c r="T331" s="6">
        <f>+Medio!H330</f>
        <v>0</v>
      </c>
      <c r="U331" s="6">
        <f>+Medio!I330</f>
        <v>0</v>
      </c>
      <c r="V331" s="6">
        <f>+Medio!J330</f>
        <v>0</v>
      </c>
      <c r="W331" s="6">
        <f>+Medio!K330</f>
        <v>77265.970000000016</v>
      </c>
      <c r="X331" s="6">
        <f>+Medio!L330</f>
        <v>75585.640000000043</v>
      </c>
      <c r="Y331" s="6">
        <f>+Medio!M330</f>
        <v>104016.40000000017</v>
      </c>
      <c r="Z331" s="6">
        <f>+Húmedo!B330</f>
        <v>0</v>
      </c>
      <c r="AA331" s="6">
        <f>+Húmedo!C330</f>
        <v>0</v>
      </c>
      <c r="AB331" s="6">
        <f>+Húmedo!D330</f>
        <v>0</v>
      </c>
      <c r="AC331" s="6">
        <f>+Húmedo!E330</f>
        <v>0</v>
      </c>
      <c r="AD331" s="6">
        <f>+Húmedo!F330</f>
        <v>0</v>
      </c>
      <c r="AE331" s="6">
        <f>+Húmedo!G330</f>
        <v>0</v>
      </c>
      <c r="AF331" s="6">
        <f>+Húmedo!H330</f>
        <v>0</v>
      </c>
      <c r="AG331" s="6">
        <f>+Húmedo!I330</f>
        <v>0</v>
      </c>
      <c r="AH331" s="6">
        <f>+Húmedo!J330</f>
        <v>0</v>
      </c>
      <c r="AI331" s="6">
        <f>+Húmedo!K330</f>
        <v>74724.979999999981</v>
      </c>
      <c r="AJ331" s="6">
        <f>+Húmedo!L330</f>
        <v>72214.529999999912</v>
      </c>
      <c r="AK331" s="6">
        <f>+Húmedo!M330</f>
        <v>99939.69000000025</v>
      </c>
      <c r="AL331" s="6"/>
      <c r="AM331" s="34">
        <f t="shared" si="93"/>
        <v>255729.24999999994</v>
      </c>
      <c r="AN331" s="34">
        <f t="shared" si="94"/>
        <v>256868.01000000021</v>
      </c>
      <c r="AO331" s="34">
        <f t="shared" si="95"/>
        <v>246879.20000000013</v>
      </c>
      <c r="AP331" s="34">
        <f t="shared" si="96"/>
        <v>246879.20000000013</v>
      </c>
      <c r="AQ331" s="34">
        <f t="shared" si="97"/>
        <v>3</v>
      </c>
      <c r="AR331" s="6">
        <f t="shared" si="103"/>
        <v>329</v>
      </c>
      <c r="AS331" s="35">
        <f t="shared" si="98"/>
        <v>74724.979999999981</v>
      </c>
      <c r="AT331" s="35">
        <f t="shared" si="98"/>
        <v>72214.529999999912</v>
      </c>
      <c r="AU331" s="35">
        <f t="shared" si="98"/>
        <v>99939.69000000025</v>
      </c>
      <c r="AV331" s="35">
        <f t="shared" si="99"/>
        <v>246879.20000000013</v>
      </c>
      <c r="AW331" s="19">
        <f t="shared" si="100"/>
        <v>0</v>
      </c>
      <c r="AX331" s="30">
        <f t="shared" si="87"/>
        <v>34</v>
      </c>
      <c r="AY331" s="30">
        <f t="shared" si="88"/>
        <v>35</v>
      </c>
      <c r="AZ331" s="30">
        <f t="shared" si="89"/>
        <v>36</v>
      </c>
      <c r="BB331" s="34">
        <f>+CompraVenta!AQ333</f>
        <v>0</v>
      </c>
      <c r="BC331" s="34">
        <f>+CompraVenta!AR333</f>
        <v>0</v>
      </c>
      <c r="BD331" s="34">
        <f>+CompraVenta!AS333</f>
        <v>0</v>
      </c>
      <c r="BF331" s="34">
        <f t="shared" si="90"/>
        <v>74724.979999999981</v>
      </c>
      <c r="BG331" s="34">
        <f t="shared" si="91"/>
        <v>72214.529999999912</v>
      </c>
      <c r="BH331" s="34">
        <f t="shared" si="92"/>
        <v>99939.69000000025</v>
      </c>
      <c r="BJ331" s="36">
        <f t="shared" si="101"/>
        <v>246879.20000000013</v>
      </c>
      <c r="BK331" s="19">
        <f t="shared" si="102"/>
        <v>0</v>
      </c>
    </row>
    <row r="332" spans="1:63" x14ac:dyDescent="0.35">
      <c r="A332" s="3" t="str">
        <f>+Seco!A331</f>
        <v>PFV_EL_CONDOR_SPA</v>
      </c>
      <c r="B332" s="6">
        <f>+Seco!B331</f>
        <v>0</v>
      </c>
      <c r="C332" s="6">
        <f>+Seco!C331</f>
        <v>0</v>
      </c>
      <c r="D332" s="6">
        <f>+Seco!D331</f>
        <v>0</v>
      </c>
      <c r="E332" s="6">
        <f>+Seco!E331</f>
        <v>0</v>
      </c>
      <c r="F332" s="6">
        <f>+Seco!F331</f>
        <v>0</v>
      </c>
      <c r="G332" s="6">
        <f>+Seco!G331</f>
        <v>0</v>
      </c>
      <c r="H332" s="6">
        <f>+Seco!H331</f>
        <v>0</v>
      </c>
      <c r="I332" s="6">
        <f>+Seco!I331</f>
        <v>0</v>
      </c>
      <c r="J332" s="6">
        <f>+Seco!J331</f>
        <v>0</v>
      </c>
      <c r="K332" s="6">
        <f>+Seco!K331</f>
        <v>35868.689999999995</v>
      </c>
      <c r="L332" s="6">
        <f>+Seco!L331</f>
        <v>43889.510000000024</v>
      </c>
      <c r="M332" s="6">
        <f>+Seco!M331</f>
        <v>47367.00999999998</v>
      </c>
      <c r="N332" s="6">
        <f>+Medio!B331</f>
        <v>0</v>
      </c>
      <c r="O332" s="6">
        <f>+Medio!C331</f>
        <v>0</v>
      </c>
      <c r="P332" s="6">
        <f>+Medio!D331</f>
        <v>0</v>
      </c>
      <c r="Q332" s="6">
        <f>+Medio!E331</f>
        <v>0</v>
      </c>
      <c r="R332" s="6">
        <f>+Medio!F331</f>
        <v>0</v>
      </c>
      <c r="S332" s="6">
        <f>+Medio!G331</f>
        <v>0</v>
      </c>
      <c r="T332" s="6">
        <f>+Medio!H331</f>
        <v>0</v>
      </c>
      <c r="U332" s="6">
        <f>+Medio!I331</f>
        <v>0</v>
      </c>
      <c r="V332" s="6">
        <f>+Medio!J331</f>
        <v>0</v>
      </c>
      <c r="W332" s="6">
        <f>+Medio!K331</f>
        <v>35704.06999999992</v>
      </c>
      <c r="X332" s="6">
        <f>+Medio!L331</f>
        <v>45043.590000000026</v>
      </c>
      <c r="Y332" s="6">
        <f>+Medio!M331</f>
        <v>46564.100000000013</v>
      </c>
      <c r="Z332" s="6">
        <f>+Húmedo!B331</f>
        <v>0</v>
      </c>
      <c r="AA332" s="6">
        <f>+Húmedo!C331</f>
        <v>0</v>
      </c>
      <c r="AB332" s="6">
        <f>+Húmedo!D331</f>
        <v>0</v>
      </c>
      <c r="AC332" s="6">
        <f>+Húmedo!E331</f>
        <v>0</v>
      </c>
      <c r="AD332" s="6">
        <f>+Húmedo!F331</f>
        <v>0</v>
      </c>
      <c r="AE332" s="6">
        <f>+Húmedo!G331</f>
        <v>0</v>
      </c>
      <c r="AF332" s="6">
        <f>+Húmedo!H331</f>
        <v>0</v>
      </c>
      <c r="AG332" s="6">
        <f>+Húmedo!I331</f>
        <v>0</v>
      </c>
      <c r="AH332" s="6">
        <f>+Húmedo!J331</f>
        <v>0</v>
      </c>
      <c r="AI332" s="6">
        <f>+Húmedo!K331</f>
        <v>34631.41000000004</v>
      </c>
      <c r="AJ332" s="6">
        <f>+Húmedo!L331</f>
        <v>43235.210000000036</v>
      </c>
      <c r="AK332" s="6">
        <f>+Húmedo!M331</f>
        <v>44859.910000000098</v>
      </c>
      <c r="AL332" s="6"/>
      <c r="AM332" s="34">
        <f t="shared" si="93"/>
        <v>127125.20999999999</v>
      </c>
      <c r="AN332" s="34">
        <f t="shared" si="94"/>
        <v>127311.75999999995</v>
      </c>
      <c r="AO332" s="34">
        <f t="shared" si="95"/>
        <v>122726.53000000017</v>
      </c>
      <c r="AP332" s="34">
        <f t="shared" si="96"/>
        <v>122726.53000000017</v>
      </c>
      <c r="AQ332" s="34">
        <f t="shared" si="97"/>
        <v>3</v>
      </c>
      <c r="AR332" s="6">
        <f t="shared" si="103"/>
        <v>330</v>
      </c>
      <c r="AS332" s="35">
        <f t="shared" si="98"/>
        <v>34631.41000000004</v>
      </c>
      <c r="AT332" s="35">
        <f t="shared" si="98"/>
        <v>43235.210000000036</v>
      </c>
      <c r="AU332" s="35">
        <f t="shared" si="98"/>
        <v>44859.910000000098</v>
      </c>
      <c r="AV332" s="35">
        <f t="shared" si="99"/>
        <v>122726.53000000017</v>
      </c>
      <c r="AW332" s="19">
        <f t="shared" si="100"/>
        <v>0</v>
      </c>
      <c r="AX332" s="30">
        <f t="shared" si="87"/>
        <v>34</v>
      </c>
      <c r="AY332" s="30">
        <f t="shared" si="88"/>
        <v>35</v>
      </c>
      <c r="AZ332" s="30">
        <f t="shared" si="89"/>
        <v>36</v>
      </c>
      <c r="BB332" s="34">
        <f>+CompraVenta!AQ334</f>
        <v>0</v>
      </c>
      <c r="BC332" s="34">
        <f>+CompraVenta!AR334</f>
        <v>0</v>
      </c>
      <c r="BD332" s="34">
        <f>+CompraVenta!AS334</f>
        <v>0</v>
      </c>
      <c r="BF332" s="34">
        <f t="shared" si="90"/>
        <v>34631.41000000004</v>
      </c>
      <c r="BG332" s="34">
        <f t="shared" si="91"/>
        <v>43235.210000000036</v>
      </c>
      <c r="BH332" s="34">
        <f t="shared" si="92"/>
        <v>44859.910000000098</v>
      </c>
      <c r="BJ332" s="36">
        <f t="shared" si="101"/>
        <v>122726.53000000017</v>
      </c>
      <c r="BK332" s="19">
        <f t="shared" si="102"/>
        <v>0</v>
      </c>
    </row>
    <row r="333" spans="1:63" x14ac:dyDescent="0.35">
      <c r="A333" s="3" t="str">
        <f>+Seco!A332</f>
        <v>PFV_EL_PIUQUEN</v>
      </c>
      <c r="B333" s="6">
        <f>+Seco!B332</f>
        <v>0</v>
      </c>
      <c r="C333" s="6">
        <f>+Seco!C332</f>
        <v>0</v>
      </c>
      <c r="D333" s="6">
        <f>+Seco!D332</f>
        <v>0</v>
      </c>
      <c r="E333" s="6">
        <f>+Seco!E332</f>
        <v>0</v>
      </c>
      <c r="F333" s="6">
        <f>+Seco!F332</f>
        <v>0</v>
      </c>
      <c r="G333" s="6">
        <f>+Seco!G332</f>
        <v>0</v>
      </c>
      <c r="H333" s="6">
        <f>+Seco!H332</f>
        <v>0</v>
      </c>
      <c r="I333" s="6">
        <f>+Seco!I332</f>
        <v>0</v>
      </c>
      <c r="J333" s="6">
        <f>+Seco!J332</f>
        <v>0</v>
      </c>
      <c r="K333" s="6">
        <f>+Seco!K332</f>
        <v>82496.629999999903</v>
      </c>
      <c r="L333" s="6">
        <f>+Seco!L332</f>
        <v>107882.35999999978</v>
      </c>
      <c r="M333" s="6">
        <f>+Seco!M332</f>
        <v>108868.27000000014</v>
      </c>
      <c r="N333" s="6">
        <f>+Medio!B332</f>
        <v>0</v>
      </c>
      <c r="O333" s="6">
        <f>+Medio!C332</f>
        <v>0</v>
      </c>
      <c r="P333" s="6">
        <f>+Medio!D332</f>
        <v>0</v>
      </c>
      <c r="Q333" s="6">
        <f>+Medio!E332</f>
        <v>0</v>
      </c>
      <c r="R333" s="6">
        <f>+Medio!F332</f>
        <v>0</v>
      </c>
      <c r="S333" s="6">
        <f>+Medio!G332</f>
        <v>0</v>
      </c>
      <c r="T333" s="6">
        <f>+Medio!H332</f>
        <v>0</v>
      </c>
      <c r="U333" s="6">
        <f>+Medio!I332</f>
        <v>0</v>
      </c>
      <c r="V333" s="6">
        <f>+Medio!J332</f>
        <v>0</v>
      </c>
      <c r="W333" s="6">
        <f>+Medio!K332</f>
        <v>82128.049999999974</v>
      </c>
      <c r="X333" s="6">
        <f>+Medio!L332</f>
        <v>110942.2399999997</v>
      </c>
      <c r="Y333" s="6">
        <f>+Medio!M332</f>
        <v>107907.04</v>
      </c>
      <c r="Z333" s="6">
        <f>+Húmedo!B332</f>
        <v>0</v>
      </c>
      <c r="AA333" s="6">
        <f>+Húmedo!C332</f>
        <v>0</v>
      </c>
      <c r="AB333" s="6">
        <f>+Húmedo!D332</f>
        <v>0</v>
      </c>
      <c r="AC333" s="6">
        <f>+Húmedo!E332</f>
        <v>0</v>
      </c>
      <c r="AD333" s="6">
        <f>+Húmedo!F332</f>
        <v>0</v>
      </c>
      <c r="AE333" s="6">
        <f>+Húmedo!G332</f>
        <v>0</v>
      </c>
      <c r="AF333" s="6">
        <f>+Húmedo!H332</f>
        <v>0</v>
      </c>
      <c r="AG333" s="6">
        <f>+Húmedo!I332</f>
        <v>0</v>
      </c>
      <c r="AH333" s="6">
        <f>+Húmedo!J332</f>
        <v>0</v>
      </c>
      <c r="AI333" s="6">
        <f>+Húmedo!K332</f>
        <v>79404.879999999801</v>
      </c>
      <c r="AJ333" s="6">
        <f>+Húmedo!L332</f>
        <v>105842.01000000005</v>
      </c>
      <c r="AK333" s="6">
        <f>+Húmedo!M332</f>
        <v>103503.82999999968</v>
      </c>
      <c r="AL333" s="6"/>
      <c r="AM333" s="34">
        <f t="shared" si="93"/>
        <v>299247.25999999983</v>
      </c>
      <c r="AN333" s="34">
        <f t="shared" si="94"/>
        <v>300977.32999999967</v>
      </c>
      <c r="AO333" s="34">
        <f t="shared" si="95"/>
        <v>288750.71999999951</v>
      </c>
      <c r="AP333" s="34">
        <f t="shared" si="96"/>
        <v>288750.71999999951</v>
      </c>
      <c r="AQ333" s="34">
        <f t="shared" si="97"/>
        <v>3</v>
      </c>
      <c r="AR333" s="6">
        <f t="shared" si="103"/>
        <v>331</v>
      </c>
      <c r="AS333" s="35">
        <f t="shared" si="98"/>
        <v>79404.879999999801</v>
      </c>
      <c r="AT333" s="35">
        <f t="shared" si="98"/>
        <v>105842.01000000005</v>
      </c>
      <c r="AU333" s="35">
        <f t="shared" si="98"/>
        <v>103503.82999999968</v>
      </c>
      <c r="AV333" s="35">
        <f t="shared" si="99"/>
        <v>288750.71999999951</v>
      </c>
      <c r="AW333" s="19">
        <f t="shared" si="100"/>
        <v>0</v>
      </c>
      <c r="AX333" s="30">
        <f t="shared" si="87"/>
        <v>34</v>
      </c>
      <c r="AY333" s="30">
        <f t="shared" si="88"/>
        <v>35</v>
      </c>
      <c r="AZ333" s="30">
        <f t="shared" si="89"/>
        <v>36</v>
      </c>
      <c r="BB333" s="34">
        <f>+CompraVenta!AQ335</f>
        <v>0</v>
      </c>
      <c r="BC333" s="34">
        <f>+CompraVenta!AR335</f>
        <v>0</v>
      </c>
      <c r="BD333" s="34">
        <f>+CompraVenta!AS335</f>
        <v>0</v>
      </c>
      <c r="BF333" s="34">
        <f t="shared" si="90"/>
        <v>79404.879999999801</v>
      </c>
      <c r="BG333" s="34">
        <f t="shared" si="91"/>
        <v>105842.01000000005</v>
      </c>
      <c r="BH333" s="34">
        <f t="shared" si="92"/>
        <v>103503.82999999968</v>
      </c>
      <c r="BJ333" s="36">
        <f t="shared" si="101"/>
        <v>288750.71999999951</v>
      </c>
      <c r="BK333" s="19">
        <f t="shared" si="102"/>
        <v>0</v>
      </c>
    </row>
    <row r="334" spans="1:63" x14ac:dyDescent="0.35">
      <c r="A334" s="3" t="str">
        <f>+Seco!A333</f>
        <v>PFV_JOSE_SOLER_MALLAFRE</v>
      </c>
      <c r="B334" s="6">
        <f>+Seco!B333</f>
        <v>0</v>
      </c>
      <c r="C334" s="6">
        <f>+Seco!C333</f>
        <v>0</v>
      </c>
      <c r="D334" s="6">
        <f>+Seco!D333</f>
        <v>0</v>
      </c>
      <c r="E334" s="6">
        <f>+Seco!E333</f>
        <v>0</v>
      </c>
      <c r="F334" s="6">
        <f>+Seco!F333</f>
        <v>0</v>
      </c>
      <c r="G334" s="6">
        <f>+Seco!G333</f>
        <v>0</v>
      </c>
      <c r="H334" s="6">
        <f>+Seco!H333</f>
        <v>0</v>
      </c>
      <c r="I334" s="6">
        <f>+Seco!I333</f>
        <v>0</v>
      </c>
      <c r="J334" s="6">
        <f>+Seco!J333</f>
        <v>0</v>
      </c>
      <c r="K334" s="6">
        <f>+Seco!K333</f>
        <v>103143.59000000024</v>
      </c>
      <c r="L334" s="6">
        <f>+Seco!L333</f>
        <v>127448.99000000012</v>
      </c>
      <c r="M334" s="6">
        <f>+Seco!M333</f>
        <v>133779.17000000033</v>
      </c>
      <c r="N334" s="6">
        <f>+Medio!B333</f>
        <v>0</v>
      </c>
      <c r="O334" s="6">
        <f>+Medio!C333</f>
        <v>0</v>
      </c>
      <c r="P334" s="6">
        <f>+Medio!D333</f>
        <v>0</v>
      </c>
      <c r="Q334" s="6">
        <f>+Medio!E333</f>
        <v>0</v>
      </c>
      <c r="R334" s="6">
        <f>+Medio!F333</f>
        <v>0</v>
      </c>
      <c r="S334" s="6">
        <f>+Medio!G333</f>
        <v>0</v>
      </c>
      <c r="T334" s="6">
        <f>+Medio!H333</f>
        <v>0</v>
      </c>
      <c r="U334" s="6">
        <f>+Medio!I333</f>
        <v>0</v>
      </c>
      <c r="V334" s="6">
        <f>+Medio!J333</f>
        <v>0</v>
      </c>
      <c r="W334" s="6">
        <f>+Medio!K333</f>
        <v>102697.5399999998</v>
      </c>
      <c r="X334" s="6">
        <f>+Medio!L333</f>
        <v>130304.72000000019</v>
      </c>
      <c r="Y334" s="6">
        <f>+Medio!M333</f>
        <v>133363.90999999954</v>
      </c>
      <c r="Z334" s="6">
        <f>+Húmedo!B333</f>
        <v>0</v>
      </c>
      <c r="AA334" s="6">
        <f>+Húmedo!C333</f>
        <v>0</v>
      </c>
      <c r="AB334" s="6">
        <f>+Húmedo!D333</f>
        <v>0</v>
      </c>
      <c r="AC334" s="6">
        <f>+Húmedo!E333</f>
        <v>0</v>
      </c>
      <c r="AD334" s="6">
        <f>+Húmedo!F333</f>
        <v>0</v>
      </c>
      <c r="AE334" s="6">
        <f>+Húmedo!G333</f>
        <v>0</v>
      </c>
      <c r="AF334" s="6">
        <f>+Húmedo!H333</f>
        <v>0</v>
      </c>
      <c r="AG334" s="6">
        <f>+Húmedo!I333</f>
        <v>0</v>
      </c>
      <c r="AH334" s="6">
        <f>+Húmedo!J333</f>
        <v>0</v>
      </c>
      <c r="AI334" s="6">
        <f>+Húmedo!K333</f>
        <v>100085.76000000021</v>
      </c>
      <c r="AJ334" s="6">
        <f>+Húmedo!L333</f>
        <v>126246.83000000007</v>
      </c>
      <c r="AK334" s="6">
        <f>+Húmedo!M333</f>
        <v>129101.84999999986</v>
      </c>
      <c r="AL334" s="6"/>
      <c r="AM334" s="34">
        <f t="shared" si="93"/>
        <v>364371.7500000007</v>
      </c>
      <c r="AN334" s="34">
        <f t="shared" si="94"/>
        <v>366366.16999999958</v>
      </c>
      <c r="AO334" s="34">
        <f t="shared" si="95"/>
        <v>355434.44000000018</v>
      </c>
      <c r="AP334" s="34">
        <f t="shared" si="96"/>
        <v>355434.44000000018</v>
      </c>
      <c r="AQ334" s="34">
        <f t="shared" si="97"/>
        <v>3</v>
      </c>
      <c r="AR334" s="6">
        <f t="shared" si="103"/>
        <v>332</v>
      </c>
      <c r="AS334" s="35">
        <f t="shared" si="98"/>
        <v>100085.76000000021</v>
      </c>
      <c r="AT334" s="35">
        <f t="shared" si="98"/>
        <v>126246.83000000007</v>
      </c>
      <c r="AU334" s="35">
        <f t="shared" si="98"/>
        <v>129101.84999999986</v>
      </c>
      <c r="AV334" s="35">
        <f t="shared" si="99"/>
        <v>355434.44000000018</v>
      </c>
      <c r="AW334" s="19">
        <f t="shared" si="100"/>
        <v>0</v>
      </c>
      <c r="AX334" s="30">
        <f t="shared" si="87"/>
        <v>34</v>
      </c>
      <c r="AY334" s="30">
        <f t="shared" si="88"/>
        <v>35</v>
      </c>
      <c r="AZ334" s="30">
        <f t="shared" si="89"/>
        <v>36</v>
      </c>
      <c r="BB334" s="34">
        <f>+CompraVenta!AQ336</f>
        <v>0</v>
      </c>
      <c r="BC334" s="34">
        <f>+CompraVenta!AR336</f>
        <v>0</v>
      </c>
      <c r="BD334" s="34">
        <f>+CompraVenta!AS336</f>
        <v>0</v>
      </c>
      <c r="BF334" s="34">
        <f t="shared" si="90"/>
        <v>100085.76000000021</v>
      </c>
      <c r="BG334" s="34">
        <f t="shared" si="91"/>
        <v>126246.83000000007</v>
      </c>
      <c r="BH334" s="34">
        <f t="shared" si="92"/>
        <v>129101.84999999986</v>
      </c>
      <c r="BJ334" s="36">
        <f t="shared" si="101"/>
        <v>355434.44000000018</v>
      </c>
      <c r="BK334" s="19">
        <f t="shared" si="102"/>
        <v>0</v>
      </c>
    </row>
    <row r="335" spans="1:63" x14ac:dyDescent="0.35">
      <c r="A335" s="3" t="str">
        <f>+Seco!A334</f>
        <v>PFV_LAS_CODORNICES</v>
      </c>
      <c r="B335" s="6">
        <f>+Seco!B334</f>
        <v>0</v>
      </c>
      <c r="C335" s="6">
        <f>+Seco!C334</f>
        <v>0</v>
      </c>
      <c r="D335" s="6">
        <f>+Seco!D334</f>
        <v>0</v>
      </c>
      <c r="E335" s="6">
        <f>+Seco!E334</f>
        <v>0</v>
      </c>
      <c r="F335" s="6">
        <f>+Seco!F334</f>
        <v>0</v>
      </c>
      <c r="G335" s="6">
        <f>+Seco!G334</f>
        <v>0</v>
      </c>
      <c r="H335" s="6">
        <f>+Seco!H334</f>
        <v>0</v>
      </c>
      <c r="I335" s="6">
        <f>+Seco!I334</f>
        <v>0</v>
      </c>
      <c r="J335" s="6">
        <f>+Seco!J334</f>
        <v>0</v>
      </c>
      <c r="K335" s="6">
        <f>+Seco!K334</f>
        <v>88249.469999999928</v>
      </c>
      <c r="L335" s="6">
        <f>+Seco!L334</f>
        <v>117326.39999999986</v>
      </c>
      <c r="M335" s="6">
        <f>+Seco!M334</f>
        <v>118995.58999999952</v>
      </c>
      <c r="N335" s="6">
        <f>+Medio!B334</f>
        <v>0</v>
      </c>
      <c r="O335" s="6">
        <f>+Medio!C334</f>
        <v>0</v>
      </c>
      <c r="P335" s="6">
        <f>+Medio!D334</f>
        <v>0</v>
      </c>
      <c r="Q335" s="6">
        <f>+Medio!E334</f>
        <v>0</v>
      </c>
      <c r="R335" s="6">
        <f>+Medio!F334</f>
        <v>0</v>
      </c>
      <c r="S335" s="6">
        <f>+Medio!G334</f>
        <v>0</v>
      </c>
      <c r="T335" s="6">
        <f>+Medio!H334</f>
        <v>0</v>
      </c>
      <c r="U335" s="6">
        <f>+Medio!I334</f>
        <v>0</v>
      </c>
      <c r="V335" s="6">
        <f>+Medio!J334</f>
        <v>0</v>
      </c>
      <c r="W335" s="6">
        <f>+Medio!K334</f>
        <v>87960.93999999993</v>
      </c>
      <c r="X335" s="6">
        <f>+Medio!L334</f>
        <v>120721.65000000008</v>
      </c>
      <c r="Y335" s="6">
        <f>+Medio!M334</f>
        <v>118144.26000000018</v>
      </c>
      <c r="Z335" s="6">
        <f>+Húmedo!B334</f>
        <v>0</v>
      </c>
      <c r="AA335" s="6">
        <f>+Húmedo!C334</f>
        <v>0</v>
      </c>
      <c r="AB335" s="6">
        <f>+Húmedo!D334</f>
        <v>0</v>
      </c>
      <c r="AC335" s="6">
        <f>+Húmedo!E334</f>
        <v>0</v>
      </c>
      <c r="AD335" s="6">
        <f>+Húmedo!F334</f>
        <v>0</v>
      </c>
      <c r="AE335" s="6">
        <f>+Húmedo!G334</f>
        <v>0</v>
      </c>
      <c r="AF335" s="6">
        <f>+Húmedo!H334</f>
        <v>0</v>
      </c>
      <c r="AG335" s="6">
        <f>+Húmedo!I334</f>
        <v>0</v>
      </c>
      <c r="AH335" s="6">
        <f>+Húmedo!J334</f>
        <v>0</v>
      </c>
      <c r="AI335" s="6">
        <f>+Húmedo!K334</f>
        <v>85070.359999999986</v>
      </c>
      <c r="AJ335" s="6">
        <f>+Húmedo!L334</f>
        <v>115329.81999999995</v>
      </c>
      <c r="AK335" s="6">
        <f>+Húmedo!M334</f>
        <v>113542.15000000004</v>
      </c>
      <c r="AL335" s="6"/>
      <c r="AM335" s="34">
        <f t="shared" si="93"/>
        <v>324571.45999999932</v>
      </c>
      <c r="AN335" s="34">
        <f t="shared" si="94"/>
        <v>326826.85000000021</v>
      </c>
      <c r="AO335" s="34">
        <f t="shared" si="95"/>
        <v>313942.32999999996</v>
      </c>
      <c r="AP335" s="34">
        <f t="shared" si="96"/>
        <v>313942.32999999996</v>
      </c>
      <c r="AQ335" s="34">
        <f t="shared" si="97"/>
        <v>3</v>
      </c>
      <c r="AR335" s="6">
        <f t="shared" si="103"/>
        <v>333</v>
      </c>
      <c r="AS335" s="35">
        <f t="shared" si="98"/>
        <v>85070.359999999986</v>
      </c>
      <c r="AT335" s="35">
        <f t="shared" si="98"/>
        <v>115329.81999999995</v>
      </c>
      <c r="AU335" s="35">
        <f t="shared" si="98"/>
        <v>113542.15000000004</v>
      </c>
      <c r="AV335" s="35">
        <f t="shared" si="99"/>
        <v>313942.32999999996</v>
      </c>
      <c r="AW335" s="19">
        <f t="shared" si="100"/>
        <v>0</v>
      </c>
      <c r="AX335" s="30">
        <f t="shared" si="87"/>
        <v>34</v>
      </c>
      <c r="AY335" s="30">
        <f t="shared" si="88"/>
        <v>35</v>
      </c>
      <c r="AZ335" s="30">
        <f t="shared" si="89"/>
        <v>36</v>
      </c>
      <c r="BB335" s="34">
        <f>+CompraVenta!AQ337</f>
        <v>0</v>
      </c>
      <c r="BC335" s="34">
        <f>+CompraVenta!AR337</f>
        <v>0</v>
      </c>
      <c r="BD335" s="34">
        <f>+CompraVenta!AS337</f>
        <v>0</v>
      </c>
      <c r="BF335" s="34">
        <f t="shared" si="90"/>
        <v>85070.359999999986</v>
      </c>
      <c r="BG335" s="34">
        <f t="shared" si="91"/>
        <v>115329.81999999995</v>
      </c>
      <c r="BH335" s="34">
        <f t="shared" si="92"/>
        <v>113542.15000000004</v>
      </c>
      <c r="BJ335" s="36">
        <f t="shared" si="101"/>
        <v>313942.32999999996</v>
      </c>
      <c r="BK335" s="19">
        <f t="shared" si="102"/>
        <v>0</v>
      </c>
    </row>
    <row r="336" spans="1:63" x14ac:dyDescent="0.35">
      <c r="A336" s="3" t="str">
        <f>+Seco!A335</f>
        <v>PFV_MARIA_PINTO_SPA</v>
      </c>
      <c r="B336" s="6">
        <f>+Seco!B335</f>
        <v>0</v>
      </c>
      <c r="C336" s="6">
        <f>+Seco!C335</f>
        <v>0</v>
      </c>
      <c r="D336" s="6">
        <f>+Seco!D335</f>
        <v>0</v>
      </c>
      <c r="E336" s="6">
        <f>+Seco!E335</f>
        <v>0</v>
      </c>
      <c r="F336" s="6">
        <f>+Seco!F335</f>
        <v>0</v>
      </c>
      <c r="G336" s="6">
        <f>+Seco!G335</f>
        <v>0</v>
      </c>
      <c r="H336" s="6">
        <f>+Seco!H335</f>
        <v>0</v>
      </c>
      <c r="I336" s="6">
        <f>+Seco!I335</f>
        <v>0</v>
      </c>
      <c r="J336" s="6">
        <f>+Seco!J335</f>
        <v>0</v>
      </c>
      <c r="K336" s="6">
        <f>+Seco!K335</f>
        <v>66483.740000000209</v>
      </c>
      <c r="L336" s="6">
        <f>+Seco!L335</f>
        <v>66597.30999999991</v>
      </c>
      <c r="M336" s="6">
        <f>+Seco!M335</f>
        <v>77513.889999999868</v>
      </c>
      <c r="N336" s="6">
        <f>+Medio!B335</f>
        <v>0</v>
      </c>
      <c r="O336" s="6">
        <f>+Medio!C335</f>
        <v>0</v>
      </c>
      <c r="P336" s="6">
        <f>+Medio!D335</f>
        <v>0</v>
      </c>
      <c r="Q336" s="6">
        <f>+Medio!E335</f>
        <v>0</v>
      </c>
      <c r="R336" s="6">
        <f>+Medio!F335</f>
        <v>0</v>
      </c>
      <c r="S336" s="6">
        <f>+Medio!G335</f>
        <v>0</v>
      </c>
      <c r="T336" s="6">
        <f>+Medio!H335</f>
        <v>0</v>
      </c>
      <c r="U336" s="6">
        <f>+Medio!I335</f>
        <v>0</v>
      </c>
      <c r="V336" s="6">
        <f>+Medio!J335</f>
        <v>0</v>
      </c>
      <c r="W336" s="6">
        <f>+Medio!K335</f>
        <v>66197.520000000091</v>
      </c>
      <c r="X336" s="6">
        <f>+Medio!L335</f>
        <v>68171.000000000073</v>
      </c>
      <c r="Y336" s="6">
        <f>+Medio!M335</f>
        <v>77523.839999999895</v>
      </c>
      <c r="Z336" s="6">
        <f>+Húmedo!B335</f>
        <v>0</v>
      </c>
      <c r="AA336" s="6">
        <f>+Húmedo!C335</f>
        <v>0</v>
      </c>
      <c r="AB336" s="6">
        <f>+Húmedo!D335</f>
        <v>0</v>
      </c>
      <c r="AC336" s="6">
        <f>+Húmedo!E335</f>
        <v>0</v>
      </c>
      <c r="AD336" s="6">
        <f>+Húmedo!F335</f>
        <v>0</v>
      </c>
      <c r="AE336" s="6">
        <f>+Húmedo!G335</f>
        <v>0</v>
      </c>
      <c r="AF336" s="6">
        <f>+Húmedo!H335</f>
        <v>0</v>
      </c>
      <c r="AG336" s="6">
        <f>+Húmedo!I335</f>
        <v>0</v>
      </c>
      <c r="AH336" s="6">
        <f>+Húmedo!J335</f>
        <v>0</v>
      </c>
      <c r="AI336" s="6">
        <f>+Húmedo!K335</f>
        <v>64487.39000000013</v>
      </c>
      <c r="AJ336" s="6">
        <f>+Húmedo!L335</f>
        <v>66022.860000000044</v>
      </c>
      <c r="AK336" s="6">
        <f>+Húmedo!M335</f>
        <v>75061.119999999908</v>
      </c>
      <c r="AL336" s="6"/>
      <c r="AM336" s="34">
        <f t="shared" si="93"/>
        <v>210594.93999999997</v>
      </c>
      <c r="AN336" s="34">
        <f t="shared" si="94"/>
        <v>211892.36000000004</v>
      </c>
      <c r="AO336" s="34">
        <f t="shared" si="95"/>
        <v>205571.37000000008</v>
      </c>
      <c r="AP336" s="34">
        <f t="shared" si="96"/>
        <v>205571.37000000008</v>
      </c>
      <c r="AQ336" s="34">
        <f t="shared" si="97"/>
        <v>3</v>
      </c>
      <c r="AR336" s="6">
        <f t="shared" si="103"/>
        <v>334</v>
      </c>
      <c r="AS336" s="35">
        <f t="shared" si="98"/>
        <v>64487.39000000013</v>
      </c>
      <c r="AT336" s="35">
        <f t="shared" si="98"/>
        <v>66022.860000000044</v>
      </c>
      <c r="AU336" s="35">
        <f t="shared" si="98"/>
        <v>75061.119999999908</v>
      </c>
      <c r="AV336" s="35">
        <f t="shared" si="99"/>
        <v>205571.37000000008</v>
      </c>
      <c r="AW336" s="19">
        <f t="shared" si="100"/>
        <v>0</v>
      </c>
      <c r="AX336" s="30">
        <f t="shared" si="87"/>
        <v>34</v>
      </c>
      <c r="AY336" s="30">
        <f t="shared" si="88"/>
        <v>35</v>
      </c>
      <c r="AZ336" s="30">
        <f t="shared" si="89"/>
        <v>36</v>
      </c>
      <c r="BB336" s="34">
        <f>+CompraVenta!AQ338</f>
        <v>0</v>
      </c>
      <c r="BC336" s="34">
        <f>+CompraVenta!AR338</f>
        <v>0</v>
      </c>
      <c r="BD336" s="34">
        <f>+CompraVenta!AS338</f>
        <v>0</v>
      </c>
      <c r="BF336" s="34">
        <f t="shared" si="90"/>
        <v>64487.39000000013</v>
      </c>
      <c r="BG336" s="34">
        <f t="shared" si="91"/>
        <v>66022.860000000044</v>
      </c>
      <c r="BH336" s="34">
        <f t="shared" si="92"/>
        <v>75061.119999999908</v>
      </c>
      <c r="BJ336" s="36">
        <f t="shared" si="101"/>
        <v>205571.37000000008</v>
      </c>
      <c r="BK336" s="19">
        <f t="shared" si="102"/>
        <v>0</v>
      </c>
    </row>
    <row r="337" spans="1:63" x14ac:dyDescent="0.35">
      <c r="A337" s="3" t="str">
        <f>+Seco!A336</f>
        <v>PFV_NUEVA_QUILLAGUA</v>
      </c>
      <c r="B337" s="6">
        <f>+Seco!B336</f>
        <v>0</v>
      </c>
      <c r="C337" s="6">
        <f>+Seco!C336</f>
        <v>0</v>
      </c>
      <c r="D337" s="6">
        <f>+Seco!D336</f>
        <v>0</v>
      </c>
      <c r="E337" s="6">
        <f>+Seco!E336</f>
        <v>0</v>
      </c>
      <c r="F337" s="6">
        <f>+Seco!F336</f>
        <v>0</v>
      </c>
      <c r="G337" s="6">
        <f>+Seco!G336</f>
        <v>0</v>
      </c>
      <c r="H337" s="6">
        <f>+Seco!H336</f>
        <v>0</v>
      </c>
      <c r="I337" s="6">
        <f>+Seco!I336</f>
        <v>0</v>
      </c>
      <c r="J337" s="6">
        <f>+Seco!J336</f>
        <v>0</v>
      </c>
      <c r="K337" s="6">
        <f>+Seco!K336</f>
        <v>919109.0899999995</v>
      </c>
      <c r="L337" s="6">
        <f>+Seco!L336</f>
        <v>837963.37999999814</v>
      </c>
      <c r="M337" s="6">
        <f>+Seco!M336</f>
        <v>867948.64999999979</v>
      </c>
      <c r="N337" s="6">
        <f>+Medio!B336</f>
        <v>0</v>
      </c>
      <c r="O337" s="6">
        <f>+Medio!C336</f>
        <v>0</v>
      </c>
      <c r="P337" s="6">
        <f>+Medio!D336</f>
        <v>0</v>
      </c>
      <c r="Q337" s="6">
        <f>+Medio!E336</f>
        <v>0</v>
      </c>
      <c r="R337" s="6">
        <f>+Medio!F336</f>
        <v>0</v>
      </c>
      <c r="S337" s="6">
        <f>+Medio!G336</f>
        <v>0</v>
      </c>
      <c r="T337" s="6">
        <f>+Medio!H336</f>
        <v>0</v>
      </c>
      <c r="U337" s="6">
        <f>+Medio!I336</f>
        <v>0</v>
      </c>
      <c r="V337" s="6">
        <f>+Medio!J336</f>
        <v>0</v>
      </c>
      <c r="W337" s="6">
        <f>+Medio!K336</f>
        <v>898503.63999999978</v>
      </c>
      <c r="X337" s="6">
        <f>+Medio!L336</f>
        <v>841332.51000000164</v>
      </c>
      <c r="Y337" s="6">
        <f>+Medio!M336</f>
        <v>926882.44000000041</v>
      </c>
      <c r="Z337" s="6">
        <f>+Húmedo!B336</f>
        <v>0</v>
      </c>
      <c r="AA337" s="6">
        <f>+Húmedo!C336</f>
        <v>0</v>
      </c>
      <c r="AB337" s="6">
        <f>+Húmedo!D336</f>
        <v>0</v>
      </c>
      <c r="AC337" s="6">
        <f>+Húmedo!E336</f>
        <v>0</v>
      </c>
      <c r="AD337" s="6">
        <f>+Húmedo!F336</f>
        <v>0</v>
      </c>
      <c r="AE337" s="6">
        <f>+Húmedo!G336</f>
        <v>0</v>
      </c>
      <c r="AF337" s="6">
        <f>+Húmedo!H336</f>
        <v>0</v>
      </c>
      <c r="AG337" s="6">
        <f>+Húmedo!I336</f>
        <v>0</v>
      </c>
      <c r="AH337" s="6">
        <f>+Húmedo!J336</f>
        <v>0</v>
      </c>
      <c r="AI337" s="6">
        <f>+Húmedo!K336</f>
        <v>970851.59999999881</v>
      </c>
      <c r="AJ337" s="6">
        <f>+Húmedo!L336</f>
        <v>826188.11999999778</v>
      </c>
      <c r="AK337" s="6">
        <f>+Húmedo!M336</f>
        <v>920761.74999999825</v>
      </c>
      <c r="AL337" s="6"/>
      <c r="AM337" s="34">
        <f t="shared" si="93"/>
        <v>2625021.1199999973</v>
      </c>
      <c r="AN337" s="34">
        <f t="shared" si="94"/>
        <v>2666718.5900000017</v>
      </c>
      <c r="AO337" s="34">
        <f t="shared" si="95"/>
        <v>2717801.4699999946</v>
      </c>
      <c r="AP337" s="34">
        <f t="shared" si="96"/>
        <v>2625021.1199999973</v>
      </c>
      <c r="AQ337" s="34">
        <f t="shared" si="97"/>
        <v>1</v>
      </c>
      <c r="AR337" s="6">
        <f t="shared" si="103"/>
        <v>335</v>
      </c>
      <c r="AS337" s="35">
        <f t="shared" si="98"/>
        <v>919109.0899999995</v>
      </c>
      <c r="AT337" s="35">
        <f t="shared" si="98"/>
        <v>837963.37999999814</v>
      </c>
      <c r="AU337" s="35">
        <f t="shared" si="98"/>
        <v>867948.64999999979</v>
      </c>
      <c r="AV337" s="35">
        <f t="shared" si="99"/>
        <v>2625021.1199999973</v>
      </c>
      <c r="AW337" s="19">
        <f t="shared" si="100"/>
        <v>0</v>
      </c>
      <c r="AX337" s="30">
        <f t="shared" si="87"/>
        <v>10</v>
      </c>
      <c r="AY337" s="30">
        <f t="shared" si="88"/>
        <v>11</v>
      </c>
      <c r="AZ337" s="30">
        <f t="shared" si="89"/>
        <v>12</v>
      </c>
      <c r="BB337" s="34">
        <f>+CompraVenta!AQ339</f>
        <v>0</v>
      </c>
      <c r="BC337" s="34">
        <f>+CompraVenta!AR339</f>
        <v>0</v>
      </c>
      <c r="BD337" s="34">
        <f>+CompraVenta!AS339</f>
        <v>0</v>
      </c>
      <c r="BF337" s="34">
        <f t="shared" si="90"/>
        <v>919109.0899999995</v>
      </c>
      <c r="BG337" s="34">
        <f t="shared" si="91"/>
        <v>837963.37999999814</v>
      </c>
      <c r="BH337" s="34">
        <f t="shared" si="92"/>
        <v>867948.64999999979</v>
      </c>
      <c r="BJ337" s="36">
        <f t="shared" si="101"/>
        <v>2625021.1199999973</v>
      </c>
      <c r="BK337" s="19">
        <f t="shared" si="102"/>
        <v>0</v>
      </c>
    </row>
    <row r="338" spans="1:63" x14ac:dyDescent="0.35">
      <c r="A338" s="3" t="str">
        <f>+Seco!A337</f>
        <v>PFV_ÑIQUEN</v>
      </c>
      <c r="B338" s="6">
        <f>+Seco!B337</f>
        <v>0</v>
      </c>
      <c r="C338" s="6">
        <f>+Seco!C337</f>
        <v>0</v>
      </c>
      <c r="D338" s="6">
        <f>+Seco!D337</f>
        <v>0</v>
      </c>
      <c r="E338" s="6">
        <f>+Seco!E337</f>
        <v>0</v>
      </c>
      <c r="F338" s="6">
        <f>+Seco!F337</f>
        <v>0</v>
      </c>
      <c r="G338" s="6">
        <f>+Seco!G337</f>
        <v>0</v>
      </c>
      <c r="H338" s="6">
        <f>+Seco!H337</f>
        <v>0</v>
      </c>
      <c r="I338" s="6">
        <f>+Seco!I337</f>
        <v>0</v>
      </c>
      <c r="J338" s="6">
        <f>+Seco!J337</f>
        <v>0</v>
      </c>
      <c r="K338" s="6">
        <f>+Seco!K337</f>
        <v>0</v>
      </c>
      <c r="L338" s="6">
        <f>+Seco!L337</f>
        <v>0</v>
      </c>
      <c r="M338" s="6">
        <f>+Seco!M337</f>
        <v>0</v>
      </c>
      <c r="N338" s="6">
        <f>+Medio!B337</f>
        <v>0</v>
      </c>
      <c r="O338" s="6">
        <f>+Medio!C337</f>
        <v>0</v>
      </c>
      <c r="P338" s="6">
        <f>+Medio!D337</f>
        <v>0</v>
      </c>
      <c r="Q338" s="6">
        <f>+Medio!E337</f>
        <v>0</v>
      </c>
      <c r="R338" s="6">
        <f>+Medio!F337</f>
        <v>0</v>
      </c>
      <c r="S338" s="6">
        <f>+Medio!G337</f>
        <v>0</v>
      </c>
      <c r="T338" s="6">
        <f>+Medio!H337</f>
        <v>0</v>
      </c>
      <c r="U338" s="6">
        <f>+Medio!I337</f>
        <v>0</v>
      </c>
      <c r="V338" s="6">
        <f>+Medio!J337</f>
        <v>0</v>
      </c>
      <c r="W338" s="6">
        <f>+Medio!K337</f>
        <v>0</v>
      </c>
      <c r="X338" s="6">
        <f>+Medio!L337</f>
        <v>0</v>
      </c>
      <c r="Y338" s="6">
        <f>+Medio!M337</f>
        <v>0</v>
      </c>
      <c r="Z338" s="6">
        <f>+Húmedo!B337</f>
        <v>0</v>
      </c>
      <c r="AA338" s="6">
        <f>+Húmedo!C337</f>
        <v>0</v>
      </c>
      <c r="AB338" s="6">
        <f>+Húmedo!D337</f>
        <v>0</v>
      </c>
      <c r="AC338" s="6">
        <f>+Húmedo!E337</f>
        <v>0</v>
      </c>
      <c r="AD338" s="6">
        <f>+Húmedo!F337</f>
        <v>0</v>
      </c>
      <c r="AE338" s="6">
        <f>+Húmedo!G337</f>
        <v>0</v>
      </c>
      <c r="AF338" s="6">
        <f>+Húmedo!H337</f>
        <v>0</v>
      </c>
      <c r="AG338" s="6">
        <f>+Húmedo!I337</f>
        <v>0</v>
      </c>
      <c r="AH338" s="6">
        <f>+Húmedo!J337</f>
        <v>0</v>
      </c>
      <c r="AI338" s="6">
        <f>+Húmedo!K337</f>
        <v>0</v>
      </c>
      <c r="AJ338" s="6">
        <f>+Húmedo!L337</f>
        <v>0</v>
      </c>
      <c r="AK338" s="6">
        <f>+Húmedo!M337</f>
        <v>0</v>
      </c>
      <c r="AL338" s="6"/>
      <c r="AM338" s="34">
        <f t="shared" si="93"/>
        <v>0</v>
      </c>
      <c r="AN338" s="34">
        <f t="shared" si="94"/>
        <v>0</v>
      </c>
      <c r="AO338" s="34">
        <f t="shared" si="95"/>
        <v>0</v>
      </c>
      <c r="AP338" s="34">
        <f t="shared" si="96"/>
        <v>0</v>
      </c>
      <c r="AQ338" s="34">
        <f t="shared" si="97"/>
        <v>1</v>
      </c>
      <c r="AR338" s="6">
        <f t="shared" si="103"/>
        <v>336</v>
      </c>
      <c r="AS338" s="35">
        <f t="shared" si="98"/>
        <v>0</v>
      </c>
      <c r="AT338" s="35">
        <f t="shared" si="98"/>
        <v>0</v>
      </c>
      <c r="AU338" s="35">
        <f t="shared" si="98"/>
        <v>0</v>
      </c>
      <c r="AV338" s="35">
        <f t="shared" si="99"/>
        <v>0</v>
      </c>
      <c r="AW338" s="19">
        <f t="shared" si="100"/>
        <v>0</v>
      </c>
      <c r="AX338" s="30">
        <f t="shared" si="87"/>
        <v>1</v>
      </c>
      <c r="AY338" s="30">
        <f t="shared" si="88"/>
        <v>1</v>
      </c>
      <c r="AZ338" s="30">
        <f t="shared" si="89"/>
        <v>1</v>
      </c>
      <c r="BB338" s="34">
        <f>+CompraVenta!AQ340</f>
        <v>0</v>
      </c>
      <c r="BC338" s="34">
        <f>+CompraVenta!AR340</f>
        <v>0</v>
      </c>
      <c r="BD338" s="34">
        <f>+CompraVenta!AS340</f>
        <v>0</v>
      </c>
      <c r="BF338" s="34">
        <f t="shared" si="90"/>
        <v>0</v>
      </c>
      <c r="BG338" s="34">
        <f t="shared" si="91"/>
        <v>0</v>
      </c>
      <c r="BH338" s="34">
        <f t="shared" si="92"/>
        <v>0</v>
      </c>
      <c r="BJ338" s="36">
        <f t="shared" si="101"/>
        <v>0</v>
      </c>
      <c r="BK338" s="19">
        <f t="shared" si="102"/>
        <v>0</v>
      </c>
    </row>
    <row r="339" spans="1:63" x14ac:dyDescent="0.35">
      <c r="A339" s="3" t="str">
        <f>+Seco!A338</f>
        <v>PFV_OCOA</v>
      </c>
      <c r="B339" s="6">
        <f>+Seco!B338</f>
        <v>0</v>
      </c>
      <c r="C339" s="6">
        <f>+Seco!C338</f>
        <v>0</v>
      </c>
      <c r="D339" s="6">
        <f>+Seco!D338</f>
        <v>0</v>
      </c>
      <c r="E339" s="6">
        <f>+Seco!E338</f>
        <v>0</v>
      </c>
      <c r="F339" s="6">
        <f>+Seco!F338</f>
        <v>0</v>
      </c>
      <c r="G339" s="6">
        <f>+Seco!G338</f>
        <v>0</v>
      </c>
      <c r="H339" s="6">
        <f>+Seco!H338</f>
        <v>0</v>
      </c>
      <c r="I339" s="6">
        <f>+Seco!I338</f>
        <v>0</v>
      </c>
      <c r="J339" s="6">
        <f>+Seco!J338</f>
        <v>0</v>
      </c>
      <c r="K339" s="6">
        <f>+Seco!K338</f>
        <v>94556.020000000019</v>
      </c>
      <c r="L339" s="6">
        <f>+Seco!L338</f>
        <v>113854.2099999998</v>
      </c>
      <c r="M339" s="6">
        <f>+Seco!M338</f>
        <v>118445.56999999996</v>
      </c>
      <c r="N339" s="6">
        <f>+Medio!B338</f>
        <v>0</v>
      </c>
      <c r="O339" s="6">
        <f>+Medio!C338</f>
        <v>0</v>
      </c>
      <c r="P339" s="6">
        <f>+Medio!D338</f>
        <v>0</v>
      </c>
      <c r="Q339" s="6">
        <f>+Medio!E338</f>
        <v>0</v>
      </c>
      <c r="R339" s="6">
        <f>+Medio!F338</f>
        <v>0</v>
      </c>
      <c r="S339" s="6">
        <f>+Medio!G338</f>
        <v>0</v>
      </c>
      <c r="T339" s="6">
        <f>+Medio!H338</f>
        <v>0</v>
      </c>
      <c r="U339" s="6">
        <f>+Medio!I338</f>
        <v>0</v>
      </c>
      <c r="V339" s="6">
        <f>+Medio!J338</f>
        <v>0</v>
      </c>
      <c r="W339" s="6">
        <f>+Medio!K338</f>
        <v>94199.829999999871</v>
      </c>
      <c r="X339" s="6">
        <f>+Medio!L338</f>
        <v>115837.15000000008</v>
      </c>
      <c r="Y339" s="6">
        <f>+Medio!M338</f>
        <v>118877.80000000006</v>
      </c>
      <c r="Z339" s="6">
        <f>+Húmedo!B338</f>
        <v>0</v>
      </c>
      <c r="AA339" s="6">
        <f>+Húmedo!C338</f>
        <v>0</v>
      </c>
      <c r="AB339" s="6">
        <f>+Húmedo!D338</f>
        <v>0</v>
      </c>
      <c r="AC339" s="6">
        <f>+Húmedo!E338</f>
        <v>0</v>
      </c>
      <c r="AD339" s="6">
        <f>+Húmedo!F338</f>
        <v>0</v>
      </c>
      <c r="AE339" s="6">
        <f>+Húmedo!G338</f>
        <v>0</v>
      </c>
      <c r="AF339" s="6">
        <f>+Húmedo!H338</f>
        <v>0</v>
      </c>
      <c r="AG339" s="6">
        <f>+Húmedo!I338</f>
        <v>0</v>
      </c>
      <c r="AH339" s="6">
        <f>+Húmedo!J338</f>
        <v>0</v>
      </c>
      <c r="AI339" s="6">
        <f>+Húmedo!K338</f>
        <v>92330.100000000195</v>
      </c>
      <c r="AJ339" s="6">
        <f>+Húmedo!L338</f>
        <v>113274.35000000006</v>
      </c>
      <c r="AK339" s="6">
        <f>+Húmedo!M338</f>
        <v>115715.48999999998</v>
      </c>
      <c r="AL339" s="6"/>
      <c r="AM339" s="34">
        <f t="shared" si="93"/>
        <v>326855.79999999976</v>
      </c>
      <c r="AN339" s="34">
        <f t="shared" si="94"/>
        <v>328914.78000000003</v>
      </c>
      <c r="AO339" s="34">
        <f t="shared" si="95"/>
        <v>321319.94000000024</v>
      </c>
      <c r="AP339" s="34">
        <f t="shared" si="96"/>
        <v>321319.94000000024</v>
      </c>
      <c r="AQ339" s="34">
        <f t="shared" si="97"/>
        <v>3</v>
      </c>
      <c r="AR339" s="6">
        <f t="shared" si="103"/>
        <v>337</v>
      </c>
      <c r="AS339" s="35">
        <f t="shared" si="98"/>
        <v>92330.100000000195</v>
      </c>
      <c r="AT339" s="35">
        <f t="shared" si="98"/>
        <v>113274.35000000006</v>
      </c>
      <c r="AU339" s="35">
        <f t="shared" si="98"/>
        <v>115715.48999999998</v>
      </c>
      <c r="AV339" s="35">
        <f t="shared" si="99"/>
        <v>321319.94000000024</v>
      </c>
      <c r="AW339" s="19">
        <f t="shared" si="100"/>
        <v>0</v>
      </c>
      <c r="AX339" s="30">
        <f t="shared" si="87"/>
        <v>34</v>
      </c>
      <c r="AY339" s="30">
        <f t="shared" si="88"/>
        <v>35</v>
      </c>
      <c r="AZ339" s="30">
        <f t="shared" si="89"/>
        <v>36</v>
      </c>
      <c r="BB339" s="34">
        <f>+CompraVenta!AQ341</f>
        <v>0</v>
      </c>
      <c r="BC339" s="34">
        <f>+CompraVenta!AR341</f>
        <v>0</v>
      </c>
      <c r="BD339" s="34">
        <f>+CompraVenta!AS341</f>
        <v>0</v>
      </c>
      <c r="BF339" s="34">
        <f t="shared" si="90"/>
        <v>92330.100000000195</v>
      </c>
      <c r="BG339" s="34">
        <f t="shared" si="91"/>
        <v>113274.35000000006</v>
      </c>
      <c r="BH339" s="34">
        <f t="shared" si="92"/>
        <v>115715.48999999998</v>
      </c>
      <c r="BJ339" s="36">
        <f t="shared" si="101"/>
        <v>321319.94000000024</v>
      </c>
      <c r="BK339" s="19">
        <f t="shared" si="102"/>
        <v>0</v>
      </c>
    </row>
    <row r="340" spans="1:63" x14ac:dyDescent="0.35">
      <c r="A340" s="3" t="str">
        <f>+Seco!A339</f>
        <v>PFV_SANTA_ESTER</v>
      </c>
      <c r="B340" s="6">
        <f>+Seco!B339</f>
        <v>0</v>
      </c>
      <c r="C340" s="6">
        <f>+Seco!C339</f>
        <v>0</v>
      </c>
      <c r="D340" s="6">
        <f>+Seco!D339</f>
        <v>0</v>
      </c>
      <c r="E340" s="6">
        <f>+Seco!E339</f>
        <v>0</v>
      </c>
      <c r="F340" s="6">
        <f>+Seco!F339</f>
        <v>0</v>
      </c>
      <c r="G340" s="6">
        <f>+Seco!G339</f>
        <v>0</v>
      </c>
      <c r="H340" s="6">
        <f>+Seco!H339</f>
        <v>0</v>
      </c>
      <c r="I340" s="6">
        <f>+Seco!I339</f>
        <v>0</v>
      </c>
      <c r="J340" s="6">
        <f>+Seco!J339</f>
        <v>0</v>
      </c>
      <c r="K340" s="6">
        <f>+Seco!K339</f>
        <v>82496.629999999903</v>
      </c>
      <c r="L340" s="6">
        <f>+Seco!L339</f>
        <v>107882.35999999978</v>
      </c>
      <c r="M340" s="6">
        <f>+Seco!M339</f>
        <v>108868.27000000014</v>
      </c>
      <c r="N340" s="6">
        <f>+Medio!B339</f>
        <v>0</v>
      </c>
      <c r="O340" s="6">
        <f>+Medio!C339</f>
        <v>0</v>
      </c>
      <c r="P340" s="6">
        <f>+Medio!D339</f>
        <v>0</v>
      </c>
      <c r="Q340" s="6">
        <f>+Medio!E339</f>
        <v>0</v>
      </c>
      <c r="R340" s="6">
        <f>+Medio!F339</f>
        <v>0</v>
      </c>
      <c r="S340" s="6">
        <f>+Medio!G339</f>
        <v>0</v>
      </c>
      <c r="T340" s="6">
        <f>+Medio!H339</f>
        <v>0</v>
      </c>
      <c r="U340" s="6">
        <f>+Medio!I339</f>
        <v>0</v>
      </c>
      <c r="V340" s="6">
        <f>+Medio!J339</f>
        <v>0</v>
      </c>
      <c r="W340" s="6">
        <f>+Medio!K339</f>
        <v>82128.049999999974</v>
      </c>
      <c r="X340" s="6">
        <f>+Medio!L339</f>
        <v>110942.2399999997</v>
      </c>
      <c r="Y340" s="6">
        <f>+Medio!M339</f>
        <v>107907.04</v>
      </c>
      <c r="Z340" s="6">
        <f>+Húmedo!B339</f>
        <v>0</v>
      </c>
      <c r="AA340" s="6">
        <f>+Húmedo!C339</f>
        <v>0</v>
      </c>
      <c r="AB340" s="6">
        <f>+Húmedo!D339</f>
        <v>0</v>
      </c>
      <c r="AC340" s="6">
        <f>+Húmedo!E339</f>
        <v>0</v>
      </c>
      <c r="AD340" s="6">
        <f>+Húmedo!F339</f>
        <v>0</v>
      </c>
      <c r="AE340" s="6">
        <f>+Húmedo!G339</f>
        <v>0</v>
      </c>
      <c r="AF340" s="6">
        <f>+Húmedo!H339</f>
        <v>0</v>
      </c>
      <c r="AG340" s="6">
        <f>+Húmedo!I339</f>
        <v>0</v>
      </c>
      <c r="AH340" s="6">
        <f>+Húmedo!J339</f>
        <v>0</v>
      </c>
      <c r="AI340" s="6">
        <f>+Húmedo!K339</f>
        <v>79404.879999999801</v>
      </c>
      <c r="AJ340" s="6">
        <f>+Húmedo!L339</f>
        <v>105842.01000000005</v>
      </c>
      <c r="AK340" s="6">
        <f>+Húmedo!M339</f>
        <v>103503.82999999968</v>
      </c>
      <c r="AL340" s="6"/>
      <c r="AM340" s="34">
        <f t="shared" si="93"/>
        <v>299247.25999999983</v>
      </c>
      <c r="AN340" s="34">
        <f t="shared" si="94"/>
        <v>300977.32999999967</v>
      </c>
      <c r="AO340" s="34">
        <f t="shared" si="95"/>
        <v>288750.71999999951</v>
      </c>
      <c r="AP340" s="34">
        <f t="shared" si="96"/>
        <v>288750.71999999951</v>
      </c>
      <c r="AQ340" s="34">
        <f t="shared" si="97"/>
        <v>3</v>
      </c>
      <c r="AR340" s="6">
        <f t="shared" si="103"/>
        <v>338</v>
      </c>
      <c r="AS340" s="35">
        <f t="shared" si="98"/>
        <v>79404.879999999801</v>
      </c>
      <c r="AT340" s="35">
        <f t="shared" si="98"/>
        <v>105842.01000000005</v>
      </c>
      <c r="AU340" s="35">
        <f t="shared" si="98"/>
        <v>103503.82999999968</v>
      </c>
      <c r="AV340" s="35">
        <f t="shared" si="99"/>
        <v>288750.71999999951</v>
      </c>
      <c r="AW340" s="19">
        <f t="shared" si="100"/>
        <v>0</v>
      </c>
      <c r="AX340" s="30">
        <f t="shared" si="87"/>
        <v>34</v>
      </c>
      <c r="AY340" s="30">
        <f t="shared" si="88"/>
        <v>35</v>
      </c>
      <c r="AZ340" s="30">
        <f t="shared" si="89"/>
        <v>36</v>
      </c>
      <c r="BB340" s="34">
        <f>+CompraVenta!AQ342</f>
        <v>0</v>
      </c>
      <c r="BC340" s="34">
        <f>+CompraVenta!AR342</f>
        <v>0</v>
      </c>
      <c r="BD340" s="34">
        <f>+CompraVenta!AS342</f>
        <v>0</v>
      </c>
      <c r="BF340" s="34">
        <f t="shared" si="90"/>
        <v>79404.879999999801</v>
      </c>
      <c r="BG340" s="34">
        <f t="shared" si="91"/>
        <v>105842.01000000005</v>
      </c>
      <c r="BH340" s="34">
        <f t="shared" si="92"/>
        <v>103503.82999999968</v>
      </c>
      <c r="BJ340" s="36">
        <f t="shared" si="101"/>
        <v>288750.71999999951</v>
      </c>
      <c r="BK340" s="19">
        <f t="shared" si="102"/>
        <v>0</v>
      </c>
    </row>
    <row r="341" spans="1:63" x14ac:dyDescent="0.35">
      <c r="A341" s="3" t="str">
        <f>+Seco!A340</f>
        <v>PFV_SANTA_RITA</v>
      </c>
      <c r="B341" s="6">
        <f>+Seco!B340</f>
        <v>0</v>
      </c>
      <c r="C341" s="6">
        <f>+Seco!C340</f>
        <v>0</v>
      </c>
      <c r="D341" s="6">
        <f>+Seco!D340</f>
        <v>0</v>
      </c>
      <c r="E341" s="6">
        <f>+Seco!E340</f>
        <v>0</v>
      </c>
      <c r="F341" s="6">
        <f>+Seco!F340</f>
        <v>0</v>
      </c>
      <c r="G341" s="6">
        <f>+Seco!G340</f>
        <v>0</v>
      </c>
      <c r="H341" s="6">
        <f>+Seco!H340</f>
        <v>0</v>
      </c>
      <c r="I341" s="6">
        <f>+Seco!I340</f>
        <v>0</v>
      </c>
      <c r="J341" s="6">
        <f>+Seco!J340</f>
        <v>0</v>
      </c>
      <c r="K341" s="6">
        <f>+Seco!K340</f>
        <v>74119.840000000069</v>
      </c>
      <c r="L341" s="6">
        <f>+Seco!L340</f>
        <v>97013.87999999999</v>
      </c>
      <c r="M341" s="6">
        <f>+Seco!M340</f>
        <v>97981.160000000149</v>
      </c>
      <c r="N341" s="6">
        <f>+Medio!B340</f>
        <v>0</v>
      </c>
      <c r="O341" s="6">
        <f>+Medio!C340</f>
        <v>0</v>
      </c>
      <c r="P341" s="6">
        <f>+Medio!D340</f>
        <v>0</v>
      </c>
      <c r="Q341" s="6">
        <f>+Medio!E340</f>
        <v>0</v>
      </c>
      <c r="R341" s="6">
        <f>+Medio!F340</f>
        <v>0</v>
      </c>
      <c r="S341" s="6">
        <f>+Medio!G340</f>
        <v>0</v>
      </c>
      <c r="T341" s="6">
        <f>+Medio!H340</f>
        <v>0</v>
      </c>
      <c r="U341" s="6">
        <f>+Medio!I340</f>
        <v>0</v>
      </c>
      <c r="V341" s="6">
        <f>+Medio!J340</f>
        <v>0</v>
      </c>
      <c r="W341" s="6">
        <f>+Medio!K340</f>
        <v>73788.690000000206</v>
      </c>
      <c r="X341" s="6">
        <f>+Medio!L340</f>
        <v>99766.269999999829</v>
      </c>
      <c r="Y341" s="6">
        <f>+Medio!M340</f>
        <v>97114.920000000347</v>
      </c>
      <c r="Z341" s="6">
        <f>+Húmedo!B340</f>
        <v>0</v>
      </c>
      <c r="AA341" s="6">
        <f>+Húmedo!C340</f>
        <v>0</v>
      </c>
      <c r="AB341" s="6">
        <f>+Húmedo!D340</f>
        <v>0</v>
      </c>
      <c r="AC341" s="6">
        <f>+Húmedo!E340</f>
        <v>0</v>
      </c>
      <c r="AD341" s="6">
        <f>+Húmedo!F340</f>
        <v>0</v>
      </c>
      <c r="AE341" s="6">
        <f>+Húmedo!G340</f>
        <v>0</v>
      </c>
      <c r="AF341" s="6">
        <f>+Húmedo!H340</f>
        <v>0</v>
      </c>
      <c r="AG341" s="6">
        <f>+Húmedo!I340</f>
        <v>0</v>
      </c>
      <c r="AH341" s="6">
        <f>+Húmedo!J340</f>
        <v>0</v>
      </c>
      <c r="AI341" s="6">
        <f>+Húmedo!K340</f>
        <v>71342.730000000069</v>
      </c>
      <c r="AJ341" s="6">
        <f>+Húmedo!L340</f>
        <v>95178.629999999903</v>
      </c>
      <c r="AK341" s="6">
        <f>+Húmedo!M340</f>
        <v>93153.220000000307</v>
      </c>
      <c r="AL341" s="6"/>
      <c r="AM341" s="34">
        <f t="shared" si="93"/>
        <v>269114.88000000024</v>
      </c>
      <c r="AN341" s="34">
        <f t="shared" si="94"/>
        <v>270669.88000000035</v>
      </c>
      <c r="AO341" s="34">
        <f t="shared" si="95"/>
        <v>259674.58000000031</v>
      </c>
      <c r="AP341" s="34">
        <f t="shared" si="96"/>
        <v>259674.58000000031</v>
      </c>
      <c r="AQ341" s="34">
        <f t="shared" si="97"/>
        <v>3</v>
      </c>
      <c r="AR341" s="6">
        <f t="shared" si="103"/>
        <v>339</v>
      </c>
      <c r="AS341" s="35">
        <f t="shared" si="98"/>
        <v>71342.730000000069</v>
      </c>
      <c r="AT341" s="35">
        <f t="shared" si="98"/>
        <v>95178.629999999903</v>
      </c>
      <c r="AU341" s="35">
        <f t="shared" si="98"/>
        <v>93153.220000000307</v>
      </c>
      <c r="AV341" s="35">
        <f t="shared" si="99"/>
        <v>259674.58000000031</v>
      </c>
      <c r="AW341" s="19">
        <f t="shared" si="100"/>
        <v>0</v>
      </c>
      <c r="AX341" s="30">
        <f t="shared" si="87"/>
        <v>34</v>
      </c>
      <c r="AY341" s="30">
        <f t="shared" si="88"/>
        <v>35</v>
      </c>
      <c r="AZ341" s="30">
        <f t="shared" si="89"/>
        <v>36</v>
      </c>
      <c r="BB341" s="34">
        <f>+CompraVenta!AQ343</f>
        <v>0</v>
      </c>
      <c r="BC341" s="34">
        <f>+CompraVenta!AR343</f>
        <v>0</v>
      </c>
      <c r="BD341" s="34">
        <f>+CompraVenta!AS343</f>
        <v>0</v>
      </c>
      <c r="BF341" s="34">
        <f t="shared" si="90"/>
        <v>71342.730000000069</v>
      </c>
      <c r="BG341" s="34">
        <f t="shared" si="91"/>
        <v>95178.629999999903</v>
      </c>
      <c r="BH341" s="34">
        <f t="shared" si="92"/>
        <v>93153.220000000307</v>
      </c>
      <c r="BJ341" s="36">
        <f t="shared" si="101"/>
        <v>259674.58000000031</v>
      </c>
      <c r="BK341" s="19">
        <f t="shared" si="102"/>
        <v>0</v>
      </c>
    </row>
    <row r="342" spans="1:63" x14ac:dyDescent="0.35">
      <c r="A342" s="3" t="str">
        <f>+Seco!A341</f>
        <v>PH_PUNTA_SIERRA</v>
      </c>
      <c r="B342" s="6">
        <f>+Seco!B341</f>
        <v>0</v>
      </c>
      <c r="C342" s="6">
        <f>+Seco!C341</f>
        <v>0</v>
      </c>
      <c r="D342" s="6">
        <f>+Seco!D341</f>
        <v>0</v>
      </c>
      <c r="E342" s="6">
        <f>+Seco!E341</f>
        <v>0</v>
      </c>
      <c r="F342" s="6">
        <f>+Seco!F341</f>
        <v>0</v>
      </c>
      <c r="G342" s="6">
        <f>+Seco!G341</f>
        <v>0</v>
      </c>
      <c r="H342" s="6">
        <f>+Seco!H341</f>
        <v>0</v>
      </c>
      <c r="I342" s="6">
        <f>+Seco!I341</f>
        <v>0</v>
      </c>
      <c r="J342" s="6">
        <f>+Seco!J341</f>
        <v>0</v>
      </c>
      <c r="K342" s="6">
        <f>+Seco!K341</f>
        <v>3355779.0699999975</v>
      </c>
      <c r="L342" s="6">
        <f>+Seco!L341</f>
        <v>3097028.8500000057</v>
      </c>
      <c r="M342" s="6">
        <f>+Seco!M341</f>
        <v>2971318.1399999978</v>
      </c>
      <c r="N342" s="6">
        <f>+Medio!B341</f>
        <v>0</v>
      </c>
      <c r="O342" s="6">
        <f>+Medio!C341</f>
        <v>0</v>
      </c>
      <c r="P342" s="6">
        <f>+Medio!D341</f>
        <v>0</v>
      </c>
      <c r="Q342" s="6">
        <f>+Medio!E341</f>
        <v>0</v>
      </c>
      <c r="R342" s="6">
        <f>+Medio!F341</f>
        <v>0</v>
      </c>
      <c r="S342" s="6">
        <f>+Medio!G341</f>
        <v>0</v>
      </c>
      <c r="T342" s="6">
        <f>+Medio!H341</f>
        <v>0</v>
      </c>
      <c r="U342" s="6">
        <f>+Medio!I341</f>
        <v>0</v>
      </c>
      <c r="V342" s="6">
        <f>+Medio!J341</f>
        <v>0</v>
      </c>
      <c r="W342" s="6">
        <f>+Medio!K341</f>
        <v>3349919.6699999925</v>
      </c>
      <c r="X342" s="6">
        <f>+Medio!L341</f>
        <v>3163213.7000000086</v>
      </c>
      <c r="Y342" s="6">
        <f>+Medio!M341</f>
        <v>2951712.8099999963</v>
      </c>
      <c r="Z342" s="6">
        <f>+Húmedo!B341</f>
        <v>0</v>
      </c>
      <c r="AA342" s="6">
        <f>+Húmedo!C341</f>
        <v>0</v>
      </c>
      <c r="AB342" s="6">
        <f>+Húmedo!D341</f>
        <v>0</v>
      </c>
      <c r="AC342" s="6">
        <f>+Húmedo!E341</f>
        <v>0</v>
      </c>
      <c r="AD342" s="6">
        <f>+Húmedo!F341</f>
        <v>0</v>
      </c>
      <c r="AE342" s="6">
        <f>+Húmedo!G341</f>
        <v>0</v>
      </c>
      <c r="AF342" s="6">
        <f>+Húmedo!H341</f>
        <v>0</v>
      </c>
      <c r="AG342" s="6">
        <f>+Húmedo!I341</f>
        <v>0</v>
      </c>
      <c r="AH342" s="6">
        <f>+Húmedo!J341</f>
        <v>0</v>
      </c>
      <c r="AI342" s="6">
        <f>+Húmedo!K341</f>
        <v>3269069.9900000039</v>
      </c>
      <c r="AJ342" s="6">
        <f>+Húmedo!L341</f>
        <v>3069652.2800000082</v>
      </c>
      <c r="AK342" s="6">
        <f>+Húmedo!M341</f>
        <v>2884183.0300000012</v>
      </c>
      <c r="AL342" s="6"/>
      <c r="AM342" s="34">
        <f t="shared" si="93"/>
        <v>9424126.0600000024</v>
      </c>
      <c r="AN342" s="34">
        <f t="shared" si="94"/>
        <v>9464846.1799999978</v>
      </c>
      <c r="AO342" s="34">
        <f t="shared" si="95"/>
        <v>9222905.3000000138</v>
      </c>
      <c r="AP342" s="34">
        <f t="shared" si="96"/>
        <v>9222905.3000000138</v>
      </c>
      <c r="AQ342" s="34">
        <f t="shared" si="97"/>
        <v>3</v>
      </c>
      <c r="AR342" s="6">
        <f t="shared" si="103"/>
        <v>340</v>
      </c>
      <c r="AS342" s="35">
        <f t="shared" si="98"/>
        <v>3269069.9900000039</v>
      </c>
      <c r="AT342" s="35">
        <f t="shared" si="98"/>
        <v>3069652.2800000082</v>
      </c>
      <c r="AU342" s="35">
        <f t="shared" si="98"/>
        <v>2884183.0300000012</v>
      </c>
      <c r="AV342" s="35">
        <f t="shared" si="99"/>
        <v>9222905.3000000138</v>
      </c>
      <c r="AW342" s="19">
        <f t="shared" si="100"/>
        <v>0</v>
      </c>
      <c r="AX342" s="30">
        <f t="shared" si="87"/>
        <v>34</v>
      </c>
      <c r="AY342" s="30">
        <f t="shared" si="88"/>
        <v>35</v>
      </c>
      <c r="AZ342" s="30">
        <f t="shared" si="89"/>
        <v>36</v>
      </c>
      <c r="BB342" s="34">
        <f>+CompraVenta!AQ344</f>
        <v>-1504068.7400000005</v>
      </c>
      <c r="BC342" s="34">
        <f>+CompraVenta!AR344</f>
        <v>-1613089.3800000001</v>
      </c>
      <c r="BD342" s="34">
        <f>+CompraVenta!AS344</f>
        <v>-1568304.6400000008</v>
      </c>
      <c r="BF342" s="34">
        <f t="shared" si="90"/>
        <v>1765001.2500000035</v>
      </c>
      <c r="BG342" s="34">
        <f t="shared" si="91"/>
        <v>1456562.9000000081</v>
      </c>
      <c r="BH342" s="34">
        <f t="shared" si="92"/>
        <v>1315878.3900000004</v>
      </c>
      <c r="BJ342" s="36">
        <f t="shared" si="101"/>
        <v>4537442.5400000121</v>
      </c>
      <c r="BK342" s="19">
        <f t="shared" si="102"/>
        <v>0</v>
      </c>
    </row>
    <row r="343" spans="1:63" x14ac:dyDescent="0.35">
      <c r="A343" s="3" t="str">
        <f>+Seco!A342</f>
        <v>PILPEN</v>
      </c>
      <c r="B343" s="6">
        <f>+Seco!B342</f>
        <v>0</v>
      </c>
      <c r="C343" s="6">
        <f>+Seco!C342</f>
        <v>0</v>
      </c>
      <c r="D343" s="6">
        <f>+Seco!D342</f>
        <v>0</v>
      </c>
      <c r="E343" s="6">
        <f>+Seco!E342</f>
        <v>0</v>
      </c>
      <c r="F343" s="6">
        <f>+Seco!F342</f>
        <v>0</v>
      </c>
      <c r="G343" s="6">
        <f>+Seco!G342</f>
        <v>0</v>
      </c>
      <c r="H343" s="6">
        <f>+Seco!H342</f>
        <v>0</v>
      </c>
      <c r="I343" s="6">
        <f>+Seco!I342</f>
        <v>0</v>
      </c>
      <c r="J343" s="6">
        <f>+Seco!J342</f>
        <v>0</v>
      </c>
      <c r="K343" s="6">
        <f>+Seco!K342</f>
        <v>85005.389999999912</v>
      </c>
      <c r="L343" s="6">
        <f>+Seco!L342</f>
        <v>103550.72999999968</v>
      </c>
      <c r="M343" s="6">
        <f>+Seco!M342</f>
        <v>114499.09999999976</v>
      </c>
      <c r="N343" s="6">
        <f>+Medio!B342</f>
        <v>0</v>
      </c>
      <c r="O343" s="6">
        <f>+Medio!C342</f>
        <v>0</v>
      </c>
      <c r="P343" s="6">
        <f>+Medio!D342</f>
        <v>0</v>
      </c>
      <c r="Q343" s="6">
        <f>+Medio!E342</f>
        <v>0</v>
      </c>
      <c r="R343" s="6">
        <f>+Medio!F342</f>
        <v>0</v>
      </c>
      <c r="S343" s="6">
        <f>+Medio!G342</f>
        <v>0</v>
      </c>
      <c r="T343" s="6">
        <f>+Medio!H342</f>
        <v>0</v>
      </c>
      <c r="U343" s="6">
        <f>+Medio!I342</f>
        <v>0</v>
      </c>
      <c r="V343" s="6">
        <f>+Medio!J342</f>
        <v>0</v>
      </c>
      <c r="W343" s="6">
        <f>+Medio!K342</f>
        <v>84650.73000000004</v>
      </c>
      <c r="X343" s="6">
        <f>+Medio!L342</f>
        <v>106056.86000000028</v>
      </c>
      <c r="Y343" s="6">
        <f>+Medio!M342</f>
        <v>113597.03999999983</v>
      </c>
      <c r="Z343" s="6">
        <f>+Húmedo!B342</f>
        <v>0</v>
      </c>
      <c r="AA343" s="6">
        <f>+Húmedo!C342</f>
        <v>0</v>
      </c>
      <c r="AB343" s="6">
        <f>+Húmedo!D342</f>
        <v>0</v>
      </c>
      <c r="AC343" s="6">
        <f>+Húmedo!E342</f>
        <v>0</v>
      </c>
      <c r="AD343" s="6">
        <f>+Húmedo!F342</f>
        <v>0</v>
      </c>
      <c r="AE343" s="6">
        <f>+Húmedo!G342</f>
        <v>0</v>
      </c>
      <c r="AF343" s="6">
        <f>+Húmedo!H342</f>
        <v>0</v>
      </c>
      <c r="AG343" s="6">
        <f>+Húmedo!I342</f>
        <v>0</v>
      </c>
      <c r="AH343" s="6">
        <f>+Húmedo!J342</f>
        <v>0</v>
      </c>
      <c r="AI343" s="6">
        <f>+Húmedo!K342</f>
        <v>82381.630000000179</v>
      </c>
      <c r="AJ343" s="6">
        <f>+Húmedo!L342</f>
        <v>102481.90000000023</v>
      </c>
      <c r="AK343" s="6">
        <f>+Húmedo!M342</f>
        <v>110052.03999999962</v>
      </c>
      <c r="AL343" s="6"/>
      <c r="AM343" s="34">
        <f t="shared" si="93"/>
        <v>303055.21999999933</v>
      </c>
      <c r="AN343" s="34">
        <f t="shared" si="94"/>
        <v>304304.63000000012</v>
      </c>
      <c r="AO343" s="34">
        <f t="shared" si="95"/>
        <v>294915.57</v>
      </c>
      <c r="AP343" s="34">
        <f t="shared" si="96"/>
        <v>294915.57</v>
      </c>
      <c r="AQ343" s="34">
        <f t="shared" si="97"/>
        <v>3</v>
      </c>
      <c r="AR343" s="6">
        <f t="shared" si="103"/>
        <v>341</v>
      </c>
      <c r="AS343" s="35">
        <f t="shared" si="98"/>
        <v>82381.630000000179</v>
      </c>
      <c r="AT343" s="35">
        <f t="shared" si="98"/>
        <v>102481.90000000023</v>
      </c>
      <c r="AU343" s="35">
        <f t="shared" si="98"/>
        <v>110052.03999999962</v>
      </c>
      <c r="AV343" s="35">
        <f t="shared" si="99"/>
        <v>294915.57</v>
      </c>
      <c r="AW343" s="19">
        <f t="shared" si="100"/>
        <v>0</v>
      </c>
      <c r="AX343" s="30">
        <f t="shared" si="87"/>
        <v>34</v>
      </c>
      <c r="AY343" s="30">
        <f t="shared" si="88"/>
        <v>35</v>
      </c>
      <c r="AZ343" s="30">
        <f t="shared" si="89"/>
        <v>36</v>
      </c>
      <c r="BB343" s="34">
        <f>+CompraVenta!AQ345</f>
        <v>0</v>
      </c>
      <c r="BC343" s="34">
        <f>+CompraVenta!AR345</f>
        <v>0</v>
      </c>
      <c r="BD343" s="34">
        <f>+CompraVenta!AS345</f>
        <v>0</v>
      </c>
      <c r="BF343" s="34">
        <f t="shared" si="90"/>
        <v>82381.630000000179</v>
      </c>
      <c r="BG343" s="34">
        <f t="shared" si="91"/>
        <v>102481.90000000023</v>
      </c>
      <c r="BH343" s="34">
        <f t="shared" si="92"/>
        <v>110052.03999999962</v>
      </c>
      <c r="BJ343" s="36">
        <f t="shared" si="101"/>
        <v>294915.57</v>
      </c>
      <c r="BK343" s="19">
        <f t="shared" si="102"/>
        <v>0</v>
      </c>
    </row>
    <row r="344" spans="1:63" x14ac:dyDescent="0.35">
      <c r="A344" s="3" t="str">
        <f>+Seco!A343</f>
        <v>PILPILEN_SPA</v>
      </c>
      <c r="B344" s="6">
        <f>+Seco!B343</f>
        <v>0</v>
      </c>
      <c r="C344" s="6">
        <f>+Seco!C343</f>
        <v>0</v>
      </c>
      <c r="D344" s="6">
        <f>+Seco!D343</f>
        <v>0</v>
      </c>
      <c r="E344" s="6">
        <f>+Seco!E343</f>
        <v>0</v>
      </c>
      <c r="F344" s="6">
        <f>+Seco!F343</f>
        <v>0</v>
      </c>
      <c r="G344" s="6">
        <f>+Seco!G343</f>
        <v>0</v>
      </c>
      <c r="H344" s="6">
        <f>+Seco!H343</f>
        <v>0</v>
      </c>
      <c r="I344" s="6">
        <f>+Seco!I343</f>
        <v>0</v>
      </c>
      <c r="J344" s="6">
        <f>+Seco!J343</f>
        <v>0</v>
      </c>
      <c r="K344" s="6">
        <f>+Seco!K343</f>
        <v>78476.340000000011</v>
      </c>
      <c r="L344" s="6">
        <f>+Seco!L343</f>
        <v>100276.67000000011</v>
      </c>
      <c r="M344" s="6">
        <f>+Seco!M343</f>
        <v>107499.53999999985</v>
      </c>
      <c r="N344" s="6">
        <f>+Medio!B343</f>
        <v>0</v>
      </c>
      <c r="O344" s="6">
        <f>+Medio!C343</f>
        <v>0</v>
      </c>
      <c r="P344" s="6">
        <f>+Medio!D343</f>
        <v>0</v>
      </c>
      <c r="Q344" s="6">
        <f>+Medio!E343</f>
        <v>0</v>
      </c>
      <c r="R344" s="6">
        <f>+Medio!F343</f>
        <v>0</v>
      </c>
      <c r="S344" s="6">
        <f>+Medio!G343</f>
        <v>0</v>
      </c>
      <c r="T344" s="6">
        <f>+Medio!H343</f>
        <v>0</v>
      </c>
      <c r="U344" s="6">
        <f>+Medio!I343</f>
        <v>0</v>
      </c>
      <c r="V344" s="6">
        <f>+Medio!J343</f>
        <v>0</v>
      </c>
      <c r="W344" s="6">
        <f>+Medio!K343</f>
        <v>78135.590000000098</v>
      </c>
      <c r="X344" s="6">
        <f>+Medio!L343</f>
        <v>102596.78999999988</v>
      </c>
      <c r="Y344" s="6">
        <f>+Medio!M343</f>
        <v>107414.65999999996</v>
      </c>
      <c r="Z344" s="6">
        <f>+Húmedo!B343</f>
        <v>0</v>
      </c>
      <c r="AA344" s="6">
        <f>+Húmedo!C343</f>
        <v>0</v>
      </c>
      <c r="AB344" s="6">
        <f>+Húmedo!D343</f>
        <v>0</v>
      </c>
      <c r="AC344" s="6">
        <f>+Húmedo!E343</f>
        <v>0</v>
      </c>
      <c r="AD344" s="6">
        <f>+Húmedo!F343</f>
        <v>0</v>
      </c>
      <c r="AE344" s="6">
        <f>+Húmedo!G343</f>
        <v>0</v>
      </c>
      <c r="AF344" s="6">
        <f>+Húmedo!H343</f>
        <v>0</v>
      </c>
      <c r="AG344" s="6">
        <f>+Húmedo!I343</f>
        <v>0</v>
      </c>
      <c r="AH344" s="6">
        <f>+Húmedo!J343</f>
        <v>0</v>
      </c>
      <c r="AI344" s="6">
        <f>+Húmedo!K343</f>
        <v>76182.980000000112</v>
      </c>
      <c r="AJ344" s="6">
        <f>+Húmedo!L343</f>
        <v>99284.419999999824</v>
      </c>
      <c r="AK344" s="6">
        <f>+Húmedo!M343</f>
        <v>104156.85999999981</v>
      </c>
      <c r="AL344" s="6"/>
      <c r="AM344" s="34">
        <f t="shared" si="93"/>
        <v>286252.55</v>
      </c>
      <c r="AN344" s="34">
        <f t="shared" si="94"/>
        <v>288147.03999999992</v>
      </c>
      <c r="AO344" s="34">
        <f t="shared" si="95"/>
        <v>279624.25999999978</v>
      </c>
      <c r="AP344" s="34">
        <f t="shared" si="96"/>
        <v>279624.25999999978</v>
      </c>
      <c r="AQ344" s="34">
        <f t="shared" si="97"/>
        <v>3</v>
      </c>
      <c r="AR344" s="6">
        <f t="shared" si="103"/>
        <v>342</v>
      </c>
      <c r="AS344" s="35">
        <f t="shared" si="98"/>
        <v>76182.980000000112</v>
      </c>
      <c r="AT344" s="35">
        <f t="shared" si="98"/>
        <v>99284.419999999824</v>
      </c>
      <c r="AU344" s="35">
        <f t="shared" si="98"/>
        <v>104156.85999999981</v>
      </c>
      <c r="AV344" s="35">
        <f t="shared" si="99"/>
        <v>279624.25999999978</v>
      </c>
      <c r="AW344" s="19">
        <f t="shared" si="100"/>
        <v>0</v>
      </c>
      <c r="AX344" s="30">
        <f t="shared" si="87"/>
        <v>34</v>
      </c>
      <c r="AY344" s="30">
        <f t="shared" si="88"/>
        <v>35</v>
      </c>
      <c r="AZ344" s="30">
        <f t="shared" si="89"/>
        <v>36</v>
      </c>
      <c r="BB344" s="34">
        <f>+CompraVenta!AQ346</f>
        <v>0</v>
      </c>
      <c r="BC344" s="34">
        <f>+CompraVenta!AR346</f>
        <v>0</v>
      </c>
      <c r="BD344" s="34">
        <f>+CompraVenta!AS346</f>
        <v>0</v>
      </c>
      <c r="BF344" s="34">
        <f t="shared" si="90"/>
        <v>76182.980000000112</v>
      </c>
      <c r="BG344" s="34">
        <f t="shared" si="91"/>
        <v>99284.419999999824</v>
      </c>
      <c r="BH344" s="34">
        <f t="shared" si="92"/>
        <v>104156.85999999981</v>
      </c>
      <c r="BJ344" s="36">
        <f t="shared" si="101"/>
        <v>279624.25999999978</v>
      </c>
      <c r="BK344" s="19">
        <f t="shared" si="102"/>
        <v>0</v>
      </c>
    </row>
    <row r="345" spans="1:63" x14ac:dyDescent="0.35">
      <c r="A345" s="3" t="str">
        <f>+Seco!A344</f>
        <v>PIQUERO</v>
      </c>
      <c r="B345" s="6">
        <f>+Seco!B344</f>
        <v>0</v>
      </c>
      <c r="C345" s="6">
        <f>+Seco!C344</f>
        <v>0</v>
      </c>
      <c r="D345" s="6">
        <f>+Seco!D344</f>
        <v>0</v>
      </c>
      <c r="E345" s="6">
        <f>+Seco!E344</f>
        <v>0</v>
      </c>
      <c r="F345" s="6">
        <f>+Seco!F344</f>
        <v>0</v>
      </c>
      <c r="G345" s="6">
        <f>+Seco!G344</f>
        <v>0</v>
      </c>
      <c r="H345" s="6">
        <f>+Seco!H344</f>
        <v>0</v>
      </c>
      <c r="I345" s="6">
        <f>+Seco!I344</f>
        <v>0</v>
      </c>
      <c r="J345" s="6">
        <f>+Seco!J344</f>
        <v>0</v>
      </c>
      <c r="K345" s="6">
        <f>+Seco!K344</f>
        <v>83472.180000000051</v>
      </c>
      <c r="L345" s="6">
        <f>+Seco!L344</f>
        <v>81868.510000000184</v>
      </c>
      <c r="M345" s="6">
        <f>+Seco!M344</f>
        <v>102143.13000000003</v>
      </c>
      <c r="N345" s="6">
        <f>+Medio!B344</f>
        <v>0</v>
      </c>
      <c r="O345" s="6">
        <f>+Medio!C344</f>
        <v>0</v>
      </c>
      <c r="P345" s="6">
        <f>+Medio!D344</f>
        <v>0</v>
      </c>
      <c r="Q345" s="6">
        <f>+Medio!E344</f>
        <v>0</v>
      </c>
      <c r="R345" s="6">
        <f>+Medio!F344</f>
        <v>0</v>
      </c>
      <c r="S345" s="6">
        <f>+Medio!G344</f>
        <v>0</v>
      </c>
      <c r="T345" s="6">
        <f>+Medio!H344</f>
        <v>0</v>
      </c>
      <c r="U345" s="6">
        <f>+Medio!I344</f>
        <v>0</v>
      </c>
      <c r="V345" s="6">
        <f>+Medio!J344</f>
        <v>0</v>
      </c>
      <c r="W345" s="6">
        <f>+Medio!K344</f>
        <v>83106.910000000047</v>
      </c>
      <c r="X345" s="6">
        <f>+Medio!L344</f>
        <v>83425.650000000052</v>
      </c>
      <c r="Y345" s="6">
        <f>+Medio!M344</f>
        <v>102547.05000000009</v>
      </c>
      <c r="Z345" s="6">
        <f>+Húmedo!B344</f>
        <v>0</v>
      </c>
      <c r="AA345" s="6">
        <f>+Húmedo!C344</f>
        <v>0</v>
      </c>
      <c r="AB345" s="6">
        <f>+Húmedo!D344</f>
        <v>0</v>
      </c>
      <c r="AC345" s="6">
        <f>+Húmedo!E344</f>
        <v>0</v>
      </c>
      <c r="AD345" s="6">
        <f>+Húmedo!F344</f>
        <v>0</v>
      </c>
      <c r="AE345" s="6">
        <f>+Húmedo!G344</f>
        <v>0</v>
      </c>
      <c r="AF345" s="6">
        <f>+Húmedo!H344</f>
        <v>0</v>
      </c>
      <c r="AG345" s="6">
        <f>+Húmedo!I344</f>
        <v>0</v>
      </c>
      <c r="AH345" s="6">
        <f>+Húmedo!J344</f>
        <v>0</v>
      </c>
      <c r="AI345" s="6">
        <f>+Húmedo!K344</f>
        <v>81337.230000000171</v>
      </c>
      <c r="AJ345" s="6">
        <f>+Húmedo!L344</f>
        <v>81427.390000000334</v>
      </c>
      <c r="AK345" s="6">
        <f>+Húmedo!M344</f>
        <v>99625.730000000171</v>
      </c>
      <c r="AL345" s="6"/>
      <c r="AM345" s="34">
        <f t="shared" si="93"/>
        <v>267483.8200000003</v>
      </c>
      <c r="AN345" s="34">
        <f t="shared" si="94"/>
        <v>269079.61000000022</v>
      </c>
      <c r="AO345" s="34">
        <f t="shared" si="95"/>
        <v>262390.35000000068</v>
      </c>
      <c r="AP345" s="34">
        <f t="shared" si="96"/>
        <v>262390.35000000068</v>
      </c>
      <c r="AQ345" s="34">
        <f t="shared" si="97"/>
        <v>3</v>
      </c>
      <c r="AR345" s="6">
        <f t="shared" si="103"/>
        <v>343</v>
      </c>
      <c r="AS345" s="35">
        <f t="shared" si="98"/>
        <v>81337.230000000171</v>
      </c>
      <c r="AT345" s="35">
        <f t="shared" si="98"/>
        <v>81427.390000000334</v>
      </c>
      <c r="AU345" s="35">
        <f t="shared" si="98"/>
        <v>99625.730000000171</v>
      </c>
      <c r="AV345" s="35">
        <f t="shared" si="99"/>
        <v>262390.35000000068</v>
      </c>
      <c r="AW345" s="19">
        <f t="shared" si="100"/>
        <v>0</v>
      </c>
      <c r="AX345" s="30">
        <f t="shared" si="87"/>
        <v>34</v>
      </c>
      <c r="AY345" s="30">
        <f t="shared" si="88"/>
        <v>35</v>
      </c>
      <c r="AZ345" s="30">
        <f t="shared" si="89"/>
        <v>36</v>
      </c>
      <c r="BB345" s="34">
        <f>+CompraVenta!AQ347</f>
        <v>0</v>
      </c>
      <c r="BC345" s="34">
        <f>+CompraVenta!AR347</f>
        <v>0</v>
      </c>
      <c r="BD345" s="34">
        <f>+CompraVenta!AS347</f>
        <v>0</v>
      </c>
      <c r="BF345" s="34">
        <f t="shared" si="90"/>
        <v>81337.230000000171</v>
      </c>
      <c r="BG345" s="34">
        <f t="shared" si="91"/>
        <v>81427.390000000334</v>
      </c>
      <c r="BH345" s="34">
        <f t="shared" si="92"/>
        <v>99625.730000000171</v>
      </c>
      <c r="BJ345" s="36">
        <f t="shared" si="101"/>
        <v>262390.35000000068</v>
      </c>
      <c r="BK345" s="19">
        <f t="shared" si="102"/>
        <v>0</v>
      </c>
    </row>
    <row r="346" spans="1:63" x14ac:dyDescent="0.35">
      <c r="A346" s="3" t="str">
        <f>+Seco!A345</f>
        <v>PITIO</v>
      </c>
      <c r="B346" s="6">
        <f>+Seco!B345</f>
        <v>0</v>
      </c>
      <c r="C346" s="6">
        <f>+Seco!C345</f>
        <v>0</v>
      </c>
      <c r="D346" s="6">
        <f>+Seco!D345</f>
        <v>0</v>
      </c>
      <c r="E346" s="6">
        <f>+Seco!E345</f>
        <v>0</v>
      </c>
      <c r="F346" s="6">
        <f>+Seco!F345</f>
        <v>0</v>
      </c>
      <c r="G346" s="6">
        <f>+Seco!G345</f>
        <v>0</v>
      </c>
      <c r="H346" s="6">
        <f>+Seco!H345</f>
        <v>0</v>
      </c>
      <c r="I346" s="6">
        <f>+Seco!I345</f>
        <v>0</v>
      </c>
      <c r="J346" s="6">
        <f>+Seco!J345</f>
        <v>0</v>
      </c>
      <c r="K346" s="6">
        <f>+Seco!K345</f>
        <v>78751.579999999885</v>
      </c>
      <c r="L346" s="6">
        <f>+Seco!L345</f>
        <v>101452.02999999966</v>
      </c>
      <c r="M346" s="6">
        <f>+Seco!M345</f>
        <v>113362.46000000037</v>
      </c>
      <c r="N346" s="6">
        <f>+Medio!B345</f>
        <v>0</v>
      </c>
      <c r="O346" s="6">
        <f>+Medio!C345</f>
        <v>0</v>
      </c>
      <c r="P346" s="6">
        <f>+Medio!D345</f>
        <v>0</v>
      </c>
      <c r="Q346" s="6">
        <f>+Medio!E345</f>
        <v>0</v>
      </c>
      <c r="R346" s="6">
        <f>+Medio!F345</f>
        <v>0</v>
      </c>
      <c r="S346" s="6">
        <f>+Medio!G345</f>
        <v>0</v>
      </c>
      <c r="T346" s="6">
        <f>+Medio!H345</f>
        <v>0</v>
      </c>
      <c r="U346" s="6">
        <f>+Medio!I345</f>
        <v>0</v>
      </c>
      <c r="V346" s="6">
        <f>+Medio!J345</f>
        <v>0</v>
      </c>
      <c r="W346" s="6">
        <f>+Medio!K345</f>
        <v>78485.249999999927</v>
      </c>
      <c r="X346" s="6">
        <f>+Medio!L345</f>
        <v>104407.92000000025</v>
      </c>
      <c r="Y346" s="6">
        <f>+Medio!M345</f>
        <v>112587.72999999992</v>
      </c>
      <c r="Z346" s="6">
        <f>+Húmedo!B345</f>
        <v>0</v>
      </c>
      <c r="AA346" s="6">
        <f>+Húmedo!C345</f>
        <v>0</v>
      </c>
      <c r="AB346" s="6">
        <f>+Húmedo!D345</f>
        <v>0</v>
      </c>
      <c r="AC346" s="6">
        <f>+Húmedo!E345</f>
        <v>0</v>
      </c>
      <c r="AD346" s="6">
        <f>+Húmedo!F345</f>
        <v>0</v>
      </c>
      <c r="AE346" s="6">
        <f>+Húmedo!G345</f>
        <v>0</v>
      </c>
      <c r="AF346" s="6">
        <f>+Húmedo!H345</f>
        <v>0</v>
      </c>
      <c r="AG346" s="6">
        <f>+Húmedo!I345</f>
        <v>0</v>
      </c>
      <c r="AH346" s="6">
        <f>+Húmedo!J345</f>
        <v>0</v>
      </c>
      <c r="AI346" s="6">
        <f>+Húmedo!K345</f>
        <v>75903.690000000031</v>
      </c>
      <c r="AJ346" s="6">
        <f>+Húmedo!L345</f>
        <v>99756.760000000329</v>
      </c>
      <c r="AK346" s="6">
        <f>+Húmedo!M345</f>
        <v>108150.94000000002</v>
      </c>
      <c r="AL346" s="6"/>
      <c r="AM346" s="34">
        <f t="shared" si="93"/>
        <v>293566.06999999995</v>
      </c>
      <c r="AN346" s="34">
        <f t="shared" si="94"/>
        <v>295480.90000000008</v>
      </c>
      <c r="AO346" s="34">
        <f t="shared" si="95"/>
        <v>283811.39000000036</v>
      </c>
      <c r="AP346" s="34">
        <f t="shared" si="96"/>
        <v>283811.39000000036</v>
      </c>
      <c r="AQ346" s="34">
        <f t="shared" si="97"/>
        <v>3</v>
      </c>
      <c r="AR346" s="6">
        <f t="shared" si="103"/>
        <v>344</v>
      </c>
      <c r="AS346" s="35">
        <f t="shared" si="98"/>
        <v>75903.690000000031</v>
      </c>
      <c r="AT346" s="35">
        <f t="shared" si="98"/>
        <v>99756.760000000329</v>
      </c>
      <c r="AU346" s="35">
        <f t="shared" si="98"/>
        <v>108150.94000000002</v>
      </c>
      <c r="AV346" s="35">
        <f t="shared" si="99"/>
        <v>283811.39000000036</v>
      </c>
      <c r="AW346" s="19">
        <f t="shared" si="100"/>
        <v>0</v>
      </c>
      <c r="AX346" s="30">
        <f t="shared" si="87"/>
        <v>34</v>
      </c>
      <c r="AY346" s="30">
        <f t="shared" si="88"/>
        <v>35</v>
      </c>
      <c r="AZ346" s="30">
        <f t="shared" si="89"/>
        <v>36</v>
      </c>
      <c r="BB346" s="34">
        <f>+CompraVenta!AQ348</f>
        <v>0</v>
      </c>
      <c r="BC346" s="34">
        <f>+CompraVenta!AR348</f>
        <v>0</v>
      </c>
      <c r="BD346" s="34">
        <f>+CompraVenta!AS348</f>
        <v>0</v>
      </c>
      <c r="BF346" s="34">
        <f t="shared" si="90"/>
        <v>75903.690000000031</v>
      </c>
      <c r="BG346" s="34">
        <f t="shared" si="91"/>
        <v>99756.760000000329</v>
      </c>
      <c r="BH346" s="34">
        <f t="shared" si="92"/>
        <v>108150.94000000002</v>
      </c>
      <c r="BJ346" s="36">
        <f t="shared" si="101"/>
        <v>283811.39000000036</v>
      </c>
      <c r="BK346" s="19">
        <f t="shared" si="102"/>
        <v>0</v>
      </c>
    </row>
    <row r="347" spans="1:63" x14ac:dyDescent="0.35">
      <c r="A347" s="3" t="str">
        <f>+Seco!A346</f>
        <v>PITRA_SPA</v>
      </c>
      <c r="B347" s="6">
        <f>+Seco!B346</f>
        <v>0</v>
      </c>
      <c r="C347" s="6">
        <f>+Seco!C346</f>
        <v>0</v>
      </c>
      <c r="D347" s="6">
        <f>+Seco!D346</f>
        <v>0</v>
      </c>
      <c r="E347" s="6">
        <f>+Seco!E346</f>
        <v>0</v>
      </c>
      <c r="F347" s="6">
        <f>+Seco!F346</f>
        <v>0</v>
      </c>
      <c r="G347" s="6">
        <f>+Seco!G346</f>
        <v>0</v>
      </c>
      <c r="H347" s="6">
        <f>+Seco!H346</f>
        <v>0</v>
      </c>
      <c r="I347" s="6">
        <f>+Seco!I346</f>
        <v>0</v>
      </c>
      <c r="J347" s="6">
        <f>+Seco!J346</f>
        <v>0</v>
      </c>
      <c r="K347" s="6">
        <f>+Seco!K346</f>
        <v>83472.180000000051</v>
      </c>
      <c r="L347" s="6">
        <f>+Seco!L346</f>
        <v>81868.510000000184</v>
      </c>
      <c r="M347" s="6">
        <f>+Seco!M346</f>
        <v>102143.13000000003</v>
      </c>
      <c r="N347" s="6">
        <f>+Medio!B346</f>
        <v>0</v>
      </c>
      <c r="O347" s="6">
        <f>+Medio!C346</f>
        <v>0</v>
      </c>
      <c r="P347" s="6">
        <f>+Medio!D346</f>
        <v>0</v>
      </c>
      <c r="Q347" s="6">
        <f>+Medio!E346</f>
        <v>0</v>
      </c>
      <c r="R347" s="6">
        <f>+Medio!F346</f>
        <v>0</v>
      </c>
      <c r="S347" s="6">
        <f>+Medio!G346</f>
        <v>0</v>
      </c>
      <c r="T347" s="6">
        <f>+Medio!H346</f>
        <v>0</v>
      </c>
      <c r="U347" s="6">
        <f>+Medio!I346</f>
        <v>0</v>
      </c>
      <c r="V347" s="6">
        <f>+Medio!J346</f>
        <v>0</v>
      </c>
      <c r="W347" s="6">
        <f>+Medio!K346</f>
        <v>83106.910000000047</v>
      </c>
      <c r="X347" s="6">
        <f>+Medio!L346</f>
        <v>83425.650000000052</v>
      </c>
      <c r="Y347" s="6">
        <f>+Medio!M346</f>
        <v>102547.05000000009</v>
      </c>
      <c r="Z347" s="6">
        <f>+Húmedo!B346</f>
        <v>0</v>
      </c>
      <c r="AA347" s="6">
        <f>+Húmedo!C346</f>
        <v>0</v>
      </c>
      <c r="AB347" s="6">
        <f>+Húmedo!D346</f>
        <v>0</v>
      </c>
      <c r="AC347" s="6">
        <f>+Húmedo!E346</f>
        <v>0</v>
      </c>
      <c r="AD347" s="6">
        <f>+Húmedo!F346</f>
        <v>0</v>
      </c>
      <c r="AE347" s="6">
        <f>+Húmedo!G346</f>
        <v>0</v>
      </c>
      <c r="AF347" s="6">
        <f>+Húmedo!H346</f>
        <v>0</v>
      </c>
      <c r="AG347" s="6">
        <f>+Húmedo!I346</f>
        <v>0</v>
      </c>
      <c r="AH347" s="6">
        <f>+Húmedo!J346</f>
        <v>0</v>
      </c>
      <c r="AI347" s="6">
        <f>+Húmedo!K346</f>
        <v>81337.230000000171</v>
      </c>
      <c r="AJ347" s="6">
        <f>+Húmedo!L346</f>
        <v>81427.390000000334</v>
      </c>
      <c r="AK347" s="6">
        <f>+Húmedo!M346</f>
        <v>99625.730000000171</v>
      </c>
      <c r="AL347" s="6"/>
      <c r="AM347" s="34">
        <f t="shared" si="93"/>
        <v>267483.8200000003</v>
      </c>
      <c r="AN347" s="34">
        <f t="shared" si="94"/>
        <v>269079.61000000022</v>
      </c>
      <c r="AO347" s="34">
        <f t="shared" si="95"/>
        <v>262390.35000000068</v>
      </c>
      <c r="AP347" s="34">
        <f t="shared" si="96"/>
        <v>262390.35000000068</v>
      </c>
      <c r="AQ347" s="34">
        <f t="shared" si="97"/>
        <v>3</v>
      </c>
      <c r="AR347" s="6">
        <f t="shared" si="103"/>
        <v>345</v>
      </c>
      <c r="AS347" s="35">
        <f t="shared" si="98"/>
        <v>81337.230000000171</v>
      </c>
      <c r="AT347" s="35">
        <f t="shared" si="98"/>
        <v>81427.390000000334</v>
      </c>
      <c r="AU347" s="35">
        <f t="shared" si="98"/>
        <v>99625.730000000171</v>
      </c>
      <c r="AV347" s="35">
        <f t="shared" si="99"/>
        <v>262390.35000000068</v>
      </c>
      <c r="AW347" s="19">
        <f t="shared" si="100"/>
        <v>0</v>
      </c>
      <c r="AX347" s="30">
        <f t="shared" si="87"/>
        <v>34</v>
      </c>
      <c r="AY347" s="30">
        <f t="shared" si="88"/>
        <v>35</v>
      </c>
      <c r="AZ347" s="30">
        <f t="shared" si="89"/>
        <v>36</v>
      </c>
      <c r="BB347" s="34">
        <f>+CompraVenta!AQ349</f>
        <v>0</v>
      </c>
      <c r="BC347" s="34">
        <f>+CompraVenta!AR349</f>
        <v>0</v>
      </c>
      <c r="BD347" s="34">
        <f>+CompraVenta!AS349</f>
        <v>0</v>
      </c>
      <c r="BF347" s="34">
        <f t="shared" si="90"/>
        <v>81337.230000000171</v>
      </c>
      <c r="BG347" s="34">
        <f t="shared" si="91"/>
        <v>81427.390000000334</v>
      </c>
      <c r="BH347" s="34">
        <f t="shared" si="92"/>
        <v>99625.730000000171</v>
      </c>
      <c r="BJ347" s="36">
        <f t="shared" si="101"/>
        <v>262390.35000000068</v>
      </c>
      <c r="BK347" s="19">
        <f t="shared" si="102"/>
        <v>0</v>
      </c>
    </row>
    <row r="348" spans="1:63" x14ac:dyDescent="0.35">
      <c r="A348" s="3" t="str">
        <f>+Seco!A347</f>
        <v>PLANTA_SOLAR_SPIII</v>
      </c>
      <c r="B348" s="6">
        <f>+Seco!B347</f>
        <v>0</v>
      </c>
      <c r="C348" s="6">
        <f>+Seco!C347</f>
        <v>0</v>
      </c>
      <c r="D348" s="6">
        <f>+Seco!D347</f>
        <v>0</v>
      </c>
      <c r="E348" s="6">
        <f>+Seco!E347</f>
        <v>0</v>
      </c>
      <c r="F348" s="6">
        <f>+Seco!F347</f>
        <v>0</v>
      </c>
      <c r="G348" s="6">
        <f>+Seco!G347</f>
        <v>0</v>
      </c>
      <c r="H348" s="6">
        <f>+Seco!H347</f>
        <v>0</v>
      </c>
      <c r="I348" s="6">
        <f>+Seco!I347</f>
        <v>0</v>
      </c>
      <c r="J348" s="6">
        <f>+Seco!J347</f>
        <v>0</v>
      </c>
      <c r="K348" s="6">
        <f>+Seco!K347</f>
        <v>578914.42999999854</v>
      </c>
      <c r="L348" s="6">
        <f>+Seco!L347</f>
        <v>556848.64999999921</v>
      </c>
      <c r="M348" s="6">
        <f>+Seco!M347</f>
        <v>583085.53999999969</v>
      </c>
      <c r="N348" s="6">
        <f>+Medio!B347</f>
        <v>0</v>
      </c>
      <c r="O348" s="6">
        <f>+Medio!C347</f>
        <v>0</v>
      </c>
      <c r="P348" s="6">
        <f>+Medio!D347</f>
        <v>0</v>
      </c>
      <c r="Q348" s="6">
        <f>+Medio!E347</f>
        <v>0</v>
      </c>
      <c r="R348" s="6">
        <f>+Medio!F347</f>
        <v>0</v>
      </c>
      <c r="S348" s="6">
        <f>+Medio!G347</f>
        <v>0</v>
      </c>
      <c r="T348" s="6">
        <f>+Medio!H347</f>
        <v>0</v>
      </c>
      <c r="U348" s="6">
        <f>+Medio!I347</f>
        <v>0</v>
      </c>
      <c r="V348" s="6">
        <f>+Medio!J347</f>
        <v>0</v>
      </c>
      <c r="W348" s="6">
        <f>+Medio!K347</f>
        <v>566842.75999999989</v>
      </c>
      <c r="X348" s="6">
        <f>+Medio!L347</f>
        <v>569412.80999999936</v>
      </c>
      <c r="Y348" s="6">
        <f>+Medio!M347</f>
        <v>618483.00999999885</v>
      </c>
      <c r="Z348" s="6">
        <f>+Húmedo!B347</f>
        <v>0</v>
      </c>
      <c r="AA348" s="6">
        <f>+Húmedo!C347</f>
        <v>0</v>
      </c>
      <c r="AB348" s="6">
        <f>+Húmedo!D347</f>
        <v>0</v>
      </c>
      <c r="AC348" s="6">
        <f>+Húmedo!E347</f>
        <v>0</v>
      </c>
      <c r="AD348" s="6">
        <f>+Húmedo!F347</f>
        <v>0</v>
      </c>
      <c r="AE348" s="6">
        <f>+Húmedo!G347</f>
        <v>0</v>
      </c>
      <c r="AF348" s="6">
        <f>+Húmedo!H347</f>
        <v>0</v>
      </c>
      <c r="AG348" s="6">
        <f>+Húmedo!I347</f>
        <v>0</v>
      </c>
      <c r="AH348" s="6">
        <f>+Húmedo!J347</f>
        <v>0</v>
      </c>
      <c r="AI348" s="6">
        <f>+Húmedo!K347</f>
        <v>608466.70999999973</v>
      </c>
      <c r="AJ348" s="6">
        <f>+Húmedo!L347</f>
        <v>558026.13999999966</v>
      </c>
      <c r="AK348" s="6">
        <f>+Húmedo!M347</f>
        <v>614005.27000000083</v>
      </c>
      <c r="AL348" s="6"/>
      <c r="AM348" s="34">
        <f t="shared" si="93"/>
        <v>1718848.6199999973</v>
      </c>
      <c r="AN348" s="34">
        <f t="shared" si="94"/>
        <v>1754738.5799999982</v>
      </c>
      <c r="AO348" s="34">
        <f t="shared" si="95"/>
        <v>1780498.12</v>
      </c>
      <c r="AP348" s="34">
        <f t="shared" si="96"/>
        <v>1718848.6199999973</v>
      </c>
      <c r="AQ348" s="34">
        <f t="shared" si="97"/>
        <v>1</v>
      </c>
      <c r="AR348" s="6">
        <f t="shared" si="103"/>
        <v>346</v>
      </c>
      <c r="AS348" s="35">
        <f t="shared" si="98"/>
        <v>578914.42999999854</v>
      </c>
      <c r="AT348" s="35">
        <f t="shared" si="98"/>
        <v>556848.64999999921</v>
      </c>
      <c r="AU348" s="35">
        <f t="shared" si="98"/>
        <v>583085.53999999969</v>
      </c>
      <c r="AV348" s="35">
        <f t="shared" si="99"/>
        <v>1718848.6199999973</v>
      </c>
      <c r="AW348" s="19">
        <f t="shared" si="100"/>
        <v>0</v>
      </c>
      <c r="AX348" s="30">
        <f t="shared" si="87"/>
        <v>10</v>
      </c>
      <c r="AY348" s="30">
        <f t="shared" si="88"/>
        <v>11</v>
      </c>
      <c r="AZ348" s="30">
        <f t="shared" si="89"/>
        <v>12</v>
      </c>
      <c r="BB348" s="34">
        <f>+CompraVenta!AQ350</f>
        <v>0</v>
      </c>
      <c r="BC348" s="34">
        <f>+CompraVenta!AR350</f>
        <v>0</v>
      </c>
      <c r="BD348" s="34">
        <f>+CompraVenta!AS350</f>
        <v>0</v>
      </c>
      <c r="BF348" s="34">
        <f t="shared" si="90"/>
        <v>578914.42999999854</v>
      </c>
      <c r="BG348" s="34">
        <f t="shared" si="91"/>
        <v>556848.64999999921</v>
      </c>
      <c r="BH348" s="34">
        <f t="shared" si="92"/>
        <v>583085.53999999969</v>
      </c>
      <c r="BJ348" s="36">
        <f t="shared" si="101"/>
        <v>1718848.6199999973</v>
      </c>
      <c r="BK348" s="19">
        <f t="shared" si="102"/>
        <v>0</v>
      </c>
    </row>
    <row r="349" spans="1:63" x14ac:dyDescent="0.35">
      <c r="A349" s="3" t="str">
        <f>+Seco!A348</f>
        <v>PLAYERO</v>
      </c>
      <c r="B349" s="6">
        <f>+Seco!B348</f>
        <v>0</v>
      </c>
      <c r="C349" s="6">
        <f>+Seco!C348</f>
        <v>0</v>
      </c>
      <c r="D349" s="6">
        <f>+Seco!D348</f>
        <v>0</v>
      </c>
      <c r="E349" s="6">
        <f>+Seco!E348</f>
        <v>0</v>
      </c>
      <c r="F349" s="6">
        <f>+Seco!F348</f>
        <v>0</v>
      </c>
      <c r="G349" s="6">
        <f>+Seco!G348</f>
        <v>0</v>
      </c>
      <c r="H349" s="6">
        <f>+Seco!H348</f>
        <v>0</v>
      </c>
      <c r="I349" s="6">
        <f>+Seco!I348</f>
        <v>0</v>
      </c>
      <c r="J349" s="6">
        <f>+Seco!J348</f>
        <v>0</v>
      </c>
      <c r="K349" s="6">
        <f>+Seco!K348</f>
        <v>172228.32999999961</v>
      </c>
      <c r="L349" s="6">
        <f>+Seco!L348</f>
        <v>163085.23000000016</v>
      </c>
      <c r="M349" s="6">
        <f>+Seco!M348</f>
        <v>232989.28000000003</v>
      </c>
      <c r="N349" s="6">
        <f>+Medio!B348</f>
        <v>0</v>
      </c>
      <c r="O349" s="6">
        <f>+Medio!C348</f>
        <v>0</v>
      </c>
      <c r="P349" s="6">
        <f>+Medio!D348</f>
        <v>0</v>
      </c>
      <c r="Q349" s="6">
        <f>+Medio!E348</f>
        <v>0</v>
      </c>
      <c r="R349" s="6">
        <f>+Medio!F348</f>
        <v>0</v>
      </c>
      <c r="S349" s="6">
        <f>+Medio!G348</f>
        <v>0</v>
      </c>
      <c r="T349" s="6">
        <f>+Medio!H348</f>
        <v>0</v>
      </c>
      <c r="U349" s="6">
        <f>+Medio!I348</f>
        <v>0</v>
      </c>
      <c r="V349" s="6">
        <f>+Medio!J348</f>
        <v>0</v>
      </c>
      <c r="W349" s="6">
        <f>+Medio!K348</f>
        <v>171649.83999999988</v>
      </c>
      <c r="X349" s="6">
        <f>+Medio!L348</f>
        <v>167815.10999999975</v>
      </c>
      <c r="Y349" s="6">
        <f>+Medio!M348</f>
        <v>231357.68999999936</v>
      </c>
      <c r="Z349" s="6">
        <f>+Húmedo!B348</f>
        <v>0</v>
      </c>
      <c r="AA349" s="6">
        <f>+Húmedo!C348</f>
        <v>0</v>
      </c>
      <c r="AB349" s="6">
        <f>+Húmedo!D348</f>
        <v>0</v>
      </c>
      <c r="AC349" s="6">
        <f>+Húmedo!E348</f>
        <v>0</v>
      </c>
      <c r="AD349" s="6">
        <f>+Húmedo!F348</f>
        <v>0</v>
      </c>
      <c r="AE349" s="6">
        <f>+Húmedo!G348</f>
        <v>0</v>
      </c>
      <c r="AF349" s="6">
        <f>+Húmedo!H348</f>
        <v>0</v>
      </c>
      <c r="AG349" s="6">
        <f>+Húmedo!I348</f>
        <v>0</v>
      </c>
      <c r="AH349" s="6">
        <f>+Húmedo!J348</f>
        <v>0</v>
      </c>
      <c r="AI349" s="6">
        <f>+Húmedo!K348</f>
        <v>166005.76000000039</v>
      </c>
      <c r="AJ349" s="6">
        <f>+Húmedo!L348</f>
        <v>160326.71000000052</v>
      </c>
      <c r="AK349" s="6">
        <f>+Húmedo!M348</f>
        <v>222299.15999999977</v>
      </c>
      <c r="AL349" s="6"/>
      <c r="AM349" s="34">
        <f t="shared" si="93"/>
        <v>568302.83999999985</v>
      </c>
      <c r="AN349" s="34">
        <f t="shared" si="94"/>
        <v>570822.63999999897</v>
      </c>
      <c r="AO349" s="34">
        <f t="shared" si="95"/>
        <v>548631.6300000007</v>
      </c>
      <c r="AP349" s="34">
        <f t="shared" si="96"/>
        <v>548631.6300000007</v>
      </c>
      <c r="AQ349" s="34">
        <f t="shared" si="97"/>
        <v>3</v>
      </c>
      <c r="AR349" s="6">
        <f t="shared" si="103"/>
        <v>347</v>
      </c>
      <c r="AS349" s="35">
        <f t="shared" si="98"/>
        <v>166005.76000000039</v>
      </c>
      <c r="AT349" s="35">
        <f t="shared" si="98"/>
        <v>160326.71000000052</v>
      </c>
      <c r="AU349" s="35">
        <f t="shared" si="98"/>
        <v>222299.15999999977</v>
      </c>
      <c r="AV349" s="35">
        <f t="shared" si="99"/>
        <v>548631.6300000007</v>
      </c>
      <c r="AW349" s="19">
        <f t="shared" si="100"/>
        <v>0</v>
      </c>
      <c r="AX349" s="30">
        <f t="shared" si="87"/>
        <v>34</v>
      </c>
      <c r="AY349" s="30">
        <f t="shared" si="88"/>
        <v>35</v>
      </c>
      <c r="AZ349" s="30">
        <f t="shared" si="89"/>
        <v>36</v>
      </c>
      <c r="BB349" s="34">
        <f>+CompraVenta!AQ351</f>
        <v>0</v>
      </c>
      <c r="BC349" s="34">
        <f>+CompraVenta!AR351</f>
        <v>0</v>
      </c>
      <c r="BD349" s="34">
        <f>+CompraVenta!AS351</f>
        <v>0</v>
      </c>
      <c r="BF349" s="34">
        <f t="shared" si="90"/>
        <v>166005.76000000039</v>
      </c>
      <c r="BG349" s="34">
        <f t="shared" si="91"/>
        <v>160326.71000000052</v>
      </c>
      <c r="BH349" s="34">
        <f t="shared" si="92"/>
        <v>222299.15999999977</v>
      </c>
      <c r="BJ349" s="36">
        <f t="shared" si="101"/>
        <v>548631.6300000007</v>
      </c>
      <c r="BK349" s="19">
        <f t="shared" si="102"/>
        <v>0</v>
      </c>
    </row>
    <row r="350" spans="1:63" x14ac:dyDescent="0.35">
      <c r="A350" s="3" t="str">
        <f>+Seco!A349</f>
        <v>PMGD_DARLIN_SPA</v>
      </c>
      <c r="B350" s="6">
        <f>+Seco!B349</f>
        <v>0</v>
      </c>
      <c r="C350" s="6">
        <f>+Seco!C349</f>
        <v>0</v>
      </c>
      <c r="D350" s="6">
        <f>+Seco!D349</f>
        <v>0</v>
      </c>
      <c r="E350" s="6">
        <f>+Seco!E349</f>
        <v>0</v>
      </c>
      <c r="F350" s="6">
        <f>+Seco!F349</f>
        <v>0</v>
      </c>
      <c r="G350" s="6">
        <f>+Seco!G349</f>
        <v>0</v>
      </c>
      <c r="H350" s="6">
        <f>+Seco!H349</f>
        <v>0</v>
      </c>
      <c r="I350" s="6">
        <f>+Seco!I349</f>
        <v>0</v>
      </c>
      <c r="J350" s="6">
        <f>+Seco!J349</f>
        <v>0</v>
      </c>
      <c r="K350" s="6">
        <f>+Seco!K349</f>
        <v>222597.70999999996</v>
      </c>
      <c r="L350" s="6">
        <f>+Seco!L349</f>
        <v>277804.62</v>
      </c>
      <c r="M350" s="6">
        <f>+Seco!M349</f>
        <v>267730.75000000029</v>
      </c>
      <c r="N350" s="6">
        <f>+Medio!B349</f>
        <v>0</v>
      </c>
      <c r="O350" s="6">
        <f>+Medio!C349</f>
        <v>0</v>
      </c>
      <c r="P350" s="6">
        <f>+Medio!D349</f>
        <v>0</v>
      </c>
      <c r="Q350" s="6">
        <f>+Medio!E349</f>
        <v>0</v>
      </c>
      <c r="R350" s="6">
        <f>+Medio!F349</f>
        <v>0</v>
      </c>
      <c r="S350" s="6">
        <f>+Medio!G349</f>
        <v>0</v>
      </c>
      <c r="T350" s="6">
        <f>+Medio!H349</f>
        <v>0</v>
      </c>
      <c r="U350" s="6">
        <f>+Medio!I349</f>
        <v>0</v>
      </c>
      <c r="V350" s="6">
        <f>+Medio!J349</f>
        <v>0</v>
      </c>
      <c r="W350" s="6">
        <f>+Medio!K349</f>
        <v>221648.67999999973</v>
      </c>
      <c r="X350" s="6">
        <f>+Medio!L349</f>
        <v>284611.91999999946</v>
      </c>
      <c r="Y350" s="6">
        <f>+Medio!M349</f>
        <v>265941.88999999972</v>
      </c>
      <c r="Z350" s="6">
        <f>+Húmedo!B349</f>
        <v>0</v>
      </c>
      <c r="AA350" s="6">
        <f>+Húmedo!C349</f>
        <v>0</v>
      </c>
      <c r="AB350" s="6">
        <f>+Húmedo!D349</f>
        <v>0</v>
      </c>
      <c r="AC350" s="6">
        <f>+Húmedo!E349</f>
        <v>0</v>
      </c>
      <c r="AD350" s="6">
        <f>+Húmedo!F349</f>
        <v>0</v>
      </c>
      <c r="AE350" s="6">
        <f>+Húmedo!G349</f>
        <v>0</v>
      </c>
      <c r="AF350" s="6">
        <f>+Húmedo!H349</f>
        <v>0</v>
      </c>
      <c r="AG350" s="6">
        <f>+Húmedo!I349</f>
        <v>0</v>
      </c>
      <c r="AH350" s="6">
        <f>+Húmedo!J349</f>
        <v>0</v>
      </c>
      <c r="AI350" s="6">
        <f>+Húmedo!K349</f>
        <v>215608.32000000039</v>
      </c>
      <c r="AJ350" s="6">
        <f>+Húmedo!L349</f>
        <v>275169.68000000063</v>
      </c>
      <c r="AK350" s="6">
        <f>+Húmedo!M349</f>
        <v>257096.27000000066</v>
      </c>
      <c r="AL350" s="6"/>
      <c r="AM350" s="34">
        <f t="shared" si="93"/>
        <v>768133.08000000031</v>
      </c>
      <c r="AN350" s="34">
        <f t="shared" si="94"/>
        <v>772202.48999999883</v>
      </c>
      <c r="AO350" s="34">
        <f t="shared" si="95"/>
        <v>747874.27000000165</v>
      </c>
      <c r="AP350" s="34">
        <f t="shared" si="96"/>
        <v>747874.27000000165</v>
      </c>
      <c r="AQ350" s="34">
        <f t="shared" si="97"/>
        <v>3</v>
      </c>
      <c r="AR350" s="6">
        <f t="shared" si="103"/>
        <v>348</v>
      </c>
      <c r="AS350" s="35">
        <f t="shared" si="98"/>
        <v>215608.32000000039</v>
      </c>
      <c r="AT350" s="35">
        <f t="shared" si="98"/>
        <v>275169.68000000063</v>
      </c>
      <c r="AU350" s="35">
        <f t="shared" si="98"/>
        <v>257096.27000000066</v>
      </c>
      <c r="AV350" s="35">
        <f t="shared" si="99"/>
        <v>747874.27000000165</v>
      </c>
      <c r="AW350" s="19">
        <f t="shared" si="100"/>
        <v>0</v>
      </c>
      <c r="AX350" s="30">
        <f t="shared" si="87"/>
        <v>34</v>
      </c>
      <c r="AY350" s="30">
        <f t="shared" si="88"/>
        <v>35</v>
      </c>
      <c r="AZ350" s="30">
        <f t="shared" si="89"/>
        <v>36</v>
      </c>
      <c r="BB350" s="34">
        <f>+CompraVenta!AQ352</f>
        <v>0</v>
      </c>
      <c r="BC350" s="34">
        <f>+CompraVenta!AR352</f>
        <v>0</v>
      </c>
      <c r="BD350" s="34">
        <f>+CompraVenta!AS352</f>
        <v>0</v>
      </c>
      <c r="BF350" s="34">
        <f t="shared" si="90"/>
        <v>215608.32000000039</v>
      </c>
      <c r="BG350" s="34">
        <f t="shared" si="91"/>
        <v>275169.68000000063</v>
      </c>
      <c r="BH350" s="34">
        <f t="shared" si="92"/>
        <v>257096.27000000066</v>
      </c>
      <c r="BJ350" s="36">
        <f t="shared" si="101"/>
        <v>747874.27000000165</v>
      </c>
      <c r="BK350" s="19">
        <f t="shared" si="102"/>
        <v>0</v>
      </c>
    </row>
    <row r="351" spans="1:63" x14ac:dyDescent="0.35">
      <c r="A351" s="3" t="str">
        <f>+Seco!A350</f>
        <v>PMGD_PICA_PILOT</v>
      </c>
      <c r="B351" s="6">
        <f>+Seco!B350</f>
        <v>0</v>
      </c>
      <c r="C351" s="6">
        <f>+Seco!C350</f>
        <v>0</v>
      </c>
      <c r="D351" s="6">
        <f>+Seco!D350</f>
        <v>0</v>
      </c>
      <c r="E351" s="6">
        <f>+Seco!E350</f>
        <v>0</v>
      </c>
      <c r="F351" s="6">
        <f>+Seco!F350</f>
        <v>0</v>
      </c>
      <c r="G351" s="6">
        <f>+Seco!G350</f>
        <v>0</v>
      </c>
      <c r="H351" s="6">
        <f>+Seco!H350</f>
        <v>0</v>
      </c>
      <c r="I351" s="6">
        <f>+Seco!I350</f>
        <v>0</v>
      </c>
      <c r="J351" s="6">
        <f>+Seco!J350</f>
        <v>0</v>
      </c>
      <c r="K351" s="6">
        <f>+Seco!K350</f>
        <v>0</v>
      </c>
      <c r="L351" s="6">
        <f>+Seco!L350</f>
        <v>0</v>
      </c>
      <c r="M351" s="6">
        <f>+Seco!M350</f>
        <v>0</v>
      </c>
      <c r="N351" s="6">
        <f>+Medio!B350</f>
        <v>0</v>
      </c>
      <c r="O351" s="6">
        <f>+Medio!C350</f>
        <v>0</v>
      </c>
      <c r="P351" s="6">
        <f>+Medio!D350</f>
        <v>0</v>
      </c>
      <c r="Q351" s="6">
        <f>+Medio!E350</f>
        <v>0</v>
      </c>
      <c r="R351" s="6">
        <f>+Medio!F350</f>
        <v>0</v>
      </c>
      <c r="S351" s="6">
        <f>+Medio!G350</f>
        <v>0</v>
      </c>
      <c r="T351" s="6">
        <f>+Medio!H350</f>
        <v>0</v>
      </c>
      <c r="U351" s="6">
        <f>+Medio!I350</f>
        <v>0</v>
      </c>
      <c r="V351" s="6">
        <f>+Medio!J350</f>
        <v>0</v>
      </c>
      <c r="W351" s="6">
        <f>+Medio!K350</f>
        <v>0</v>
      </c>
      <c r="X351" s="6">
        <f>+Medio!L350</f>
        <v>0</v>
      </c>
      <c r="Y351" s="6">
        <f>+Medio!M350</f>
        <v>0</v>
      </c>
      <c r="Z351" s="6">
        <f>+Húmedo!B350</f>
        <v>0</v>
      </c>
      <c r="AA351" s="6">
        <f>+Húmedo!C350</f>
        <v>0</v>
      </c>
      <c r="AB351" s="6">
        <f>+Húmedo!D350</f>
        <v>0</v>
      </c>
      <c r="AC351" s="6">
        <f>+Húmedo!E350</f>
        <v>0</v>
      </c>
      <c r="AD351" s="6">
        <f>+Húmedo!F350</f>
        <v>0</v>
      </c>
      <c r="AE351" s="6">
        <f>+Húmedo!G350</f>
        <v>0</v>
      </c>
      <c r="AF351" s="6">
        <f>+Húmedo!H350</f>
        <v>0</v>
      </c>
      <c r="AG351" s="6">
        <f>+Húmedo!I350</f>
        <v>0</v>
      </c>
      <c r="AH351" s="6">
        <f>+Húmedo!J350</f>
        <v>0</v>
      </c>
      <c r="AI351" s="6">
        <f>+Húmedo!K350</f>
        <v>0</v>
      </c>
      <c r="AJ351" s="6">
        <f>+Húmedo!L350</f>
        <v>0</v>
      </c>
      <c r="AK351" s="6">
        <f>+Húmedo!M350</f>
        <v>0</v>
      </c>
      <c r="AL351" s="6"/>
      <c r="AM351" s="34">
        <f t="shared" si="93"/>
        <v>0</v>
      </c>
      <c r="AN351" s="34">
        <f t="shared" si="94"/>
        <v>0</v>
      </c>
      <c r="AO351" s="34">
        <f t="shared" si="95"/>
        <v>0</v>
      </c>
      <c r="AP351" s="34">
        <f t="shared" si="96"/>
        <v>0</v>
      </c>
      <c r="AQ351" s="34">
        <f t="shared" si="97"/>
        <v>1</v>
      </c>
      <c r="AR351" s="6">
        <f t="shared" si="103"/>
        <v>349</v>
      </c>
      <c r="AS351" s="35">
        <f t="shared" si="98"/>
        <v>0</v>
      </c>
      <c r="AT351" s="35">
        <f t="shared" si="98"/>
        <v>0</v>
      </c>
      <c r="AU351" s="35">
        <f t="shared" si="98"/>
        <v>0</v>
      </c>
      <c r="AV351" s="35">
        <f t="shared" si="99"/>
        <v>0</v>
      </c>
      <c r="AW351" s="19">
        <f t="shared" si="100"/>
        <v>0</v>
      </c>
      <c r="AX351" s="30">
        <f t="shared" si="87"/>
        <v>1</v>
      </c>
      <c r="AY351" s="30">
        <f t="shared" si="88"/>
        <v>1</v>
      </c>
      <c r="AZ351" s="30">
        <f t="shared" si="89"/>
        <v>1</v>
      </c>
      <c r="BB351" s="34">
        <f>+CompraVenta!AQ353</f>
        <v>0</v>
      </c>
      <c r="BC351" s="34">
        <f>+CompraVenta!AR353</f>
        <v>0</v>
      </c>
      <c r="BD351" s="34">
        <f>+CompraVenta!AS353</f>
        <v>0</v>
      </c>
      <c r="BF351" s="34">
        <f t="shared" si="90"/>
        <v>0</v>
      </c>
      <c r="BG351" s="34">
        <f t="shared" si="91"/>
        <v>0</v>
      </c>
      <c r="BH351" s="34">
        <f t="shared" si="92"/>
        <v>0</v>
      </c>
      <c r="BJ351" s="36">
        <f t="shared" si="101"/>
        <v>0</v>
      </c>
      <c r="BK351" s="19">
        <f t="shared" si="102"/>
        <v>0</v>
      </c>
    </row>
    <row r="352" spans="1:63" x14ac:dyDescent="0.35">
      <c r="A352" s="3" t="str">
        <f>+Seco!A351</f>
        <v>POBLACION_SOLAR</v>
      </c>
      <c r="B352" s="6">
        <f>+Seco!B351</f>
        <v>0</v>
      </c>
      <c r="C352" s="6">
        <f>+Seco!C351</f>
        <v>0</v>
      </c>
      <c r="D352" s="6">
        <f>+Seco!D351</f>
        <v>0</v>
      </c>
      <c r="E352" s="6">
        <f>+Seco!E351</f>
        <v>0</v>
      </c>
      <c r="F352" s="6">
        <f>+Seco!F351</f>
        <v>0</v>
      </c>
      <c r="G352" s="6">
        <f>+Seco!G351</f>
        <v>0</v>
      </c>
      <c r="H352" s="6">
        <f>+Seco!H351</f>
        <v>0</v>
      </c>
      <c r="I352" s="6">
        <f>+Seco!I351</f>
        <v>0</v>
      </c>
      <c r="J352" s="6">
        <f>+Seco!J351</f>
        <v>0</v>
      </c>
      <c r="K352" s="6">
        <f>+Seco!K351</f>
        <v>53494.199999999968</v>
      </c>
      <c r="L352" s="6">
        <f>+Seco!L351</f>
        <v>91279.54000000011</v>
      </c>
      <c r="M352" s="6">
        <f>+Seco!M351</f>
        <v>102167.73999999993</v>
      </c>
      <c r="N352" s="6">
        <f>+Medio!B351</f>
        <v>0</v>
      </c>
      <c r="O352" s="6">
        <f>+Medio!C351</f>
        <v>0</v>
      </c>
      <c r="P352" s="6">
        <f>+Medio!D351</f>
        <v>0</v>
      </c>
      <c r="Q352" s="6">
        <f>+Medio!E351</f>
        <v>0</v>
      </c>
      <c r="R352" s="6">
        <f>+Medio!F351</f>
        <v>0</v>
      </c>
      <c r="S352" s="6">
        <f>+Medio!G351</f>
        <v>0</v>
      </c>
      <c r="T352" s="6">
        <f>+Medio!H351</f>
        <v>0</v>
      </c>
      <c r="U352" s="6">
        <f>+Medio!I351</f>
        <v>0</v>
      </c>
      <c r="V352" s="6">
        <f>+Medio!J351</f>
        <v>0</v>
      </c>
      <c r="W352" s="6">
        <f>+Medio!K351</f>
        <v>53267.680000000124</v>
      </c>
      <c r="X352" s="6">
        <f>+Medio!L351</f>
        <v>93361.17</v>
      </c>
      <c r="Y352" s="6">
        <f>+Medio!M351</f>
        <v>102130.68000000008</v>
      </c>
      <c r="Z352" s="6">
        <f>+Húmedo!B351</f>
        <v>0</v>
      </c>
      <c r="AA352" s="6">
        <f>+Húmedo!C351</f>
        <v>0</v>
      </c>
      <c r="AB352" s="6">
        <f>+Húmedo!D351</f>
        <v>0</v>
      </c>
      <c r="AC352" s="6">
        <f>+Húmedo!E351</f>
        <v>0</v>
      </c>
      <c r="AD352" s="6">
        <f>+Húmedo!F351</f>
        <v>0</v>
      </c>
      <c r="AE352" s="6">
        <f>+Húmedo!G351</f>
        <v>0</v>
      </c>
      <c r="AF352" s="6">
        <f>+Húmedo!H351</f>
        <v>0</v>
      </c>
      <c r="AG352" s="6">
        <f>+Húmedo!I351</f>
        <v>0</v>
      </c>
      <c r="AH352" s="6">
        <f>+Húmedo!J351</f>
        <v>0</v>
      </c>
      <c r="AI352" s="6">
        <f>+Húmedo!K351</f>
        <v>51924.960000000043</v>
      </c>
      <c r="AJ352" s="6">
        <f>+Húmedo!L351</f>
        <v>90348.879999999874</v>
      </c>
      <c r="AK352" s="6">
        <f>+Húmedo!M351</f>
        <v>99002.839999999982</v>
      </c>
      <c r="AL352" s="6"/>
      <c r="AM352" s="34">
        <f t="shared" si="93"/>
        <v>246941.48</v>
      </c>
      <c r="AN352" s="34">
        <f t="shared" si="94"/>
        <v>248759.5300000002</v>
      </c>
      <c r="AO352" s="34">
        <f t="shared" si="95"/>
        <v>241276.67999999988</v>
      </c>
      <c r="AP352" s="34">
        <f t="shared" si="96"/>
        <v>241276.67999999988</v>
      </c>
      <c r="AQ352" s="34">
        <f t="shared" si="97"/>
        <v>3</v>
      </c>
      <c r="AR352" s="6">
        <f t="shared" si="103"/>
        <v>350</v>
      </c>
      <c r="AS352" s="35">
        <f t="shared" si="98"/>
        <v>51924.960000000043</v>
      </c>
      <c r="AT352" s="35">
        <f t="shared" si="98"/>
        <v>90348.879999999874</v>
      </c>
      <c r="AU352" s="35">
        <f t="shared" si="98"/>
        <v>99002.839999999982</v>
      </c>
      <c r="AV352" s="35">
        <f t="shared" si="99"/>
        <v>241276.67999999988</v>
      </c>
      <c r="AW352" s="19">
        <f t="shared" si="100"/>
        <v>0</v>
      </c>
      <c r="AX352" s="30">
        <f t="shared" si="87"/>
        <v>34</v>
      </c>
      <c r="AY352" s="30">
        <f t="shared" si="88"/>
        <v>35</v>
      </c>
      <c r="AZ352" s="30">
        <f t="shared" si="89"/>
        <v>36</v>
      </c>
      <c r="BB352" s="34">
        <f>+CompraVenta!AQ354</f>
        <v>0</v>
      </c>
      <c r="BC352" s="34">
        <f>+CompraVenta!AR354</f>
        <v>0</v>
      </c>
      <c r="BD352" s="34">
        <f>+CompraVenta!AS354</f>
        <v>0</v>
      </c>
      <c r="BF352" s="34">
        <f t="shared" si="90"/>
        <v>51924.960000000043</v>
      </c>
      <c r="BG352" s="34">
        <f t="shared" si="91"/>
        <v>90348.879999999874</v>
      </c>
      <c r="BH352" s="34">
        <f t="shared" si="92"/>
        <v>99002.839999999982</v>
      </c>
      <c r="BJ352" s="36">
        <f t="shared" si="101"/>
        <v>241276.67999999988</v>
      </c>
      <c r="BK352" s="19">
        <f t="shared" si="102"/>
        <v>0</v>
      </c>
    </row>
    <row r="353" spans="1:63" x14ac:dyDescent="0.35">
      <c r="A353" s="3" t="str">
        <f>+Seco!A352</f>
        <v>POZO_ALMONTE_SOLAR_1</v>
      </c>
      <c r="B353" s="6">
        <f>+Seco!B352</f>
        <v>0</v>
      </c>
      <c r="C353" s="6">
        <f>+Seco!C352</f>
        <v>0</v>
      </c>
      <c r="D353" s="6">
        <f>+Seco!D352</f>
        <v>0</v>
      </c>
      <c r="E353" s="6">
        <f>+Seco!E352</f>
        <v>0</v>
      </c>
      <c r="F353" s="6">
        <f>+Seco!F352</f>
        <v>0</v>
      </c>
      <c r="G353" s="6">
        <f>+Seco!G352</f>
        <v>0</v>
      </c>
      <c r="H353" s="6">
        <f>+Seco!H352</f>
        <v>0</v>
      </c>
      <c r="I353" s="6">
        <f>+Seco!I352</f>
        <v>0</v>
      </c>
      <c r="J353" s="6">
        <f>+Seco!J352</f>
        <v>0</v>
      </c>
      <c r="K353" s="6">
        <f>+Seco!K352</f>
        <v>85302.880000000063</v>
      </c>
      <c r="L353" s="6">
        <f>+Seco!L352</f>
        <v>77025.330000000147</v>
      </c>
      <c r="M353" s="6">
        <f>+Seco!M352</f>
        <v>84181.740000000354</v>
      </c>
      <c r="N353" s="6">
        <f>+Medio!B352</f>
        <v>0</v>
      </c>
      <c r="O353" s="6">
        <f>+Medio!C352</f>
        <v>0</v>
      </c>
      <c r="P353" s="6">
        <f>+Medio!D352</f>
        <v>0</v>
      </c>
      <c r="Q353" s="6">
        <f>+Medio!E352</f>
        <v>0</v>
      </c>
      <c r="R353" s="6">
        <f>+Medio!F352</f>
        <v>0</v>
      </c>
      <c r="S353" s="6">
        <f>+Medio!G352</f>
        <v>0</v>
      </c>
      <c r="T353" s="6">
        <f>+Medio!H352</f>
        <v>0</v>
      </c>
      <c r="U353" s="6">
        <f>+Medio!I352</f>
        <v>0</v>
      </c>
      <c r="V353" s="6">
        <f>+Medio!J352</f>
        <v>0</v>
      </c>
      <c r="W353" s="6">
        <f>+Medio!K352</f>
        <v>83335.220000000088</v>
      </c>
      <c r="X353" s="6">
        <f>+Medio!L352</f>
        <v>76252.13</v>
      </c>
      <c r="Y353" s="6">
        <f>+Medio!M352</f>
        <v>90026.350000000166</v>
      </c>
      <c r="Z353" s="6">
        <f>+Húmedo!B352</f>
        <v>0</v>
      </c>
      <c r="AA353" s="6">
        <f>+Húmedo!C352</f>
        <v>0</v>
      </c>
      <c r="AB353" s="6">
        <f>+Húmedo!D352</f>
        <v>0</v>
      </c>
      <c r="AC353" s="6">
        <f>+Húmedo!E352</f>
        <v>0</v>
      </c>
      <c r="AD353" s="6">
        <f>+Húmedo!F352</f>
        <v>0</v>
      </c>
      <c r="AE353" s="6">
        <f>+Húmedo!G352</f>
        <v>0</v>
      </c>
      <c r="AF353" s="6">
        <f>+Húmedo!H352</f>
        <v>0</v>
      </c>
      <c r="AG353" s="6">
        <f>+Húmedo!I352</f>
        <v>0</v>
      </c>
      <c r="AH353" s="6">
        <f>+Húmedo!J352</f>
        <v>0</v>
      </c>
      <c r="AI353" s="6">
        <f>+Húmedo!K352</f>
        <v>90297.019999999829</v>
      </c>
      <c r="AJ353" s="6">
        <f>+Húmedo!L352</f>
        <v>74786.279999999897</v>
      </c>
      <c r="AK353" s="6">
        <f>+Húmedo!M352</f>
        <v>89382.049999999683</v>
      </c>
      <c r="AL353" s="6"/>
      <c r="AM353" s="34">
        <f t="shared" si="93"/>
        <v>246509.95000000054</v>
      </c>
      <c r="AN353" s="34">
        <f t="shared" si="94"/>
        <v>249613.70000000024</v>
      </c>
      <c r="AO353" s="34">
        <f t="shared" si="95"/>
        <v>254465.34999999939</v>
      </c>
      <c r="AP353" s="34">
        <f t="shared" si="96"/>
        <v>246509.95000000054</v>
      </c>
      <c r="AQ353" s="34">
        <f t="shared" si="97"/>
        <v>1</v>
      </c>
      <c r="AR353" s="6">
        <f t="shared" si="103"/>
        <v>351</v>
      </c>
      <c r="AS353" s="35">
        <f t="shared" si="98"/>
        <v>85302.880000000063</v>
      </c>
      <c r="AT353" s="35">
        <f t="shared" si="98"/>
        <v>77025.330000000147</v>
      </c>
      <c r="AU353" s="35">
        <f t="shared" si="98"/>
        <v>84181.740000000354</v>
      </c>
      <c r="AV353" s="35">
        <f t="shared" si="99"/>
        <v>246509.95000000054</v>
      </c>
      <c r="AW353" s="19">
        <f t="shared" si="100"/>
        <v>0</v>
      </c>
      <c r="AX353" s="30">
        <f t="shared" si="87"/>
        <v>10</v>
      </c>
      <c r="AY353" s="30">
        <f t="shared" si="88"/>
        <v>11</v>
      </c>
      <c r="AZ353" s="30">
        <f t="shared" si="89"/>
        <v>12</v>
      </c>
      <c r="BB353" s="34">
        <f>+CompraVenta!AQ355</f>
        <v>0</v>
      </c>
      <c r="BC353" s="34">
        <f>+CompraVenta!AR355</f>
        <v>0</v>
      </c>
      <c r="BD353" s="34">
        <f>+CompraVenta!AS355</f>
        <v>0</v>
      </c>
      <c r="BF353" s="34">
        <f t="shared" si="90"/>
        <v>85302.880000000063</v>
      </c>
      <c r="BG353" s="34">
        <f t="shared" si="91"/>
        <v>77025.330000000147</v>
      </c>
      <c r="BH353" s="34">
        <f t="shared" si="92"/>
        <v>84181.740000000354</v>
      </c>
      <c r="BJ353" s="36">
        <f t="shared" si="101"/>
        <v>246509.95000000054</v>
      </c>
      <c r="BK353" s="19">
        <f t="shared" si="102"/>
        <v>0</v>
      </c>
    </row>
    <row r="354" spans="1:63" x14ac:dyDescent="0.35">
      <c r="A354" s="3" t="str">
        <f>+Seco!A353</f>
        <v>POZO_ALMONTE_SOLAR_2</v>
      </c>
      <c r="B354" s="6">
        <f>+Seco!B353</f>
        <v>0</v>
      </c>
      <c r="C354" s="6">
        <f>+Seco!C353</f>
        <v>0</v>
      </c>
      <c r="D354" s="6">
        <f>+Seco!D353</f>
        <v>0</v>
      </c>
      <c r="E354" s="6">
        <f>+Seco!E353</f>
        <v>0</v>
      </c>
      <c r="F354" s="6">
        <f>+Seco!F353</f>
        <v>0</v>
      </c>
      <c r="G354" s="6">
        <f>+Seco!G353</f>
        <v>0</v>
      </c>
      <c r="H354" s="6">
        <f>+Seco!H353</f>
        <v>0</v>
      </c>
      <c r="I354" s="6">
        <f>+Seco!I353</f>
        <v>0</v>
      </c>
      <c r="J354" s="6">
        <f>+Seco!J353</f>
        <v>0</v>
      </c>
      <c r="K354" s="6">
        <f>+Seco!K353</f>
        <v>-34160.290000000015</v>
      </c>
      <c r="L354" s="6">
        <f>+Seco!L353</f>
        <v>-39043.099999999955</v>
      </c>
      <c r="M354" s="6">
        <f>+Seco!M353</f>
        <v>-23546.390000000021</v>
      </c>
      <c r="N354" s="6">
        <f>+Medio!B353</f>
        <v>0</v>
      </c>
      <c r="O354" s="6">
        <f>+Medio!C353</f>
        <v>0</v>
      </c>
      <c r="P354" s="6">
        <f>+Medio!D353</f>
        <v>0</v>
      </c>
      <c r="Q354" s="6">
        <f>+Medio!E353</f>
        <v>0</v>
      </c>
      <c r="R354" s="6">
        <f>+Medio!F353</f>
        <v>0</v>
      </c>
      <c r="S354" s="6">
        <f>+Medio!G353</f>
        <v>0</v>
      </c>
      <c r="T354" s="6">
        <f>+Medio!H353</f>
        <v>0</v>
      </c>
      <c r="U354" s="6">
        <f>+Medio!I353</f>
        <v>0</v>
      </c>
      <c r="V354" s="6">
        <f>+Medio!J353</f>
        <v>0</v>
      </c>
      <c r="W354" s="6">
        <f>+Medio!K353</f>
        <v>-35439.489999999983</v>
      </c>
      <c r="X354" s="6">
        <f>+Medio!L353</f>
        <v>-44015.779999999941</v>
      </c>
      <c r="Y354" s="6">
        <f>+Medio!M353</f>
        <v>-22013.060000000016</v>
      </c>
      <c r="Z354" s="6">
        <f>+Húmedo!B353</f>
        <v>0</v>
      </c>
      <c r="AA354" s="6">
        <f>+Húmedo!C353</f>
        <v>0</v>
      </c>
      <c r="AB354" s="6">
        <f>+Húmedo!D353</f>
        <v>0</v>
      </c>
      <c r="AC354" s="6">
        <f>+Húmedo!E353</f>
        <v>0</v>
      </c>
      <c r="AD354" s="6">
        <f>+Húmedo!F353</f>
        <v>0</v>
      </c>
      <c r="AE354" s="6">
        <f>+Húmedo!G353</f>
        <v>0</v>
      </c>
      <c r="AF354" s="6">
        <f>+Húmedo!H353</f>
        <v>0</v>
      </c>
      <c r="AG354" s="6">
        <f>+Húmedo!I353</f>
        <v>0</v>
      </c>
      <c r="AH354" s="6">
        <f>+Húmedo!J353</f>
        <v>0</v>
      </c>
      <c r="AI354" s="6">
        <f>+Húmedo!K353</f>
        <v>-31642.469999999965</v>
      </c>
      <c r="AJ354" s="6">
        <f>+Húmedo!L353</f>
        <v>-41199.83000000014</v>
      </c>
      <c r="AK354" s="6">
        <f>+Húmedo!M353</f>
        <v>-20571.340000000037</v>
      </c>
      <c r="AL354" s="6"/>
      <c r="AM354" s="34">
        <f t="shared" si="93"/>
        <v>-96749.78</v>
      </c>
      <c r="AN354" s="34">
        <f t="shared" si="94"/>
        <v>-101468.32999999994</v>
      </c>
      <c r="AO354" s="34">
        <f t="shared" si="95"/>
        <v>-93413.640000000145</v>
      </c>
      <c r="AP354" s="34">
        <f t="shared" si="96"/>
        <v>-101468.32999999994</v>
      </c>
      <c r="AQ354" s="34">
        <f t="shared" si="97"/>
        <v>2</v>
      </c>
      <c r="AR354" s="6">
        <f t="shared" si="103"/>
        <v>352</v>
      </c>
      <c r="AS354" s="35">
        <f t="shared" si="98"/>
        <v>-35439.489999999983</v>
      </c>
      <c r="AT354" s="35">
        <f t="shared" si="98"/>
        <v>-44015.779999999941</v>
      </c>
      <c r="AU354" s="35">
        <f t="shared" si="98"/>
        <v>-22013.060000000016</v>
      </c>
      <c r="AV354" s="35">
        <f t="shared" si="99"/>
        <v>-101468.32999999994</v>
      </c>
      <c r="AW354" s="19">
        <f t="shared" si="100"/>
        <v>1</v>
      </c>
      <c r="AX354" s="30">
        <f t="shared" si="87"/>
        <v>22</v>
      </c>
      <c r="AY354" s="30">
        <f t="shared" si="88"/>
        <v>23</v>
      </c>
      <c r="AZ354" s="30">
        <f t="shared" si="89"/>
        <v>24</v>
      </c>
      <c r="BB354" s="34">
        <f>+CompraVenta!AQ356</f>
        <v>0</v>
      </c>
      <c r="BC354" s="34">
        <f>+CompraVenta!AR356</f>
        <v>0</v>
      </c>
      <c r="BD354" s="34">
        <f>+CompraVenta!AS356</f>
        <v>0</v>
      </c>
      <c r="BF354" s="34">
        <f t="shared" si="90"/>
        <v>-35439.489999999983</v>
      </c>
      <c r="BG354" s="34">
        <f t="shared" si="91"/>
        <v>-44015.779999999941</v>
      </c>
      <c r="BH354" s="34">
        <f t="shared" si="92"/>
        <v>-22013.060000000016</v>
      </c>
      <c r="BJ354" s="36">
        <f t="shared" si="101"/>
        <v>-101468.32999999994</v>
      </c>
      <c r="BK354" s="19">
        <f t="shared" si="102"/>
        <v>0</v>
      </c>
    </row>
    <row r="355" spans="1:63" x14ac:dyDescent="0.35">
      <c r="A355" s="3" t="str">
        <f>+Seco!A354</f>
        <v>POZO_ALMONTE_SOLAR_3</v>
      </c>
      <c r="B355" s="6">
        <f>+Seco!B354</f>
        <v>0</v>
      </c>
      <c r="C355" s="6">
        <f>+Seco!C354</f>
        <v>0</v>
      </c>
      <c r="D355" s="6">
        <f>+Seco!D354</f>
        <v>0</v>
      </c>
      <c r="E355" s="6">
        <f>+Seco!E354</f>
        <v>0</v>
      </c>
      <c r="F355" s="6">
        <f>+Seco!F354</f>
        <v>0</v>
      </c>
      <c r="G355" s="6">
        <f>+Seco!G354</f>
        <v>0</v>
      </c>
      <c r="H355" s="6">
        <f>+Seco!H354</f>
        <v>0</v>
      </c>
      <c r="I355" s="6">
        <f>+Seco!I354</f>
        <v>0</v>
      </c>
      <c r="J355" s="6">
        <f>+Seco!J354</f>
        <v>0</v>
      </c>
      <c r="K355" s="6">
        <f>+Seco!K354</f>
        <v>-60456.440000000031</v>
      </c>
      <c r="L355" s="6">
        <f>+Seco!L354</f>
        <v>-73135.479999999938</v>
      </c>
      <c r="M355" s="6">
        <f>+Seco!M354</f>
        <v>-38533.499999999964</v>
      </c>
      <c r="N355" s="6">
        <f>+Medio!B354</f>
        <v>0</v>
      </c>
      <c r="O355" s="6">
        <f>+Medio!C354</f>
        <v>0</v>
      </c>
      <c r="P355" s="6">
        <f>+Medio!D354</f>
        <v>0</v>
      </c>
      <c r="Q355" s="6">
        <f>+Medio!E354</f>
        <v>0</v>
      </c>
      <c r="R355" s="6">
        <f>+Medio!F354</f>
        <v>0</v>
      </c>
      <c r="S355" s="6">
        <f>+Medio!G354</f>
        <v>0</v>
      </c>
      <c r="T355" s="6">
        <f>+Medio!H354</f>
        <v>0</v>
      </c>
      <c r="U355" s="6">
        <f>+Medio!I354</f>
        <v>0</v>
      </c>
      <c r="V355" s="6">
        <f>+Medio!J354</f>
        <v>0</v>
      </c>
      <c r="W355" s="6">
        <f>+Medio!K354</f>
        <v>-63239.609999999862</v>
      </c>
      <c r="X355" s="6">
        <f>+Medio!L354</f>
        <v>-83238.809999999969</v>
      </c>
      <c r="Y355" s="6">
        <f>+Medio!M354</f>
        <v>-34752.779999999941</v>
      </c>
      <c r="Z355" s="6">
        <f>+Húmedo!B354</f>
        <v>0</v>
      </c>
      <c r="AA355" s="6">
        <f>+Húmedo!C354</f>
        <v>0</v>
      </c>
      <c r="AB355" s="6">
        <f>+Húmedo!D354</f>
        <v>0</v>
      </c>
      <c r="AC355" s="6">
        <f>+Húmedo!E354</f>
        <v>0</v>
      </c>
      <c r="AD355" s="6">
        <f>+Húmedo!F354</f>
        <v>0</v>
      </c>
      <c r="AE355" s="6">
        <f>+Húmedo!G354</f>
        <v>0</v>
      </c>
      <c r="AF355" s="6">
        <f>+Húmedo!H354</f>
        <v>0</v>
      </c>
      <c r="AG355" s="6">
        <f>+Húmedo!I354</f>
        <v>0</v>
      </c>
      <c r="AH355" s="6">
        <f>+Húmedo!J354</f>
        <v>0</v>
      </c>
      <c r="AI355" s="6">
        <f>+Húmedo!K354</f>
        <v>-54898.179999999949</v>
      </c>
      <c r="AJ355" s="6">
        <f>+Húmedo!L354</f>
        <v>-77658.480000000083</v>
      </c>
      <c r="AK355" s="6">
        <f>+Húmedo!M354</f>
        <v>-31969.929999999986</v>
      </c>
      <c r="AL355" s="6"/>
      <c r="AM355" s="34">
        <f t="shared" si="93"/>
        <v>-172125.41999999995</v>
      </c>
      <c r="AN355" s="34">
        <f t="shared" si="94"/>
        <v>-181231.19999999978</v>
      </c>
      <c r="AO355" s="34">
        <f t="shared" si="95"/>
        <v>-164526.59000000003</v>
      </c>
      <c r="AP355" s="34">
        <f t="shared" si="96"/>
        <v>-181231.19999999978</v>
      </c>
      <c r="AQ355" s="34">
        <f t="shared" si="97"/>
        <v>2</v>
      </c>
      <c r="AR355" s="6">
        <f t="shared" si="103"/>
        <v>353</v>
      </c>
      <c r="AS355" s="35">
        <f t="shared" si="98"/>
        <v>-63239.609999999862</v>
      </c>
      <c r="AT355" s="35">
        <f t="shared" si="98"/>
        <v>-83238.809999999969</v>
      </c>
      <c r="AU355" s="35">
        <f t="shared" si="98"/>
        <v>-34752.779999999941</v>
      </c>
      <c r="AV355" s="35">
        <f t="shared" si="99"/>
        <v>-181231.19999999978</v>
      </c>
      <c r="AW355" s="19">
        <f t="shared" si="100"/>
        <v>1</v>
      </c>
      <c r="AX355" s="30">
        <f t="shared" si="87"/>
        <v>22</v>
      </c>
      <c r="AY355" s="30">
        <f t="shared" si="88"/>
        <v>23</v>
      </c>
      <c r="AZ355" s="30">
        <f t="shared" si="89"/>
        <v>24</v>
      </c>
      <c r="BB355" s="34">
        <f>+CompraVenta!AQ357</f>
        <v>0</v>
      </c>
      <c r="BC355" s="34">
        <f>+CompraVenta!AR357</f>
        <v>0</v>
      </c>
      <c r="BD355" s="34">
        <f>+CompraVenta!AS357</f>
        <v>0</v>
      </c>
      <c r="BF355" s="34">
        <f t="shared" si="90"/>
        <v>-63239.609999999862</v>
      </c>
      <c r="BG355" s="34">
        <f t="shared" si="91"/>
        <v>-83238.809999999969</v>
      </c>
      <c r="BH355" s="34">
        <f t="shared" si="92"/>
        <v>-34752.779999999941</v>
      </c>
      <c r="BJ355" s="36">
        <f t="shared" si="101"/>
        <v>-181231.19999999978</v>
      </c>
      <c r="BK355" s="19">
        <f t="shared" si="102"/>
        <v>0</v>
      </c>
    </row>
    <row r="356" spans="1:63" x14ac:dyDescent="0.35">
      <c r="A356" s="3" t="str">
        <f>+Seco!A355</f>
        <v>PS_PORVENIR</v>
      </c>
      <c r="B356" s="6">
        <f>+Seco!B355</f>
        <v>0</v>
      </c>
      <c r="C356" s="6">
        <f>+Seco!C355</f>
        <v>0</v>
      </c>
      <c r="D356" s="6">
        <f>+Seco!D355</f>
        <v>0</v>
      </c>
      <c r="E356" s="6">
        <f>+Seco!E355</f>
        <v>0</v>
      </c>
      <c r="F356" s="6">
        <f>+Seco!F355</f>
        <v>0</v>
      </c>
      <c r="G356" s="6">
        <f>+Seco!G355</f>
        <v>0</v>
      </c>
      <c r="H356" s="6">
        <f>+Seco!H355</f>
        <v>0</v>
      </c>
      <c r="I356" s="6">
        <f>+Seco!I355</f>
        <v>0</v>
      </c>
      <c r="J356" s="6">
        <f>+Seco!J355</f>
        <v>0</v>
      </c>
      <c r="K356" s="6">
        <f>+Seco!K355</f>
        <v>21786.130000000005</v>
      </c>
      <c r="L356" s="6">
        <f>+Seco!L355</f>
        <v>25375.049999999894</v>
      </c>
      <c r="M356" s="6">
        <f>+Seco!M355</f>
        <v>59824.339999999909</v>
      </c>
      <c r="N356" s="6">
        <f>+Medio!B355</f>
        <v>0</v>
      </c>
      <c r="O356" s="6">
        <f>+Medio!C355</f>
        <v>0</v>
      </c>
      <c r="P356" s="6">
        <f>+Medio!D355</f>
        <v>0</v>
      </c>
      <c r="Q356" s="6">
        <f>+Medio!E355</f>
        <v>0</v>
      </c>
      <c r="R356" s="6">
        <f>+Medio!F355</f>
        <v>0</v>
      </c>
      <c r="S356" s="6">
        <f>+Medio!G355</f>
        <v>0</v>
      </c>
      <c r="T356" s="6">
        <f>+Medio!H355</f>
        <v>0</v>
      </c>
      <c r="U356" s="6">
        <f>+Medio!I355</f>
        <v>0</v>
      </c>
      <c r="V356" s="6">
        <f>+Medio!J355</f>
        <v>0</v>
      </c>
      <c r="W356" s="6">
        <f>+Medio!K355</f>
        <v>21691.03999999999</v>
      </c>
      <c r="X356" s="6">
        <f>+Medio!L355</f>
        <v>26122.639999999901</v>
      </c>
      <c r="Y356" s="6">
        <f>+Medio!M355</f>
        <v>58817.27000000007</v>
      </c>
      <c r="Z356" s="6">
        <f>+Húmedo!B355</f>
        <v>0</v>
      </c>
      <c r="AA356" s="6">
        <f>+Húmedo!C355</f>
        <v>0</v>
      </c>
      <c r="AB356" s="6">
        <f>+Húmedo!D355</f>
        <v>0</v>
      </c>
      <c r="AC356" s="6">
        <f>+Húmedo!E355</f>
        <v>0</v>
      </c>
      <c r="AD356" s="6">
        <f>+Húmedo!F355</f>
        <v>0</v>
      </c>
      <c r="AE356" s="6">
        <f>+Húmedo!G355</f>
        <v>0</v>
      </c>
      <c r="AF356" s="6">
        <f>+Húmedo!H355</f>
        <v>0</v>
      </c>
      <c r="AG356" s="6">
        <f>+Húmedo!I355</f>
        <v>0</v>
      </c>
      <c r="AH356" s="6">
        <f>+Húmedo!J355</f>
        <v>0</v>
      </c>
      <c r="AI356" s="6">
        <f>+Húmedo!K355</f>
        <v>20979.270000000004</v>
      </c>
      <c r="AJ356" s="6">
        <f>+Húmedo!L355</f>
        <v>24944.089999999982</v>
      </c>
      <c r="AK356" s="6">
        <f>+Húmedo!M355</f>
        <v>56379.479999999938</v>
      </c>
      <c r="AL356" s="6"/>
      <c r="AM356" s="34">
        <f t="shared" si="93"/>
        <v>106985.51999999981</v>
      </c>
      <c r="AN356" s="34">
        <f t="shared" si="94"/>
        <v>106630.94999999995</v>
      </c>
      <c r="AO356" s="34">
        <f t="shared" si="95"/>
        <v>102302.83999999992</v>
      </c>
      <c r="AP356" s="34">
        <f t="shared" si="96"/>
        <v>102302.83999999992</v>
      </c>
      <c r="AQ356" s="34">
        <f t="shared" si="97"/>
        <v>3</v>
      </c>
      <c r="AR356" s="6">
        <f t="shared" si="103"/>
        <v>354</v>
      </c>
      <c r="AS356" s="35">
        <f t="shared" ref="AS356:AU387" si="104">HLOOKUP(12*($AQ356-1)+(AS$1),$B$1:$AK$502,2+$AR356,FALSE)</f>
        <v>20979.270000000004</v>
      </c>
      <c r="AT356" s="35">
        <f t="shared" si="104"/>
        <v>24944.089999999982</v>
      </c>
      <c r="AU356" s="35">
        <f t="shared" si="104"/>
        <v>56379.479999999938</v>
      </c>
      <c r="AV356" s="35">
        <f t="shared" si="99"/>
        <v>102302.83999999992</v>
      </c>
      <c r="AW356" s="19">
        <f t="shared" si="100"/>
        <v>0</v>
      </c>
      <c r="AX356" s="30">
        <f t="shared" si="87"/>
        <v>34</v>
      </c>
      <c r="AY356" s="30">
        <f t="shared" si="88"/>
        <v>35</v>
      </c>
      <c r="AZ356" s="30">
        <f t="shared" si="89"/>
        <v>36</v>
      </c>
      <c r="BB356" s="34">
        <f>+CompraVenta!AQ358</f>
        <v>0</v>
      </c>
      <c r="BC356" s="34">
        <f>+CompraVenta!AR358</f>
        <v>0</v>
      </c>
      <c r="BD356" s="34">
        <f>+CompraVenta!AS358</f>
        <v>0</v>
      </c>
      <c r="BF356" s="34">
        <f t="shared" si="90"/>
        <v>20979.270000000004</v>
      </c>
      <c r="BG356" s="34">
        <f t="shared" si="91"/>
        <v>24944.089999999982</v>
      </c>
      <c r="BH356" s="34">
        <f t="shared" si="92"/>
        <v>56379.479999999938</v>
      </c>
      <c r="BJ356" s="36">
        <f t="shared" si="101"/>
        <v>102302.83999999992</v>
      </c>
      <c r="BK356" s="19">
        <f t="shared" si="102"/>
        <v>0</v>
      </c>
    </row>
    <row r="357" spans="1:63" x14ac:dyDescent="0.35">
      <c r="A357" s="3" t="str">
        <f>+Seco!A356</f>
        <v>PS_SANTALAURA</v>
      </c>
      <c r="B357" s="6">
        <f>+Seco!B356</f>
        <v>0</v>
      </c>
      <c r="C357" s="6">
        <f>+Seco!C356</f>
        <v>0</v>
      </c>
      <c r="D357" s="6">
        <f>+Seco!D356</f>
        <v>0</v>
      </c>
      <c r="E357" s="6">
        <f>+Seco!E356</f>
        <v>0</v>
      </c>
      <c r="F357" s="6">
        <f>+Seco!F356</f>
        <v>0</v>
      </c>
      <c r="G357" s="6">
        <f>+Seco!G356</f>
        <v>0</v>
      </c>
      <c r="H357" s="6">
        <f>+Seco!H356</f>
        <v>0</v>
      </c>
      <c r="I357" s="6">
        <f>+Seco!I356</f>
        <v>0</v>
      </c>
      <c r="J357" s="6">
        <f>+Seco!J356</f>
        <v>0</v>
      </c>
      <c r="K357" s="6">
        <f>+Seco!K356</f>
        <v>0</v>
      </c>
      <c r="L357" s="6">
        <f>+Seco!L356</f>
        <v>0</v>
      </c>
      <c r="M357" s="6">
        <f>+Seco!M356</f>
        <v>0</v>
      </c>
      <c r="N357" s="6">
        <f>+Medio!B356</f>
        <v>0</v>
      </c>
      <c r="O357" s="6">
        <f>+Medio!C356</f>
        <v>0</v>
      </c>
      <c r="P357" s="6">
        <f>+Medio!D356</f>
        <v>0</v>
      </c>
      <c r="Q357" s="6">
        <f>+Medio!E356</f>
        <v>0</v>
      </c>
      <c r="R357" s="6">
        <f>+Medio!F356</f>
        <v>0</v>
      </c>
      <c r="S357" s="6">
        <f>+Medio!G356</f>
        <v>0</v>
      </c>
      <c r="T357" s="6">
        <f>+Medio!H356</f>
        <v>0</v>
      </c>
      <c r="U357" s="6">
        <f>+Medio!I356</f>
        <v>0</v>
      </c>
      <c r="V357" s="6">
        <f>+Medio!J356</f>
        <v>0</v>
      </c>
      <c r="W357" s="6">
        <f>+Medio!K356</f>
        <v>0</v>
      </c>
      <c r="X357" s="6">
        <f>+Medio!L356</f>
        <v>0</v>
      </c>
      <c r="Y357" s="6">
        <f>+Medio!M356</f>
        <v>0</v>
      </c>
      <c r="Z357" s="6">
        <f>+Húmedo!B356</f>
        <v>0</v>
      </c>
      <c r="AA357" s="6">
        <f>+Húmedo!C356</f>
        <v>0</v>
      </c>
      <c r="AB357" s="6">
        <f>+Húmedo!D356</f>
        <v>0</v>
      </c>
      <c r="AC357" s="6">
        <f>+Húmedo!E356</f>
        <v>0</v>
      </c>
      <c r="AD357" s="6">
        <f>+Húmedo!F356</f>
        <v>0</v>
      </c>
      <c r="AE357" s="6">
        <f>+Húmedo!G356</f>
        <v>0</v>
      </c>
      <c r="AF357" s="6">
        <f>+Húmedo!H356</f>
        <v>0</v>
      </c>
      <c r="AG357" s="6">
        <f>+Húmedo!I356</f>
        <v>0</v>
      </c>
      <c r="AH357" s="6">
        <f>+Húmedo!J356</f>
        <v>0</v>
      </c>
      <c r="AI357" s="6">
        <f>+Húmedo!K356</f>
        <v>0</v>
      </c>
      <c r="AJ357" s="6">
        <f>+Húmedo!L356</f>
        <v>0</v>
      </c>
      <c r="AK357" s="6">
        <f>+Húmedo!M356</f>
        <v>0</v>
      </c>
      <c r="AL357" s="6"/>
      <c r="AM357" s="34">
        <f t="shared" si="93"/>
        <v>0</v>
      </c>
      <c r="AN357" s="34">
        <f t="shared" si="94"/>
        <v>0</v>
      </c>
      <c r="AO357" s="34">
        <f t="shared" si="95"/>
        <v>0</v>
      </c>
      <c r="AP357" s="34">
        <f t="shared" si="96"/>
        <v>0</v>
      </c>
      <c r="AQ357" s="34">
        <f t="shared" si="97"/>
        <v>1</v>
      </c>
      <c r="AR357" s="6">
        <f t="shared" si="103"/>
        <v>355</v>
      </c>
      <c r="AS357" s="35">
        <f t="shared" si="104"/>
        <v>0</v>
      </c>
      <c r="AT357" s="35">
        <f t="shared" si="104"/>
        <v>0</v>
      </c>
      <c r="AU357" s="35">
        <f t="shared" si="104"/>
        <v>0</v>
      </c>
      <c r="AV357" s="35">
        <f t="shared" si="99"/>
        <v>0</v>
      </c>
      <c r="AW357" s="19">
        <f t="shared" si="100"/>
        <v>0</v>
      </c>
      <c r="AX357" s="30">
        <f t="shared" si="87"/>
        <v>1</v>
      </c>
      <c r="AY357" s="30">
        <f t="shared" si="88"/>
        <v>1</v>
      </c>
      <c r="AZ357" s="30">
        <f t="shared" si="89"/>
        <v>1</v>
      </c>
      <c r="BB357" s="34">
        <f>+CompraVenta!AQ359</f>
        <v>0</v>
      </c>
      <c r="BC357" s="34">
        <f>+CompraVenta!AR359</f>
        <v>0</v>
      </c>
      <c r="BD357" s="34">
        <f>+CompraVenta!AS359</f>
        <v>0</v>
      </c>
      <c r="BF357" s="34">
        <f t="shared" si="90"/>
        <v>0</v>
      </c>
      <c r="BG357" s="34">
        <f t="shared" si="91"/>
        <v>0</v>
      </c>
      <c r="BH357" s="34">
        <f t="shared" si="92"/>
        <v>0</v>
      </c>
      <c r="BJ357" s="36">
        <f t="shared" si="101"/>
        <v>0</v>
      </c>
      <c r="BK357" s="19">
        <f t="shared" si="102"/>
        <v>0</v>
      </c>
    </row>
    <row r="358" spans="1:63" x14ac:dyDescent="0.35">
      <c r="A358" s="3" t="str">
        <f>+Seco!A357</f>
        <v>PUCLARO</v>
      </c>
      <c r="B358" s="6">
        <f>+Seco!B357</f>
        <v>0</v>
      </c>
      <c r="C358" s="6">
        <f>+Seco!C357</f>
        <v>0</v>
      </c>
      <c r="D358" s="6">
        <f>+Seco!D357</f>
        <v>0</v>
      </c>
      <c r="E358" s="6">
        <f>+Seco!E357</f>
        <v>0</v>
      </c>
      <c r="F358" s="6">
        <f>+Seco!F357</f>
        <v>0</v>
      </c>
      <c r="G358" s="6">
        <f>+Seco!G357</f>
        <v>0</v>
      </c>
      <c r="H358" s="6">
        <f>+Seco!H357</f>
        <v>0</v>
      </c>
      <c r="I358" s="6">
        <f>+Seco!I357</f>
        <v>0</v>
      </c>
      <c r="J358" s="6">
        <f>+Seco!J357</f>
        <v>0</v>
      </c>
      <c r="K358" s="6">
        <f>+Seco!K357</f>
        <v>403679.04000000027</v>
      </c>
      <c r="L358" s="6">
        <f>+Seco!L357</f>
        <v>412957.91000000038</v>
      </c>
      <c r="M358" s="6">
        <f>+Seco!M357</f>
        <v>97582.899999999849</v>
      </c>
      <c r="N358" s="6">
        <f>+Medio!B357</f>
        <v>0</v>
      </c>
      <c r="O358" s="6">
        <f>+Medio!C357</f>
        <v>0</v>
      </c>
      <c r="P358" s="6">
        <f>+Medio!D357</f>
        <v>0</v>
      </c>
      <c r="Q358" s="6">
        <f>+Medio!E357</f>
        <v>0</v>
      </c>
      <c r="R358" s="6">
        <f>+Medio!F357</f>
        <v>0</v>
      </c>
      <c r="S358" s="6">
        <f>+Medio!G357</f>
        <v>0</v>
      </c>
      <c r="T358" s="6">
        <f>+Medio!H357</f>
        <v>0</v>
      </c>
      <c r="U358" s="6">
        <f>+Medio!I357</f>
        <v>0</v>
      </c>
      <c r="V358" s="6">
        <f>+Medio!J357</f>
        <v>0</v>
      </c>
      <c r="W358" s="6">
        <f>+Medio!K357</f>
        <v>399359.58999999985</v>
      </c>
      <c r="X358" s="6">
        <f>+Medio!L357</f>
        <v>451097.41000000067</v>
      </c>
      <c r="Y358" s="6">
        <f>+Medio!M357</f>
        <v>366482.61999999947</v>
      </c>
      <c r="Z358" s="6">
        <f>+Húmedo!B357</f>
        <v>0</v>
      </c>
      <c r="AA358" s="6">
        <f>+Húmedo!C357</f>
        <v>0</v>
      </c>
      <c r="AB358" s="6">
        <f>+Húmedo!D357</f>
        <v>0</v>
      </c>
      <c r="AC358" s="6">
        <f>+Húmedo!E357</f>
        <v>0</v>
      </c>
      <c r="AD358" s="6">
        <f>+Húmedo!F357</f>
        <v>0</v>
      </c>
      <c r="AE358" s="6">
        <f>+Húmedo!G357</f>
        <v>0</v>
      </c>
      <c r="AF358" s="6">
        <f>+Húmedo!H357</f>
        <v>0</v>
      </c>
      <c r="AG358" s="6">
        <f>+Húmedo!I357</f>
        <v>0</v>
      </c>
      <c r="AH358" s="6">
        <f>+Húmedo!J357</f>
        <v>0</v>
      </c>
      <c r="AI358" s="6">
        <f>+Húmedo!K357</f>
        <v>377073.14000000095</v>
      </c>
      <c r="AJ358" s="6">
        <f>+Húmedo!L357</f>
        <v>407593.50999999919</v>
      </c>
      <c r="AK358" s="6">
        <f>+Húmedo!M357</f>
        <v>92918.409999999814</v>
      </c>
      <c r="AL358" s="6"/>
      <c r="AM358" s="34">
        <f t="shared" si="93"/>
        <v>914219.85000000056</v>
      </c>
      <c r="AN358" s="34">
        <f t="shared" si="94"/>
        <v>1216939.6199999999</v>
      </c>
      <c r="AO358" s="34">
        <f t="shared" si="95"/>
        <v>877585.05999999994</v>
      </c>
      <c r="AP358" s="34">
        <f t="shared" si="96"/>
        <v>877585.05999999994</v>
      </c>
      <c r="AQ358" s="34">
        <f t="shared" si="97"/>
        <v>3</v>
      </c>
      <c r="AR358" s="6">
        <f t="shared" si="103"/>
        <v>356</v>
      </c>
      <c r="AS358" s="35">
        <f t="shared" si="104"/>
        <v>377073.14000000095</v>
      </c>
      <c r="AT358" s="35">
        <f t="shared" si="104"/>
        <v>407593.50999999919</v>
      </c>
      <c r="AU358" s="35">
        <f t="shared" si="104"/>
        <v>92918.409999999814</v>
      </c>
      <c r="AV358" s="35">
        <f t="shared" si="99"/>
        <v>877585.05999999994</v>
      </c>
      <c r="AW358" s="19">
        <f t="shared" si="100"/>
        <v>0</v>
      </c>
      <c r="AX358" s="30">
        <f t="shared" si="87"/>
        <v>34</v>
      </c>
      <c r="AY358" s="30">
        <f t="shared" si="88"/>
        <v>35</v>
      </c>
      <c r="AZ358" s="30">
        <f t="shared" si="89"/>
        <v>36</v>
      </c>
      <c r="BB358" s="34">
        <f>+CompraVenta!AQ360</f>
        <v>0</v>
      </c>
      <c r="BC358" s="34">
        <f>+CompraVenta!AR360</f>
        <v>0</v>
      </c>
      <c r="BD358" s="34">
        <f>+CompraVenta!AS360</f>
        <v>0</v>
      </c>
      <c r="BF358" s="34">
        <f t="shared" si="90"/>
        <v>377073.14000000095</v>
      </c>
      <c r="BG358" s="34">
        <f t="shared" si="91"/>
        <v>407593.50999999919</v>
      </c>
      <c r="BH358" s="34">
        <f t="shared" si="92"/>
        <v>92918.409999999814</v>
      </c>
      <c r="BJ358" s="36">
        <f t="shared" si="101"/>
        <v>877585.05999999994</v>
      </c>
      <c r="BK358" s="19">
        <f t="shared" si="102"/>
        <v>0</v>
      </c>
    </row>
    <row r="359" spans="1:63" x14ac:dyDescent="0.35">
      <c r="A359" s="3" t="str">
        <f>+Seco!A358</f>
        <v>PUENTE_SOLAR_SPA</v>
      </c>
      <c r="B359" s="6">
        <f>+Seco!B358</f>
        <v>0</v>
      </c>
      <c r="C359" s="6">
        <f>+Seco!C358</f>
        <v>0</v>
      </c>
      <c r="D359" s="6">
        <f>+Seco!D358</f>
        <v>0</v>
      </c>
      <c r="E359" s="6">
        <f>+Seco!E358</f>
        <v>0</v>
      </c>
      <c r="F359" s="6">
        <f>+Seco!F358</f>
        <v>0</v>
      </c>
      <c r="G359" s="6">
        <f>+Seco!G358</f>
        <v>0</v>
      </c>
      <c r="H359" s="6">
        <f>+Seco!H358</f>
        <v>0</v>
      </c>
      <c r="I359" s="6">
        <f>+Seco!I358</f>
        <v>0</v>
      </c>
      <c r="J359" s="6">
        <f>+Seco!J358</f>
        <v>0</v>
      </c>
      <c r="K359" s="6">
        <f>+Seco!K358</f>
        <v>89349.139999999825</v>
      </c>
      <c r="L359" s="6">
        <f>+Seco!L358</f>
        <v>105292.63000000015</v>
      </c>
      <c r="M359" s="6">
        <f>+Seco!M358</f>
        <v>106364.2499999999</v>
      </c>
      <c r="N359" s="6">
        <f>+Medio!B358</f>
        <v>0</v>
      </c>
      <c r="O359" s="6">
        <f>+Medio!C358</f>
        <v>0</v>
      </c>
      <c r="P359" s="6">
        <f>+Medio!D358</f>
        <v>0</v>
      </c>
      <c r="Q359" s="6">
        <f>+Medio!E358</f>
        <v>0</v>
      </c>
      <c r="R359" s="6">
        <f>+Medio!F358</f>
        <v>0</v>
      </c>
      <c r="S359" s="6">
        <f>+Medio!G358</f>
        <v>0</v>
      </c>
      <c r="T359" s="6">
        <f>+Medio!H358</f>
        <v>0</v>
      </c>
      <c r="U359" s="6">
        <f>+Medio!I358</f>
        <v>0</v>
      </c>
      <c r="V359" s="6">
        <f>+Medio!J358</f>
        <v>0</v>
      </c>
      <c r="W359" s="6">
        <f>+Medio!K358</f>
        <v>89006.72999999985</v>
      </c>
      <c r="X359" s="6">
        <f>+Medio!L358</f>
        <v>107844.84999999996</v>
      </c>
      <c r="Y359" s="6">
        <f>+Medio!M358</f>
        <v>106388.98999999996</v>
      </c>
      <c r="Z359" s="6">
        <f>+Húmedo!B358</f>
        <v>0</v>
      </c>
      <c r="AA359" s="6">
        <f>+Húmedo!C358</f>
        <v>0</v>
      </c>
      <c r="AB359" s="6">
        <f>+Húmedo!D358</f>
        <v>0</v>
      </c>
      <c r="AC359" s="6">
        <f>+Húmedo!E358</f>
        <v>0</v>
      </c>
      <c r="AD359" s="6">
        <f>+Húmedo!F358</f>
        <v>0</v>
      </c>
      <c r="AE359" s="6">
        <f>+Húmedo!G358</f>
        <v>0</v>
      </c>
      <c r="AF359" s="6">
        <f>+Húmedo!H358</f>
        <v>0</v>
      </c>
      <c r="AG359" s="6">
        <f>+Húmedo!I358</f>
        <v>0</v>
      </c>
      <c r="AH359" s="6">
        <f>+Húmedo!J358</f>
        <v>0</v>
      </c>
      <c r="AI359" s="6">
        <f>+Húmedo!K358</f>
        <v>86626.089999999866</v>
      </c>
      <c r="AJ359" s="6">
        <f>+Húmedo!L358</f>
        <v>104257.34000000004</v>
      </c>
      <c r="AK359" s="6">
        <f>+Húmedo!M358</f>
        <v>103107.42000000019</v>
      </c>
      <c r="AL359" s="6"/>
      <c r="AM359" s="34">
        <f t="shared" si="93"/>
        <v>301006.01999999984</v>
      </c>
      <c r="AN359" s="34">
        <f t="shared" si="94"/>
        <v>303240.56999999977</v>
      </c>
      <c r="AO359" s="34">
        <f t="shared" si="95"/>
        <v>293990.85000000009</v>
      </c>
      <c r="AP359" s="34">
        <f t="shared" si="96"/>
        <v>293990.85000000009</v>
      </c>
      <c r="AQ359" s="34">
        <f t="shared" si="97"/>
        <v>3</v>
      </c>
      <c r="AR359" s="6">
        <f t="shared" si="103"/>
        <v>357</v>
      </c>
      <c r="AS359" s="35">
        <f t="shared" si="104"/>
        <v>86626.089999999866</v>
      </c>
      <c r="AT359" s="35">
        <f t="shared" si="104"/>
        <v>104257.34000000004</v>
      </c>
      <c r="AU359" s="35">
        <f t="shared" si="104"/>
        <v>103107.42000000019</v>
      </c>
      <c r="AV359" s="35">
        <f t="shared" si="99"/>
        <v>293990.85000000009</v>
      </c>
      <c r="AW359" s="19">
        <f t="shared" si="100"/>
        <v>0</v>
      </c>
      <c r="AX359" s="30">
        <f t="shared" si="87"/>
        <v>34</v>
      </c>
      <c r="AY359" s="30">
        <f t="shared" si="88"/>
        <v>35</v>
      </c>
      <c r="AZ359" s="30">
        <f t="shared" si="89"/>
        <v>36</v>
      </c>
      <c r="BB359" s="34">
        <f>+CompraVenta!AQ361</f>
        <v>0</v>
      </c>
      <c r="BC359" s="34">
        <f>+CompraVenta!AR361</f>
        <v>0</v>
      </c>
      <c r="BD359" s="34">
        <f>+CompraVenta!AS361</f>
        <v>0</v>
      </c>
      <c r="BF359" s="34">
        <f t="shared" si="90"/>
        <v>86626.089999999866</v>
      </c>
      <c r="BG359" s="34">
        <f t="shared" si="91"/>
        <v>104257.34000000004</v>
      </c>
      <c r="BH359" s="34">
        <f t="shared" si="92"/>
        <v>103107.42000000019</v>
      </c>
      <c r="BJ359" s="36">
        <f t="shared" si="101"/>
        <v>293990.85000000009</v>
      </c>
      <c r="BK359" s="19">
        <f t="shared" si="102"/>
        <v>0</v>
      </c>
    </row>
    <row r="360" spans="1:63" x14ac:dyDescent="0.35">
      <c r="A360" s="3" t="str">
        <f>+Seco!A359</f>
        <v>PUERTO_SECO</v>
      </c>
      <c r="B360" s="6">
        <f>+Seco!B359</f>
        <v>0</v>
      </c>
      <c r="C360" s="6">
        <f>+Seco!C359</f>
        <v>0</v>
      </c>
      <c r="D360" s="6">
        <f>+Seco!D359</f>
        <v>0</v>
      </c>
      <c r="E360" s="6">
        <f>+Seco!E359</f>
        <v>0</v>
      </c>
      <c r="F360" s="6">
        <f>+Seco!F359</f>
        <v>0</v>
      </c>
      <c r="G360" s="6">
        <f>+Seco!G359</f>
        <v>0</v>
      </c>
      <c r="H360" s="6">
        <f>+Seco!H359</f>
        <v>0</v>
      </c>
      <c r="I360" s="6">
        <f>+Seco!I359</f>
        <v>0</v>
      </c>
      <c r="J360" s="6">
        <f>+Seco!J359</f>
        <v>0</v>
      </c>
      <c r="K360" s="6">
        <f>+Seco!K359</f>
        <v>106806.17000000003</v>
      </c>
      <c r="L360" s="6">
        <f>+Seco!L359</f>
        <v>108091.06000000004</v>
      </c>
      <c r="M360" s="6">
        <f>+Seco!M359</f>
        <v>109223.14000000029</v>
      </c>
      <c r="N360" s="6">
        <f>+Medio!B359</f>
        <v>0</v>
      </c>
      <c r="O360" s="6">
        <f>+Medio!C359</f>
        <v>0</v>
      </c>
      <c r="P360" s="6">
        <f>+Medio!D359</f>
        <v>0</v>
      </c>
      <c r="Q360" s="6">
        <f>+Medio!E359</f>
        <v>0</v>
      </c>
      <c r="R360" s="6">
        <f>+Medio!F359</f>
        <v>0</v>
      </c>
      <c r="S360" s="6">
        <f>+Medio!G359</f>
        <v>0</v>
      </c>
      <c r="T360" s="6">
        <f>+Medio!H359</f>
        <v>0</v>
      </c>
      <c r="U360" s="6">
        <f>+Medio!I359</f>
        <v>0</v>
      </c>
      <c r="V360" s="6">
        <f>+Medio!J359</f>
        <v>0</v>
      </c>
      <c r="W360" s="6">
        <f>+Medio!K359</f>
        <v>104542.49000000024</v>
      </c>
      <c r="X360" s="6">
        <f>+Medio!L359</f>
        <v>110550.94000000018</v>
      </c>
      <c r="Y360" s="6">
        <f>+Medio!M359</f>
        <v>116162.71000000012</v>
      </c>
      <c r="Z360" s="6">
        <f>+Húmedo!B359</f>
        <v>0</v>
      </c>
      <c r="AA360" s="6">
        <f>+Húmedo!C359</f>
        <v>0</v>
      </c>
      <c r="AB360" s="6">
        <f>+Húmedo!D359</f>
        <v>0</v>
      </c>
      <c r="AC360" s="6">
        <f>+Húmedo!E359</f>
        <v>0</v>
      </c>
      <c r="AD360" s="6">
        <f>+Húmedo!F359</f>
        <v>0</v>
      </c>
      <c r="AE360" s="6">
        <f>+Húmedo!G359</f>
        <v>0</v>
      </c>
      <c r="AF360" s="6">
        <f>+Húmedo!H359</f>
        <v>0</v>
      </c>
      <c r="AG360" s="6">
        <f>+Húmedo!I359</f>
        <v>0</v>
      </c>
      <c r="AH360" s="6">
        <f>+Húmedo!J359</f>
        <v>0</v>
      </c>
      <c r="AI360" s="6">
        <f>+Húmedo!K359</f>
        <v>112272.99999999975</v>
      </c>
      <c r="AJ360" s="6">
        <f>+Húmedo!L359</f>
        <v>108272.31999999983</v>
      </c>
      <c r="AK360" s="6">
        <f>+Húmedo!M359</f>
        <v>115099.57999999981</v>
      </c>
      <c r="AL360" s="6"/>
      <c r="AM360" s="34">
        <f t="shared" si="93"/>
        <v>324120.37000000034</v>
      </c>
      <c r="AN360" s="34">
        <f t="shared" si="94"/>
        <v>331256.14000000054</v>
      </c>
      <c r="AO360" s="34">
        <f t="shared" si="95"/>
        <v>335644.89999999944</v>
      </c>
      <c r="AP360" s="34">
        <f t="shared" si="96"/>
        <v>324120.37000000034</v>
      </c>
      <c r="AQ360" s="34">
        <f t="shared" si="97"/>
        <v>1</v>
      </c>
      <c r="AR360" s="6">
        <f t="shared" si="103"/>
        <v>358</v>
      </c>
      <c r="AS360" s="35">
        <f t="shared" si="104"/>
        <v>106806.17000000003</v>
      </c>
      <c r="AT360" s="35">
        <f t="shared" si="104"/>
        <v>108091.06000000004</v>
      </c>
      <c r="AU360" s="35">
        <f t="shared" si="104"/>
        <v>109223.14000000029</v>
      </c>
      <c r="AV360" s="35">
        <f t="shared" si="99"/>
        <v>324120.37000000034</v>
      </c>
      <c r="AW360" s="19">
        <f t="shared" si="100"/>
        <v>0</v>
      </c>
      <c r="AX360" s="30">
        <f t="shared" si="87"/>
        <v>10</v>
      </c>
      <c r="AY360" s="30">
        <f t="shared" si="88"/>
        <v>11</v>
      </c>
      <c r="AZ360" s="30">
        <f t="shared" si="89"/>
        <v>12</v>
      </c>
      <c r="BB360" s="34">
        <f>+CompraVenta!AQ362</f>
        <v>0</v>
      </c>
      <c r="BC360" s="34">
        <f>+CompraVenta!AR362</f>
        <v>0</v>
      </c>
      <c r="BD360" s="34">
        <f>+CompraVenta!AS362</f>
        <v>0</v>
      </c>
      <c r="BF360" s="34">
        <f t="shared" si="90"/>
        <v>106806.17000000003</v>
      </c>
      <c r="BG360" s="34">
        <f t="shared" si="91"/>
        <v>108091.06000000004</v>
      </c>
      <c r="BH360" s="34">
        <f t="shared" si="92"/>
        <v>109223.14000000029</v>
      </c>
      <c r="BJ360" s="36">
        <f t="shared" si="101"/>
        <v>324120.37000000034</v>
      </c>
      <c r="BK360" s="19">
        <f t="shared" si="102"/>
        <v>0</v>
      </c>
    </row>
    <row r="361" spans="1:63" x14ac:dyDescent="0.35">
      <c r="A361" s="3" t="str">
        <f>+Seco!A360</f>
        <v>PUNTA_PALMERAS</v>
      </c>
      <c r="B361" s="6">
        <f>+Seco!B360</f>
        <v>0</v>
      </c>
      <c r="C361" s="6">
        <f>+Seco!C360</f>
        <v>0</v>
      </c>
      <c r="D361" s="6">
        <f>+Seco!D360</f>
        <v>0</v>
      </c>
      <c r="E361" s="6">
        <f>+Seco!E360</f>
        <v>0</v>
      </c>
      <c r="F361" s="6">
        <f>+Seco!F360</f>
        <v>0</v>
      </c>
      <c r="G361" s="6">
        <f>+Seco!G360</f>
        <v>0</v>
      </c>
      <c r="H361" s="6">
        <f>+Seco!H360</f>
        <v>0</v>
      </c>
      <c r="I361" s="6">
        <f>+Seco!I360</f>
        <v>0</v>
      </c>
      <c r="J361" s="6">
        <f>+Seco!J360</f>
        <v>0</v>
      </c>
      <c r="K361" s="6">
        <f>+Seco!K360</f>
        <v>1384890.0500000017</v>
      </c>
      <c r="L361" s="6">
        <f>+Seco!L360</f>
        <v>1359725.9299999964</v>
      </c>
      <c r="M361" s="6">
        <f>+Seco!M360</f>
        <v>1286191.9100000011</v>
      </c>
      <c r="N361" s="6">
        <f>+Medio!B360</f>
        <v>0</v>
      </c>
      <c r="O361" s="6">
        <f>+Medio!C360</f>
        <v>0</v>
      </c>
      <c r="P361" s="6">
        <f>+Medio!D360</f>
        <v>0</v>
      </c>
      <c r="Q361" s="6">
        <f>+Medio!E360</f>
        <v>0</v>
      </c>
      <c r="R361" s="6">
        <f>+Medio!F360</f>
        <v>0</v>
      </c>
      <c r="S361" s="6">
        <f>+Medio!G360</f>
        <v>0</v>
      </c>
      <c r="T361" s="6">
        <f>+Medio!H360</f>
        <v>0</v>
      </c>
      <c r="U361" s="6">
        <f>+Medio!I360</f>
        <v>0</v>
      </c>
      <c r="V361" s="6">
        <f>+Medio!J360</f>
        <v>0</v>
      </c>
      <c r="W361" s="6">
        <f>+Medio!K360</f>
        <v>1382531.1900000018</v>
      </c>
      <c r="X361" s="6">
        <f>+Medio!L360</f>
        <v>1388286.7999999982</v>
      </c>
      <c r="Y361" s="6">
        <f>+Medio!M360</f>
        <v>1277444.3900000029</v>
      </c>
      <c r="Z361" s="6">
        <f>+Húmedo!B360</f>
        <v>0</v>
      </c>
      <c r="AA361" s="6">
        <f>+Húmedo!C360</f>
        <v>0</v>
      </c>
      <c r="AB361" s="6">
        <f>+Húmedo!D360</f>
        <v>0</v>
      </c>
      <c r="AC361" s="6">
        <f>+Húmedo!E360</f>
        <v>0</v>
      </c>
      <c r="AD361" s="6">
        <f>+Húmedo!F360</f>
        <v>0</v>
      </c>
      <c r="AE361" s="6">
        <f>+Húmedo!G360</f>
        <v>0</v>
      </c>
      <c r="AF361" s="6">
        <f>+Húmedo!H360</f>
        <v>0</v>
      </c>
      <c r="AG361" s="6">
        <f>+Húmedo!I360</f>
        <v>0</v>
      </c>
      <c r="AH361" s="6">
        <f>+Húmedo!J360</f>
        <v>0</v>
      </c>
      <c r="AI361" s="6">
        <f>+Húmedo!K360</f>
        <v>1350040.0999999957</v>
      </c>
      <c r="AJ361" s="6">
        <f>+Húmedo!L360</f>
        <v>1347568.96</v>
      </c>
      <c r="AK361" s="6">
        <f>+Húmedo!M360</f>
        <v>1248741.8800000034</v>
      </c>
      <c r="AL361" s="6"/>
      <c r="AM361" s="34">
        <f t="shared" si="93"/>
        <v>4030807.8899999992</v>
      </c>
      <c r="AN361" s="34">
        <f t="shared" si="94"/>
        <v>4048262.3800000031</v>
      </c>
      <c r="AO361" s="34">
        <f t="shared" si="95"/>
        <v>3946350.9399999995</v>
      </c>
      <c r="AP361" s="34">
        <f t="shared" si="96"/>
        <v>3946350.9399999995</v>
      </c>
      <c r="AQ361" s="34">
        <f t="shared" si="97"/>
        <v>3</v>
      </c>
      <c r="AR361" s="6">
        <f t="shared" si="103"/>
        <v>359</v>
      </c>
      <c r="AS361" s="35">
        <f t="shared" si="104"/>
        <v>1350040.0999999957</v>
      </c>
      <c r="AT361" s="35">
        <f t="shared" si="104"/>
        <v>1347568.96</v>
      </c>
      <c r="AU361" s="35">
        <f t="shared" si="104"/>
        <v>1248741.8800000034</v>
      </c>
      <c r="AV361" s="35">
        <f t="shared" si="99"/>
        <v>3946350.9399999995</v>
      </c>
      <c r="AW361" s="19">
        <f t="shared" si="100"/>
        <v>0</v>
      </c>
      <c r="AX361" s="30">
        <f t="shared" si="87"/>
        <v>34</v>
      </c>
      <c r="AY361" s="30">
        <f t="shared" si="88"/>
        <v>35</v>
      </c>
      <c r="AZ361" s="30">
        <f t="shared" si="89"/>
        <v>36</v>
      </c>
      <c r="BB361" s="34">
        <f>+CompraVenta!AQ363</f>
        <v>-630434.2699999999</v>
      </c>
      <c r="BC361" s="34">
        <f>+CompraVenta!AR363</f>
        <v>-668092.04000000074</v>
      </c>
      <c r="BD361" s="34">
        <f>+CompraVenta!AS363</f>
        <v>-657915.62000000011</v>
      </c>
      <c r="BF361" s="34">
        <f t="shared" si="90"/>
        <v>719605.82999999577</v>
      </c>
      <c r="BG361" s="34">
        <f t="shared" si="91"/>
        <v>679476.91999999923</v>
      </c>
      <c r="BH361" s="34">
        <f t="shared" si="92"/>
        <v>590826.26000000327</v>
      </c>
      <c r="BJ361" s="36">
        <f t="shared" si="101"/>
        <v>1989909.0099999981</v>
      </c>
      <c r="BK361" s="19">
        <f t="shared" si="102"/>
        <v>0</v>
      </c>
    </row>
    <row r="362" spans="1:63" x14ac:dyDescent="0.35">
      <c r="A362" s="3" t="str">
        <f>+Seco!A361</f>
        <v>PUNTILLA</v>
      </c>
      <c r="B362" s="6">
        <f>+Seco!B361</f>
        <v>0</v>
      </c>
      <c r="C362" s="6">
        <f>+Seco!C361</f>
        <v>0</v>
      </c>
      <c r="D362" s="6">
        <f>+Seco!D361</f>
        <v>0</v>
      </c>
      <c r="E362" s="6">
        <f>+Seco!E361</f>
        <v>0</v>
      </c>
      <c r="F362" s="6">
        <f>+Seco!F361</f>
        <v>0</v>
      </c>
      <c r="G362" s="6">
        <f>+Seco!G361</f>
        <v>0</v>
      </c>
      <c r="H362" s="6">
        <f>+Seco!H361</f>
        <v>0</v>
      </c>
      <c r="I362" s="6">
        <f>+Seco!I361</f>
        <v>0</v>
      </c>
      <c r="J362" s="6">
        <f>+Seco!J361</f>
        <v>0</v>
      </c>
      <c r="K362" s="6">
        <f>+Seco!K361</f>
        <v>2522554.329999994</v>
      </c>
      <c r="L362" s="6">
        <f>+Seco!L361</f>
        <v>1446892.9899999993</v>
      </c>
      <c r="M362" s="6">
        <f>+Seco!M361</f>
        <v>1073203.0500000005</v>
      </c>
      <c r="N362" s="6">
        <f>+Medio!B361</f>
        <v>0</v>
      </c>
      <c r="O362" s="6">
        <f>+Medio!C361</f>
        <v>0</v>
      </c>
      <c r="P362" s="6">
        <f>+Medio!D361</f>
        <v>0</v>
      </c>
      <c r="Q362" s="6">
        <f>+Medio!E361</f>
        <v>0</v>
      </c>
      <c r="R362" s="6">
        <f>+Medio!F361</f>
        <v>0</v>
      </c>
      <c r="S362" s="6">
        <f>+Medio!G361</f>
        <v>0</v>
      </c>
      <c r="T362" s="6">
        <f>+Medio!H361</f>
        <v>0</v>
      </c>
      <c r="U362" s="6">
        <f>+Medio!I361</f>
        <v>0</v>
      </c>
      <c r="V362" s="6">
        <f>+Medio!J361</f>
        <v>0</v>
      </c>
      <c r="W362" s="6">
        <f>+Medio!K361</f>
        <v>2894209.0700000026</v>
      </c>
      <c r="X362" s="6">
        <f>+Medio!L361</f>
        <v>1681362.639999999</v>
      </c>
      <c r="Y362" s="6">
        <f>+Medio!M361</f>
        <v>1327219.1399999987</v>
      </c>
      <c r="Z362" s="6">
        <f>+Húmedo!B361</f>
        <v>0</v>
      </c>
      <c r="AA362" s="6">
        <f>+Húmedo!C361</f>
        <v>0</v>
      </c>
      <c r="AB362" s="6">
        <f>+Húmedo!D361</f>
        <v>0</v>
      </c>
      <c r="AC362" s="6">
        <f>+Húmedo!E361</f>
        <v>0</v>
      </c>
      <c r="AD362" s="6">
        <f>+Húmedo!F361</f>
        <v>0</v>
      </c>
      <c r="AE362" s="6">
        <f>+Húmedo!G361</f>
        <v>0</v>
      </c>
      <c r="AF362" s="6">
        <f>+Húmedo!H361</f>
        <v>0</v>
      </c>
      <c r="AG362" s="6">
        <f>+Húmedo!I361</f>
        <v>0</v>
      </c>
      <c r="AH362" s="6">
        <f>+Húmedo!J361</f>
        <v>0</v>
      </c>
      <c r="AI362" s="6">
        <f>+Húmedo!K361</f>
        <v>2939371.0300000017</v>
      </c>
      <c r="AJ362" s="6">
        <f>+Húmedo!L361</f>
        <v>2001872.3300000022</v>
      </c>
      <c r="AK362" s="6">
        <f>+Húmedo!M361</f>
        <v>1500009.3900000013</v>
      </c>
      <c r="AL362" s="6"/>
      <c r="AM362" s="34">
        <f t="shared" si="93"/>
        <v>5042650.3699999936</v>
      </c>
      <c r="AN362" s="34">
        <f t="shared" si="94"/>
        <v>5902790.8500000006</v>
      </c>
      <c r="AO362" s="34">
        <f t="shared" si="95"/>
        <v>6441252.7500000056</v>
      </c>
      <c r="AP362" s="34">
        <f t="shared" si="96"/>
        <v>5042650.3699999936</v>
      </c>
      <c r="AQ362" s="34">
        <f t="shared" si="97"/>
        <v>1</v>
      </c>
      <c r="AR362" s="6">
        <f t="shared" si="103"/>
        <v>360</v>
      </c>
      <c r="AS362" s="35">
        <f t="shared" si="104"/>
        <v>2522554.329999994</v>
      </c>
      <c r="AT362" s="35">
        <f t="shared" si="104"/>
        <v>1446892.9899999993</v>
      </c>
      <c r="AU362" s="35">
        <f t="shared" si="104"/>
        <v>1073203.0500000005</v>
      </c>
      <c r="AV362" s="35">
        <f t="shared" si="99"/>
        <v>5042650.3699999936</v>
      </c>
      <c r="AW362" s="19">
        <f t="shared" si="100"/>
        <v>0</v>
      </c>
      <c r="AX362" s="30">
        <f t="shared" si="87"/>
        <v>10</v>
      </c>
      <c r="AY362" s="30">
        <f t="shared" si="88"/>
        <v>11</v>
      </c>
      <c r="AZ362" s="30">
        <f t="shared" si="89"/>
        <v>12</v>
      </c>
      <c r="BB362" s="34">
        <f>+CompraVenta!AQ364</f>
        <v>0</v>
      </c>
      <c r="BC362" s="34">
        <f>+CompraVenta!AR364</f>
        <v>0</v>
      </c>
      <c r="BD362" s="34">
        <f>+CompraVenta!AS364</f>
        <v>0</v>
      </c>
      <c r="BF362" s="34">
        <f t="shared" si="90"/>
        <v>2522554.329999994</v>
      </c>
      <c r="BG362" s="34">
        <f t="shared" si="91"/>
        <v>1446892.9899999993</v>
      </c>
      <c r="BH362" s="34">
        <f t="shared" si="92"/>
        <v>1073203.0500000005</v>
      </c>
      <c r="BJ362" s="36">
        <f t="shared" si="101"/>
        <v>5042650.3699999936</v>
      </c>
      <c r="BK362" s="19">
        <f t="shared" si="102"/>
        <v>0</v>
      </c>
    </row>
    <row r="363" spans="1:63" x14ac:dyDescent="0.35">
      <c r="A363" s="3" t="str">
        <f>+Seco!A362</f>
        <v>PV_CATEMU_SPA</v>
      </c>
      <c r="B363" s="6">
        <f>+Seco!B362</f>
        <v>0</v>
      </c>
      <c r="C363" s="6">
        <f>+Seco!C362</f>
        <v>0</v>
      </c>
      <c r="D363" s="6">
        <f>+Seco!D362</f>
        <v>0</v>
      </c>
      <c r="E363" s="6">
        <f>+Seco!E362</f>
        <v>0</v>
      </c>
      <c r="F363" s="6">
        <f>+Seco!F362</f>
        <v>0</v>
      </c>
      <c r="G363" s="6">
        <f>+Seco!G362</f>
        <v>0</v>
      </c>
      <c r="H363" s="6">
        <f>+Seco!H362</f>
        <v>0</v>
      </c>
      <c r="I363" s="6">
        <f>+Seco!I362</f>
        <v>0</v>
      </c>
      <c r="J363" s="6">
        <f>+Seco!J362</f>
        <v>0</v>
      </c>
      <c r="K363" s="6">
        <f>+Seco!K362</f>
        <v>58244.750000000138</v>
      </c>
      <c r="L363" s="6">
        <f>+Seco!L362</f>
        <v>66967.760000000198</v>
      </c>
      <c r="M363" s="6">
        <f>+Seco!M362</f>
        <v>68208.199999999837</v>
      </c>
      <c r="N363" s="6">
        <f>+Medio!B362</f>
        <v>0</v>
      </c>
      <c r="O363" s="6">
        <f>+Medio!C362</f>
        <v>0</v>
      </c>
      <c r="P363" s="6">
        <f>+Medio!D362</f>
        <v>0</v>
      </c>
      <c r="Q363" s="6">
        <f>+Medio!E362</f>
        <v>0</v>
      </c>
      <c r="R363" s="6">
        <f>+Medio!F362</f>
        <v>0</v>
      </c>
      <c r="S363" s="6">
        <f>+Medio!G362</f>
        <v>0</v>
      </c>
      <c r="T363" s="6">
        <f>+Medio!H362</f>
        <v>0</v>
      </c>
      <c r="U363" s="6">
        <f>+Medio!I362</f>
        <v>0</v>
      </c>
      <c r="V363" s="6">
        <f>+Medio!J362</f>
        <v>0</v>
      </c>
      <c r="W363" s="6">
        <f>+Medio!K362</f>
        <v>57991.869999999886</v>
      </c>
      <c r="X363" s="6">
        <f>+Medio!L362</f>
        <v>68235.740000000209</v>
      </c>
      <c r="Y363" s="6">
        <f>+Medio!M362</f>
        <v>68476.929999999891</v>
      </c>
      <c r="Z363" s="6">
        <f>+Húmedo!B362</f>
        <v>0</v>
      </c>
      <c r="AA363" s="6">
        <f>+Húmedo!C362</f>
        <v>0</v>
      </c>
      <c r="AB363" s="6">
        <f>+Húmedo!D362</f>
        <v>0</v>
      </c>
      <c r="AC363" s="6">
        <f>+Húmedo!E362</f>
        <v>0</v>
      </c>
      <c r="AD363" s="6">
        <f>+Húmedo!F362</f>
        <v>0</v>
      </c>
      <c r="AE363" s="6">
        <f>+Húmedo!G362</f>
        <v>0</v>
      </c>
      <c r="AF363" s="6">
        <f>+Húmedo!H362</f>
        <v>0</v>
      </c>
      <c r="AG363" s="6">
        <f>+Húmedo!I362</f>
        <v>0</v>
      </c>
      <c r="AH363" s="6">
        <f>+Húmedo!J362</f>
        <v>0</v>
      </c>
      <c r="AI363" s="6">
        <f>+Húmedo!K362</f>
        <v>56757.460000000108</v>
      </c>
      <c r="AJ363" s="6">
        <f>+Húmedo!L362</f>
        <v>66605.550000000061</v>
      </c>
      <c r="AK363" s="6">
        <f>+Húmedo!M362</f>
        <v>66526.629999999903</v>
      </c>
      <c r="AL363" s="6"/>
      <c r="AM363" s="34">
        <f t="shared" si="93"/>
        <v>193420.71000000017</v>
      </c>
      <c r="AN363" s="34">
        <f t="shared" si="94"/>
        <v>194704.53999999998</v>
      </c>
      <c r="AO363" s="34">
        <f t="shared" si="95"/>
        <v>189889.64000000007</v>
      </c>
      <c r="AP363" s="34">
        <f t="shared" si="96"/>
        <v>189889.64000000007</v>
      </c>
      <c r="AQ363" s="34">
        <f t="shared" si="97"/>
        <v>3</v>
      </c>
      <c r="AR363" s="6">
        <f t="shared" si="103"/>
        <v>361</v>
      </c>
      <c r="AS363" s="35">
        <f t="shared" si="104"/>
        <v>56757.460000000108</v>
      </c>
      <c r="AT363" s="35">
        <f t="shared" si="104"/>
        <v>66605.550000000061</v>
      </c>
      <c r="AU363" s="35">
        <f t="shared" si="104"/>
        <v>66526.629999999903</v>
      </c>
      <c r="AV363" s="35">
        <f t="shared" si="99"/>
        <v>189889.64000000007</v>
      </c>
      <c r="AW363" s="19">
        <f t="shared" si="100"/>
        <v>0</v>
      </c>
      <c r="AX363" s="30">
        <f t="shared" si="87"/>
        <v>34</v>
      </c>
      <c r="AY363" s="30">
        <f t="shared" si="88"/>
        <v>35</v>
      </c>
      <c r="AZ363" s="30">
        <f t="shared" si="89"/>
        <v>36</v>
      </c>
      <c r="BB363" s="34">
        <f>+CompraVenta!AQ365</f>
        <v>0</v>
      </c>
      <c r="BC363" s="34">
        <f>+CompraVenta!AR365</f>
        <v>0</v>
      </c>
      <c r="BD363" s="34">
        <f>+CompraVenta!AS365</f>
        <v>0</v>
      </c>
      <c r="BF363" s="34">
        <f t="shared" si="90"/>
        <v>56757.460000000108</v>
      </c>
      <c r="BG363" s="34">
        <f t="shared" si="91"/>
        <v>66605.550000000061</v>
      </c>
      <c r="BH363" s="34">
        <f t="shared" si="92"/>
        <v>66526.629999999903</v>
      </c>
      <c r="BJ363" s="36">
        <f t="shared" si="101"/>
        <v>189889.64000000007</v>
      </c>
      <c r="BK363" s="19">
        <f t="shared" si="102"/>
        <v>0</v>
      </c>
    </row>
    <row r="364" spans="1:63" x14ac:dyDescent="0.35">
      <c r="A364" s="3" t="str">
        <f>+Seco!A363</f>
        <v>PV_CHANCON</v>
      </c>
      <c r="B364" s="6">
        <f>+Seco!B363</f>
        <v>0</v>
      </c>
      <c r="C364" s="6">
        <f>+Seco!C363</f>
        <v>0</v>
      </c>
      <c r="D364" s="6">
        <f>+Seco!D363</f>
        <v>0</v>
      </c>
      <c r="E364" s="6">
        <f>+Seco!E363</f>
        <v>0</v>
      </c>
      <c r="F364" s="6">
        <f>+Seco!F363</f>
        <v>0</v>
      </c>
      <c r="G364" s="6">
        <f>+Seco!G363</f>
        <v>0</v>
      </c>
      <c r="H364" s="6">
        <f>+Seco!H363</f>
        <v>0</v>
      </c>
      <c r="I364" s="6">
        <f>+Seco!I363</f>
        <v>0</v>
      </c>
      <c r="J364" s="6">
        <f>+Seco!J363</f>
        <v>0</v>
      </c>
      <c r="K364" s="6">
        <f>+Seco!K363</f>
        <v>64763.759999999944</v>
      </c>
      <c r="L364" s="6">
        <f>+Seco!L363</f>
        <v>89265.120000000272</v>
      </c>
      <c r="M364" s="6">
        <f>+Seco!M363</f>
        <v>93594.879999999976</v>
      </c>
      <c r="N364" s="6">
        <f>+Medio!B363</f>
        <v>0</v>
      </c>
      <c r="O364" s="6">
        <f>+Medio!C363</f>
        <v>0</v>
      </c>
      <c r="P364" s="6">
        <f>+Medio!D363</f>
        <v>0</v>
      </c>
      <c r="Q364" s="6">
        <f>+Medio!E363</f>
        <v>0</v>
      </c>
      <c r="R364" s="6">
        <f>+Medio!F363</f>
        <v>0</v>
      </c>
      <c r="S364" s="6">
        <f>+Medio!G363</f>
        <v>0</v>
      </c>
      <c r="T364" s="6">
        <f>+Medio!H363</f>
        <v>0</v>
      </c>
      <c r="U364" s="6">
        <f>+Medio!I363</f>
        <v>0</v>
      </c>
      <c r="V364" s="6">
        <f>+Medio!J363</f>
        <v>0</v>
      </c>
      <c r="W364" s="6">
        <f>+Medio!K363</f>
        <v>64475.990000000005</v>
      </c>
      <c r="X364" s="6">
        <f>+Medio!L363</f>
        <v>91455.400000000052</v>
      </c>
      <c r="Y364" s="6">
        <f>+Medio!M363</f>
        <v>92798.759999999602</v>
      </c>
      <c r="Z364" s="6">
        <f>+Húmedo!B363</f>
        <v>0</v>
      </c>
      <c r="AA364" s="6">
        <f>+Húmedo!C363</f>
        <v>0</v>
      </c>
      <c r="AB364" s="6">
        <f>+Húmedo!D363</f>
        <v>0</v>
      </c>
      <c r="AC364" s="6">
        <f>+Húmedo!E363</f>
        <v>0</v>
      </c>
      <c r="AD364" s="6">
        <f>+Húmedo!F363</f>
        <v>0</v>
      </c>
      <c r="AE364" s="6">
        <f>+Húmedo!G363</f>
        <v>0</v>
      </c>
      <c r="AF364" s="6">
        <f>+Húmedo!H363</f>
        <v>0</v>
      </c>
      <c r="AG364" s="6">
        <f>+Húmedo!I363</f>
        <v>0</v>
      </c>
      <c r="AH364" s="6">
        <f>+Húmedo!J363</f>
        <v>0</v>
      </c>
      <c r="AI364" s="6">
        <f>+Húmedo!K363</f>
        <v>62716.200000000019</v>
      </c>
      <c r="AJ364" s="6">
        <f>+Húmedo!L363</f>
        <v>88324.009999999689</v>
      </c>
      <c r="AK364" s="6">
        <f>+Húmedo!M363</f>
        <v>89796.93</v>
      </c>
      <c r="AL364" s="6"/>
      <c r="AM364" s="34">
        <f t="shared" si="93"/>
        <v>247623.76000000018</v>
      </c>
      <c r="AN364" s="34">
        <f t="shared" si="94"/>
        <v>248730.14999999967</v>
      </c>
      <c r="AO364" s="34">
        <f t="shared" si="95"/>
        <v>240837.13999999969</v>
      </c>
      <c r="AP364" s="34">
        <f t="shared" si="96"/>
        <v>240837.13999999969</v>
      </c>
      <c r="AQ364" s="34">
        <f t="shared" si="97"/>
        <v>3</v>
      </c>
      <c r="AR364" s="6">
        <f t="shared" si="103"/>
        <v>362</v>
      </c>
      <c r="AS364" s="35">
        <f t="shared" si="104"/>
        <v>62716.200000000019</v>
      </c>
      <c r="AT364" s="35">
        <f t="shared" si="104"/>
        <v>88324.009999999689</v>
      </c>
      <c r="AU364" s="35">
        <f t="shared" si="104"/>
        <v>89796.93</v>
      </c>
      <c r="AV364" s="35">
        <f t="shared" si="99"/>
        <v>240837.13999999969</v>
      </c>
      <c r="AW364" s="19">
        <f t="shared" si="100"/>
        <v>0</v>
      </c>
      <c r="AX364" s="30">
        <f t="shared" si="87"/>
        <v>34</v>
      </c>
      <c r="AY364" s="30">
        <f t="shared" si="88"/>
        <v>35</v>
      </c>
      <c r="AZ364" s="30">
        <f t="shared" si="89"/>
        <v>36</v>
      </c>
      <c r="BB364" s="34">
        <f>+CompraVenta!AQ366</f>
        <v>0</v>
      </c>
      <c r="BC364" s="34">
        <f>+CompraVenta!AR366</f>
        <v>0</v>
      </c>
      <c r="BD364" s="34">
        <f>+CompraVenta!AS366</f>
        <v>0</v>
      </c>
      <c r="BF364" s="34">
        <f t="shared" si="90"/>
        <v>62716.200000000019</v>
      </c>
      <c r="BG364" s="34">
        <f t="shared" si="91"/>
        <v>88324.009999999689</v>
      </c>
      <c r="BH364" s="34">
        <f t="shared" si="92"/>
        <v>89796.93</v>
      </c>
      <c r="BJ364" s="36">
        <f t="shared" si="101"/>
        <v>240837.13999999969</v>
      </c>
      <c r="BK364" s="19">
        <f t="shared" si="102"/>
        <v>0</v>
      </c>
    </row>
    <row r="365" spans="1:63" x14ac:dyDescent="0.35">
      <c r="A365" s="3" t="str">
        <f>+Seco!A364</f>
        <v>PV_EL_PICURIO</v>
      </c>
      <c r="B365" s="6">
        <f>+Seco!B364</f>
        <v>0</v>
      </c>
      <c r="C365" s="6">
        <f>+Seco!C364</f>
        <v>0</v>
      </c>
      <c r="D365" s="6">
        <f>+Seco!D364</f>
        <v>0</v>
      </c>
      <c r="E365" s="6">
        <f>+Seco!E364</f>
        <v>0</v>
      </c>
      <c r="F365" s="6">
        <f>+Seco!F364</f>
        <v>0</v>
      </c>
      <c r="G365" s="6">
        <f>+Seco!G364</f>
        <v>0</v>
      </c>
      <c r="H365" s="6">
        <f>+Seco!H364</f>
        <v>0</v>
      </c>
      <c r="I365" s="6">
        <f>+Seco!I364</f>
        <v>0</v>
      </c>
      <c r="J365" s="6">
        <f>+Seco!J364</f>
        <v>0</v>
      </c>
      <c r="K365" s="6">
        <f>+Seco!K364</f>
        <v>65823.019999999873</v>
      </c>
      <c r="L365" s="6">
        <f>+Seco!L364</f>
        <v>75639.610000000277</v>
      </c>
      <c r="M365" s="6">
        <f>+Seco!M364</f>
        <v>106068.48000000011</v>
      </c>
      <c r="N365" s="6">
        <f>+Medio!B364</f>
        <v>0</v>
      </c>
      <c r="O365" s="6">
        <f>+Medio!C364</f>
        <v>0</v>
      </c>
      <c r="P365" s="6">
        <f>+Medio!D364</f>
        <v>0</v>
      </c>
      <c r="Q365" s="6">
        <f>+Medio!E364</f>
        <v>0</v>
      </c>
      <c r="R365" s="6">
        <f>+Medio!F364</f>
        <v>0</v>
      </c>
      <c r="S365" s="6">
        <f>+Medio!G364</f>
        <v>0</v>
      </c>
      <c r="T365" s="6">
        <f>+Medio!H364</f>
        <v>0</v>
      </c>
      <c r="U365" s="6">
        <f>+Medio!I364</f>
        <v>0</v>
      </c>
      <c r="V365" s="6">
        <f>+Medio!J364</f>
        <v>0</v>
      </c>
      <c r="W365" s="6">
        <f>+Medio!K364</f>
        <v>65493.570000000116</v>
      </c>
      <c r="X365" s="6">
        <f>+Medio!L364</f>
        <v>77461.220000000118</v>
      </c>
      <c r="Y365" s="6">
        <f>+Medio!M364</f>
        <v>104181.92000000016</v>
      </c>
      <c r="Z365" s="6">
        <f>+Húmedo!B364</f>
        <v>0</v>
      </c>
      <c r="AA365" s="6">
        <f>+Húmedo!C364</f>
        <v>0</v>
      </c>
      <c r="AB365" s="6">
        <f>+Húmedo!D364</f>
        <v>0</v>
      </c>
      <c r="AC365" s="6">
        <f>+Húmedo!E364</f>
        <v>0</v>
      </c>
      <c r="AD365" s="6">
        <f>+Húmedo!F364</f>
        <v>0</v>
      </c>
      <c r="AE365" s="6">
        <f>+Húmedo!G364</f>
        <v>0</v>
      </c>
      <c r="AF365" s="6">
        <f>+Húmedo!H364</f>
        <v>0</v>
      </c>
      <c r="AG365" s="6">
        <f>+Húmedo!I364</f>
        <v>0</v>
      </c>
      <c r="AH365" s="6">
        <f>+Húmedo!J364</f>
        <v>0</v>
      </c>
      <c r="AI365" s="6">
        <f>+Húmedo!K364</f>
        <v>63685.979999999901</v>
      </c>
      <c r="AJ365" s="6">
        <f>+Húmedo!L364</f>
        <v>74716.589999999953</v>
      </c>
      <c r="AK365" s="6">
        <f>+Húmedo!M364</f>
        <v>100806.88000000024</v>
      </c>
      <c r="AL365" s="6"/>
      <c r="AM365" s="34">
        <f t="shared" si="93"/>
        <v>247531.11000000028</v>
      </c>
      <c r="AN365" s="34">
        <f t="shared" si="94"/>
        <v>247136.7100000004</v>
      </c>
      <c r="AO365" s="34">
        <f t="shared" si="95"/>
        <v>239209.4500000001</v>
      </c>
      <c r="AP365" s="34">
        <f t="shared" si="96"/>
        <v>239209.4500000001</v>
      </c>
      <c r="AQ365" s="34">
        <f t="shared" si="97"/>
        <v>3</v>
      </c>
      <c r="AR365" s="6">
        <f t="shared" si="103"/>
        <v>363</v>
      </c>
      <c r="AS365" s="35">
        <f t="shared" si="104"/>
        <v>63685.979999999901</v>
      </c>
      <c r="AT365" s="35">
        <f t="shared" si="104"/>
        <v>74716.589999999953</v>
      </c>
      <c r="AU365" s="35">
        <f t="shared" si="104"/>
        <v>100806.88000000024</v>
      </c>
      <c r="AV365" s="35">
        <f t="shared" si="99"/>
        <v>239209.4500000001</v>
      </c>
      <c r="AW365" s="19">
        <f t="shared" si="100"/>
        <v>0</v>
      </c>
      <c r="AX365" s="30">
        <f t="shared" si="87"/>
        <v>34</v>
      </c>
      <c r="AY365" s="30">
        <f t="shared" si="88"/>
        <v>35</v>
      </c>
      <c r="AZ365" s="30">
        <f t="shared" si="89"/>
        <v>36</v>
      </c>
      <c r="BB365" s="34">
        <f>+CompraVenta!AQ367</f>
        <v>0</v>
      </c>
      <c r="BC365" s="34">
        <f>+CompraVenta!AR367</f>
        <v>0</v>
      </c>
      <c r="BD365" s="34">
        <f>+CompraVenta!AS367</f>
        <v>0</v>
      </c>
      <c r="BF365" s="34">
        <f t="shared" si="90"/>
        <v>63685.979999999901</v>
      </c>
      <c r="BG365" s="34">
        <f t="shared" si="91"/>
        <v>74716.589999999953</v>
      </c>
      <c r="BH365" s="34">
        <f t="shared" si="92"/>
        <v>100806.88000000024</v>
      </c>
      <c r="BJ365" s="36">
        <f t="shared" si="101"/>
        <v>239209.4500000001</v>
      </c>
      <c r="BK365" s="19">
        <f t="shared" si="102"/>
        <v>0</v>
      </c>
    </row>
    <row r="366" spans="1:63" x14ac:dyDescent="0.35">
      <c r="A366" s="3" t="str">
        <f>+Seco!A365</f>
        <v>PV_LA_FRONTERA</v>
      </c>
      <c r="B366" s="6">
        <f>+Seco!B365</f>
        <v>0</v>
      </c>
      <c r="C366" s="6">
        <f>+Seco!C365</f>
        <v>0</v>
      </c>
      <c r="D366" s="6">
        <f>+Seco!D365</f>
        <v>0</v>
      </c>
      <c r="E366" s="6">
        <f>+Seco!E365</f>
        <v>0</v>
      </c>
      <c r="F366" s="6">
        <f>+Seco!F365</f>
        <v>0</v>
      </c>
      <c r="G366" s="6">
        <f>+Seco!G365</f>
        <v>0</v>
      </c>
      <c r="H366" s="6">
        <f>+Seco!H365</f>
        <v>0</v>
      </c>
      <c r="I366" s="6">
        <f>+Seco!I365</f>
        <v>0</v>
      </c>
      <c r="J366" s="6">
        <f>+Seco!J365</f>
        <v>0</v>
      </c>
      <c r="K366" s="6">
        <f>+Seco!K365</f>
        <v>105251.95000000008</v>
      </c>
      <c r="L366" s="6">
        <f>+Seco!L365</f>
        <v>117084.46000000017</v>
      </c>
      <c r="M366" s="6">
        <f>+Seco!M365</f>
        <v>116608.23000000007</v>
      </c>
      <c r="N366" s="6">
        <f>+Medio!B365</f>
        <v>0</v>
      </c>
      <c r="O366" s="6">
        <f>+Medio!C365</f>
        <v>0</v>
      </c>
      <c r="P366" s="6">
        <f>+Medio!D365</f>
        <v>0</v>
      </c>
      <c r="Q366" s="6">
        <f>+Medio!E365</f>
        <v>0</v>
      </c>
      <c r="R366" s="6">
        <f>+Medio!F365</f>
        <v>0</v>
      </c>
      <c r="S366" s="6">
        <f>+Medio!G365</f>
        <v>0</v>
      </c>
      <c r="T366" s="6">
        <f>+Medio!H365</f>
        <v>0</v>
      </c>
      <c r="U366" s="6">
        <f>+Medio!I365</f>
        <v>0</v>
      </c>
      <c r="V366" s="6">
        <f>+Medio!J365</f>
        <v>0</v>
      </c>
      <c r="W366" s="6">
        <f>+Medio!K365</f>
        <v>104785.10999999986</v>
      </c>
      <c r="X366" s="6">
        <f>+Medio!L365</f>
        <v>120622.7999999999</v>
      </c>
      <c r="Y366" s="6">
        <f>+Medio!M365</f>
        <v>114623.54000000008</v>
      </c>
      <c r="Z366" s="6">
        <f>+Húmedo!B365</f>
        <v>0</v>
      </c>
      <c r="AA366" s="6">
        <f>+Húmedo!C365</f>
        <v>0</v>
      </c>
      <c r="AB366" s="6">
        <f>+Húmedo!D365</f>
        <v>0</v>
      </c>
      <c r="AC366" s="6">
        <f>+Húmedo!E365</f>
        <v>0</v>
      </c>
      <c r="AD366" s="6">
        <f>+Húmedo!F365</f>
        <v>0</v>
      </c>
      <c r="AE366" s="6">
        <f>+Húmedo!G365</f>
        <v>0</v>
      </c>
      <c r="AF366" s="6">
        <f>+Húmedo!H365</f>
        <v>0</v>
      </c>
      <c r="AG366" s="6">
        <f>+Húmedo!I365</f>
        <v>0</v>
      </c>
      <c r="AH366" s="6">
        <f>+Húmedo!J365</f>
        <v>0</v>
      </c>
      <c r="AI366" s="6">
        <f>+Húmedo!K365</f>
        <v>101297.8200000002</v>
      </c>
      <c r="AJ366" s="6">
        <f>+Húmedo!L365</f>
        <v>115261.07</v>
      </c>
      <c r="AK366" s="6">
        <f>+Húmedo!M365</f>
        <v>109735.37999999999</v>
      </c>
      <c r="AL366" s="6"/>
      <c r="AM366" s="34">
        <f t="shared" si="93"/>
        <v>338944.64000000036</v>
      </c>
      <c r="AN366" s="34">
        <f t="shared" si="94"/>
        <v>340031.44999999984</v>
      </c>
      <c r="AO366" s="34">
        <f t="shared" si="95"/>
        <v>326294.27000000019</v>
      </c>
      <c r="AP366" s="34">
        <f t="shared" si="96"/>
        <v>326294.27000000019</v>
      </c>
      <c r="AQ366" s="34">
        <f t="shared" si="97"/>
        <v>3</v>
      </c>
      <c r="AR366" s="6">
        <f t="shared" si="103"/>
        <v>364</v>
      </c>
      <c r="AS366" s="35">
        <f t="shared" si="104"/>
        <v>101297.8200000002</v>
      </c>
      <c r="AT366" s="35">
        <f t="shared" si="104"/>
        <v>115261.07</v>
      </c>
      <c r="AU366" s="35">
        <f t="shared" si="104"/>
        <v>109735.37999999999</v>
      </c>
      <c r="AV366" s="35">
        <f t="shared" si="99"/>
        <v>326294.27000000019</v>
      </c>
      <c r="AW366" s="19">
        <f t="shared" si="100"/>
        <v>0</v>
      </c>
      <c r="AX366" s="30">
        <f t="shared" si="87"/>
        <v>34</v>
      </c>
      <c r="AY366" s="30">
        <f t="shared" si="88"/>
        <v>35</v>
      </c>
      <c r="AZ366" s="30">
        <f t="shared" si="89"/>
        <v>36</v>
      </c>
      <c r="BB366" s="34">
        <f>+CompraVenta!AQ368</f>
        <v>0</v>
      </c>
      <c r="BC366" s="34">
        <f>+CompraVenta!AR368</f>
        <v>0</v>
      </c>
      <c r="BD366" s="34">
        <f>+CompraVenta!AS368</f>
        <v>0</v>
      </c>
      <c r="BF366" s="34">
        <f t="shared" si="90"/>
        <v>101297.8200000002</v>
      </c>
      <c r="BG366" s="34">
        <f t="shared" si="91"/>
        <v>115261.07</v>
      </c>
      <c r="BH366" s="34">
        <f t="shared" si="92"/>
        <v>109735.37999999999</v>
      </c>
      <c r="BJ366" s="36">
        <f t="shared" si="101"/>
        <v>326294.27000000019</v>
      </c>
      <c r="BK366" s="19">
        <f t="shared" si="102"/>
        <v>0</v>
      </c>
    </row>
    <row r="367" spans="1:63" x14ac:dyDescent="0.35">
      <c r="A367" s="3" t="str">
        <f>+Seco!A366</f>
        <v>PV_LAS_PALOMAS</v>
      </c>
      <c r="B367" s="6">
        <f>+Seco!B366</f>
        <v>0</v>
      </c>
      <c r="C367" s="6">
        <f>+Seco!C366</f>
        <v>0</v>
      </c>
      <c r="D367" s="6">
        <f>+Seco!D366</f>
        <v>0</v>
      </c>
      <c r="E367" s="6">
        <f>+Seco!E366</f>
        <v>0</v>
      </c>
      <c r="F367" s="6">
        <f>+Seco!F366</f>
        <v>0</v>
      </c>
      <c r="G367" s="6">
        <f>+Seco!G366</f>
        <v>0</v>
      </c>
      <c r="H367" s="6">
        <f>+Seco!H366</f>
        <v>0</v>
      </c>
      <c r="I367" s="6">
        <f>+Seco!I366</f>
        <v>0</v>
      </c>
      <c r="J367" s="6">
        <f>+Seco!J366</f>
        <v>0</v>
      </c>
      <c r="K367" s="6">
        <f>+Seco!K366</f>
        <v>82496.629999999903</v>
      </c>
      <c r="L367" s="6">
        <f>+Seco!L366</f>
        <v>107882.35999999978</v>
      </c>
      <c r="M367" s="6">
        <f>+Seco!M366</f>
        <v>108868.27000000014</v>
      </c>
      <c r="N367" s="6">
        <f>+Medio!B366</f>
        <v>0</v>
      </c>
      <c r="O367" s="6">
        <f>+Medio!C366</f>
        <v>0</v>
      </c>
      <c r="P367" s="6">
        <f>+Medio!D366</f>
        <v>0</v>
      </c>
      <c r="Q367" s="6">
        <f>+Medio!E366</f>
        <v>0</v>
      </c>
      <c r="R367" s="6">
        <f>+Medio!F366</f>
        <v>0</v>
      </c>
      <c r="S367" s="6">
        <f>+Medio!G366</f>
        <v>0</v>
      </c>
      <c r="T367" s="6">
        <f>+Medio!H366</f>
        <v>0</v>
      </c>
      <c r="U367" s="6">
        <f>+Medio!I366</f>
        <v>0</v>
      </c>
      <c r="V367" s="6">
        <f>+Medio!J366</f>
        <v>0</v>
      </c>
      <c r="W367" s="6">
        <f>+Medio!K366</f>
        <v>82128.049999999974</v>
      </c>
      <c r="X367" s="6">
        <f>+Medio!L366</f>
        <v>110942.2399999997</v>
      </c>
      <c r="Y367" s="6">
        <f>+Medio!M366</f>
        <v>107907.04</v>
      </c>
      <c r="Z367" s="6">
        <f>+Húmedo!B366</f>
        <v>0</v>
      </c>
      <c r="AA367" s="6">
        <f>+Húmedo!C366</f>
        <v>0</v>
      </c>
      <c r="AB367" s="6">
        <f>+Húmedo!D366</f>
        <v>0</v>
      </c>
      <c r="AC367" s="6">
        <f>+Húmedo!E366</f>
        <v>0</v>
      </c>
      <c r="AD367" s="6">
        <f>+Húmedo!F366</f>
        <v>0</v>
      </c>
      <c r="AE367" s="6">
        <f>+Húmedo!G366</f>
        <v>0</v>
      </c>
      <c r="AF367" s="6">
        <f>+Húmedo!H366</f>
        <v>0</v>
      </c>
      <c r="AG367" s="6">
        <f>+Húmedo!I366</f>
        <v>0</v>
      </c>
      <c r="AH367" s="6">
        <f>+Húmedo!J366</f>
        <v>0</v>
      </c>
      <c r="AI367" s="6">
        <f>+Húmedo!K366</f>
        <v>79404.879999999801</v>
      </c>
      <c r="AJ367" s="6">
        <f>+Húmedo!L366</f>
        <v>105842.01000000005</v>
      </c>
      <c r="AK367" s="6">
        <f>+Húmedo!M366</f>
        <v>103503.82999999968</v>
      </c>
      <c r="AL367" s="6"/>
      <c r="AM367" s="34">
        <f t="shared" si="93"/>
        <v>299247.25999999983</v>
      </c>
      <c r="AN367" s="34">
        <f t="shared" si="94"/>
        <v>300977.32999999967</v>
      </c>
      <c r="AO367" s="34">
        <f t="shared" si="95"/>
        <v>288750.71999999951</v>
      </c>
      <c r="AP367" s="34">
        <f t="shared" si="96"/>
        <v>288750.71999999951</v>
      </c>
      <c r="AQ367" s="34">
        <f t="shared" si="97"/>
        <v>3</v>
      </c>
      <c r="AR367" s="6">
        <f t="shared" si="103"/>
        <v>365</v>
      </c>
      <c r="AS367" s="35">
        <f t="shared" si="104"/>
        <v>79404.879999999801</v>
      </c>
      <c r="AT367" s="35">
        <f t="shared" si="104"/>
        <v>105842.01000000005</v>
      </c>
      <c r="AU367" s="35">
        <f t="shared" si="104"/>
        <v>103503.82999999968</v>
      </c>
      <c r="AV367" s="35">
        <f t="shared" si="99"/>
        <v>288750.71999999951</v>
      </c>
      <c r="AW367" s="19">
        <f t="shared" si="100"/>
        <v>0</v>
      </c>
      <c r="AX367" s="30">
        <f t="shared" si="87"/>
        <v>34</v>
      </c>
      <c r="AY367" s="30">
        <f t="shared" si="88"/>
        <v>35</v>
      </c>
      <c r="AZ367" s="30">
        <f t="shared" si="89"/>
        <v>36</v>
      </c>
      <c r="BB367" s="34">
        <f>+CompraVenta!AQ369</f>
        <v>0</v>
      </c>
      <c r="BC367" s="34">
        <f>+CompraVenta!AR369</f>
        <v>0</v>
      </c>
      <c r="BD367" s="34">
        <f>+CompraVenta!AS369</f>
        <v>0</v>
      </c>
      <c r="BF367" s="34">
        <f t="shared" si="90"/>
        <v>79404.879999999801</v>
      </c>
      <c r="BG367" s="34">
        <f t="shared" si="91"/>
        <v>105842.01000000005</v>
      </c>
      <c r="BH367" s="34">
        <f t="shared" si="92"/>
        <v>103503.82999999968</v>
      </c>
      <c r="BJ367" s="36">
        <f t="shared" si="101"/>
        <v>288750.71999999951</v>
      </c>
      <c r="BK367" s="19">
        <f t="shared" si="102"/>
        <v>0</v>
      </c>
    </row>
    <row r="368" spans="1:63" x14ac:dyDescent="0.35">
      <c r="A368" s="3" t="str">
        <f>+Seco!A367</f>
        <v>PV_LIBERTADORES</v>
      </c>
      <c r="B368" s="6">
        <f>+Seco!B367</f>
        <v>0</v>
      </c>
      <c r="C368" s="6">
        <f>+Seco!C367</f>
        <v>0</v>
      </c>
      <c r="D368" s="6">
        <f>+Seco!D367</f>
        <v>0</v>
      </c>
      <c r="E368" s="6">
        <f>+Seco!E367</f>
        <v>0</v>
      </c>
      <c r="F368" s="6">
        <f>+Seco!F367</f>
        <v>0</v>
      </c>
      <c r="G368" s="6">
        <f>+Seco!G367</f>
        <v>0</v>
      </c>
      <c r="H368" s="6">
        <f>+Seco!H367</f>
        <v>0</v>
      </c>
      <c r="I368" s="6">
        <f>+Seco!I367</f>
        <v>0</v>
      </c>
      <c r="J368" s="6">
        <f>+Seco!J367</f>
        <v>0</v>
      </c>
      <c r="K368" s="6">
        <f>+Seco!K367</f>
        <v>107620.6099999999</v>
      </c>
      <c r="L368" s="6">
        <f>+Seco!L367</f>
        <v>223763.80999999971</v>
      </c>
      <c r="M368" s="6">
        <f>+Seco!M367</f>
        <v>184519.3099999995</v>
      </c>
      <c r="N368" s="6">
        <f>+Medio!B367</f>
        <v>0</v>
      </c>
      <c r="O368" s="6">
        <f>+Medio!C367</f>
        <v>0</v>
      </c>
      <c r="P368" s="6">
        <f>+Medio!D367</f>
        <v>0</v>
      </c>
      <c r="Q368" s="6">
        <f>+Medio!E367</f>
        <v>0</v>
      </c>
      <c r="R368" s="6">
        <f>+Medio!F367</f>
        <v>0</v>
      </c>
      <c r="S368" s="6">
        <f>+Medio!G367</f>
        <v>0</v>
      </c>
      <c r="T368" s="6">
        <f>+Medio!H367</f>
        <v>0</v>
      </c>
      <c r="U368" s="6">
        <f>+Medio!I367</f>
        <v>0</v>
      </c>
      <c r="V368" s="6">
        <f>+Medio!J367</f>
        <v>0</v>
      </c>
      <c r="W368" s="6">
        <f>+Medio!K367</f>
        <v>107153.18000000005</v>
      </c>
      <c r="X368" s="6">
        <f>+Medio!L367</f>
        <v>229202.61000000036</v>
      </c>
      <c r="Y368" s="6">
        <f>+Medio!M367</f>
        <v>182674.98000000019</v>
      </c>
      <c r="Z368" s="6">
        <f>+Húmedo!B367</f>
        <v>0</v>
      </c>
      <c r="AA368" s="6">
        <f>+Húmedo!C367</f>
        <v>0</v>
      </c>
      <c r="AB368" s="6">
        <f>+Húmedo!D367</f>
        <v>0</v>
      </c>
      <c r="AC368" s="6">
        <f>+Húmedo!E367</f>
        <v>0</v>
      </c>
      <c r="AD368" s="6">
        <f>+Húmedo!F367</f>
        <v>0</v>
      </c>
      <c r="AE368" s="6">
        <f>+Húmedo!G367</f>
        <v>0</v>
      </c>
      <c r="AF368" s="6">
        <f>+Húmedo!H367</f>
        <v>0</v>
      </c>
      <c r="AG368" s="6">
        <f>+Húmedo!I367</f>
        <v>0</v>
      </c>
      <c r="AH368" s="6">
        <f>+Húmedo!J367</f>
        <v>0</v>
      </c>
      <c r="AI368" s="6">
        <f>+Húmedo!K367</f>
        <v>104229.23000000027</v>
      </c>
      <c r="AJ368" s="6">
        <f>+Húmedo!L367</f>
        <v>221255.21999999977</v>
      </c>
      <c r="AK368" s="6">
        <f>+Húmedo!M367</f>
        <v>176826.44999999987</v>
      </c>
      <c r="AL368" s="6"/>
      <c r="AM368" s="34">
        <f t="shared" si="93"/>
        <v>515903.72999999905</v>
      </c>
      <c r="AN368" s="34">
        <f t="shared" si="94"/>
        <v>519030.7700000006</v>
      </c>
      <c r="AO368" s="34">
        <f t="shared" si="95"/>
        <v>502310.89999999991</v>
      </c>
      <c r="AP368" s="34">
        <f t="shared" si="96"/>
        <v>502310.89999999991</v>
      </c>
      <c r="AQ368" s="34">
        <f t="shared" si="97"/>
        <v>3</v>
      </c>
      <c r="AR368" s="6">
        <f t="shared" si="103"/>
        <v>366</v>
      </c>
      <c r="AS368" s="35">
        <f t="shared" si="104"/>
        <v>104229.23000000027</v>
      </c>
      <c r="AT368" s="35">
        <f t="shared" si="104"/>
        <v>221255.21999999977</v>
      </c>
      <c r="AU368" s="35">
        <f t="shared" si="104"/>
        <v>176826.44999999987</v>
      </c>
      <c r="AV368" s="35">
        <f t="shared" si="99"/>
        <v>502310.89999999991</v>
      </c>
      <c r="AW368" s="19">
        <f t="shared" si="100"/>
        <v>0</v>
      </c>
      <c r="AX368" s="30">
        <f t="shared" si="87"/>
        <v>34</v>
      </c>
      <c r="AY368" s="30">
        <f t="shared" si="88"/>
        <v>35</v>
      </c>
      <c r="AZ368" s="30">
        <f t="shared" si="89"/>
        <v>36</v>
      </c>
      <c r="BB368" s="34">
        <f>+CompraVenta!AQ370</f>
        <v>0</v>
      </c>
      <c r="BC368" s="34">
        <f>+CompraVenta!AR370</f>
        <v>0</v>
      </c>
      <c r="BD368" s="34">
        <f>+CompraVenta!AS370</f>
        <v>0</v>
      </c>
      <c r="BF368" s="34">
        <f t="shared" si="90"/>
        <v>104229.23000000027</v>
      </c>
      <c r="BG368" s="34">
        <f t="shared" si="91"/>
        <v>221255.21999999977</v>
      </c>
      <c r="BH368" s="34">
        <f t="shared" si="92"/>
        <v>176826.44999999987</v>
      </c>
      <c r="BJ368" s="36">
        <f t="shared" si="101"/>
        <v>502310.89999999991</v>
      </c>
      <c r="BK368" s="19">
        <f t="shared" si="102"/>
        <v>0</v>
      </c>
    </row>
    <row r="369" spans="1:63" x14ac:dyDescent="0.35">
      <c r="A369" s="3" t="str">
        <f>+Seco!A368</f>
        <v>PV_PORTEZUELO</v>
      </c>
      <c r="B369" s="6">
        <f>+Seco!B368</f>
        <v>0</v>
      </c>
      <c r="C369" s="6">
        <f>+Seco!C368</f>
        <v>0</v>
      </c>
      <c r="D369" s="6">
        <f>+Seco!D368</f>
        <v>0</v>
      </c>
      <c r="E369" s="6">
        <f>+Seco!E368</f>
        <v>0</v>
      </c>
      <c r="F369" s="6">
        <f>+Seco!F368</f>
        <v>0</v>
      </c>
      <c r="G369" s="6">
        <f>+Seco!G368</f>
        <v>0</v>
      </c>
      <c r="H369" s="6">
        <f>+Seco!H368</f>
        <v>0</v>
      </c>
      <c r="I369" s="6">
        <f>+Seco!I368</f>
        <v>0</v>
      </c>
      <c r="J369" s="6">
        <f>+Seco!J368</f>
        <v>0</v>
      </c>
      <c r="K369" s="6">
        <f>+Seco!K368</f>
        <v>77031.69999999991</v>
      </c>
      <c r="L369" s="6">
        <f>+Seco!L368</f>
        <v>87723.349999999948</v>
      </c>
      <c r="M369" s="6">
        <f>+Seco!M368</f>
        <v>95907.230000000098</v>
      </c>
      <c r="N369" s="6">
        <f>+Medio!B368</f>
        <v>0</v>
      </c>
      <c r="O369" s="6">
        <f>+Medio!C368</f>
        <v>0</v>
      </c>
      <c r="P369" s="6">
        <f>+Medio!D368</f>
        <v>0</v>
      </c>
      <c r="Q369" s="6">
        <f>+Medio!E368</f>
        <v>0</v>
      </c>
      <c r="R369" s="6">
        <f>+Medio!F368</f>
        <v>0</v>
      </c>
      <c r="S369" s="6">
        <f>+Medio!G368</f>
        <v>0</v>
      </c>
      <c r="T369" s="6">
        <f>+Medio!H368</f>
        <v>0</v>
      </c>
      <c r="U369" s="6">
        <f>+Medio!I368</f>
        <v>0</v>
      </c>
      <c r="V369" s="6">
        <f>+Medio!J368</f>
        <v>0</v>
      </c>
      <c r="W369" s="6">
        <f>+Medio!K368</f>
        <v>76699.549999999988</v>
      </c>
      <c r="X369" s="6">
        <f>+Medio!L368</f>
        <v>89727.130000000136</v>
      </c>
      <c r="Y369" s="6">
        <f>+Medio!M368</f>
        <v>95880.370000000054</v>
      </c>
      <c r="Z369" s="6">
        <f>+Húmedo!B368</f>
        <v>0</v>
      </c>
      <c r="AA369" s="6">
        <f>+Húmedo!C368</f>
        <v>0</v>
      </c>
      <c r="AB369" s="6">
        <f>+Húmedo!D368</f>
        <v>0</v>
      </c>
      <c r="AC369" s="6">
        <f>+Húmedo!E368</f>
        <v>0</v>
      </c>
      <c r="AD369" s="6">
        <f>+Húmedo!F368</f>
        <v>0</v>
      </c>
      <c r="AE369" s="6">
        <f>+Húmedo!G368</f>
        <v>0</v>
      </c>
      <c r="AF369" s="6">
        <f>+Húmedo!H368</f>
        <v>0</v>
      </c>
      <c r="AG369" s="6">
        <f>+Húmedo!I368</f>
        <v>0</v>
      </c>
      <c r="AH369" s="6">
        <f>+Húmedo!J368</f>
        <v>0</v>
      </c>
      <c r="AI369" s="6">
        <f>+Húmedo!K368</f>
        <v>74771.499999999927</v>
      </c>
      <c r="AJ369" s="6">
        <f>+Húmedo!L368</f>
        <v>86848.600000000093</v>
      </c>
      <c r="AK369" s="6">
        <f>+Húmedo!M368</f>
        <v>92933.179999999818</v>
      </c>
      <c r="AL369" s="6"/>
      <c r="AM369" s="34">
        <f t="shared" si="93"/>
        <v>260662.27999999997</v>
      </c>
      <c r="AN369" s="34">
        <f t="shared" si="94"/>
        <v>262307.05000000016</v>
      </c>
      <c r="AO369" s="34">
        <f t="shared" si="95"/>
        <v>254553.27999999985</v>
      </c>
      <c r="AP369" s="34">
        <f t="shared" si="96"/>
        <v>254553.27999999985</v>
      </c>
      <c r="AQ369" s="34">
        <f t="shared" si="97"/>
        <v>3</v>
      </c>
      <c r="AR369" s="6">
        <f t="shared" si="103"/>
        <v>367</v>
      </c>
      <c r="AS369" s="35">
        <f t="shared" si="104"/>
        <v>74771.499999999927</v>
      </c>
      <c r="AT369" s="35">
        <f t="shared" si="104"/>
        <v>86848.600000000093</v>
      </c>
      <c r="AU369" s="35">
        <f t="shared" si="104"/>
        <v>92933.179999999818</v>
      </c>
      <c r="AV369" s="35">
        <f t="shared" si="99"/>
        <v>254553.27999999985</v>
      </c>
      <c r="AW369" s="19">
        <f t="shared" si="100"/>
        <v>0</v>
      </c>
      <c r="AX369" s="30">
        <f t="shared" si="87"/>
        <v>34</v>
      </c>
      <c r="AY369" s="30">
        <f t="shared" si="88"/>
        <v>35</v>
      </c>
      <c r="AZ369" s="30">
        <f t="shared" si="89"/>
        <v>36</v>
      </c>
      <c r="BB369" s="34">
        <f>+CompraVenta!AQ371</f>
        <v>0</v>
      </c>
      <c r="BC369" s="34">
        <f>+CompraVenta!AR371</f>
        <v>0</v>
      </c>
      <c r="BD369" s="34">
        <f>+CompraVenta!AS371</f>
        <v>0</v>
      </c>
      <c r="BF369" s="34">
        <f t="shared" si="90"/>
        <v>74771.499999999927</v>
      </c>
      <c r="BG369" s="34">
        <f t="shared" si="91"/>
        <v>86848.600000000093</v>
      </c>
      <c r="BH369" s="34">
        <f t="shared" si="92"/>
        <v>92933.179999999818</v>
      </c>
      <c r="BJ369" s="36">
        <f t="shared" si="101"/>
        <v>254553.27999999985</v>
      </c>
      <c r="BK369" s="19">
        <f t="shared" si="102"/>
        <v>0</v>
      </c>
    </row>
    <row r="370" spans="1:63" x14ac:dyDescent="0.35">
      <c r="A370" s="3" t="str">
        <f>+Seco!A369</f>
        <v>PV_RODEO</v>
      </c>
      <c r="B370" s="6">
        <f>+Seco!B369</f>
        <v>0</v>
      </c>
      <c r="C370" s="6">
        <f>+Seco!C369</f>
        <v>0</v>
      </c>
      <c r="D370" s="6">
        <f>+Seco!D369</f>
        <v>0</v>
      </c>
      <c r="E370" s="6">
        <f>+Seco!E369</f>
        <v>0</v>
      </c>
      <c r="F370" s="6">
        <f>+Seco!F369</f>
        <v>0</v>
      </c>
      <c r="G370" s="6">
        <f>+Seco!G369</f>
        <v>0</v>
      </c>
      <c r="H370" s="6">
        <f>+Seco!H369</f>
        <v>0</v>
      </c>
      <c r="I370" s="6">
        <f>+Seco!I369</f>
        <v>0</v>
      </c>
      <c r="J370" s="6">
        <f>+Seco!J369</f>
        <v>0</v>
      </c>
      <c r="K370" s="6">
        <f>+Seco!K369</f>
        <v>75173.170000000086</v>
      </c>
      <c r="L370" s="6">
        <f>+Seco!L369</f>
        <v>95842.640000000116</v>
      </c>
      <c r="M370" s="6">
        <f>+Seco!M369</f>
        <v>93984.299999999988</v>
      </c>
      <c r="N370" s="6">
        <f>+Medio!B369</f>
        <v>0</v>
      </c>
      <c r="O370" s="6">
        <f>+Medio!C369</f>
        <v>0</v>
      </c>
      <c r="P370" s="6">
        <f>+Medio!D369</f>
        <v>0</v>
      </c>
      <c r="Q370" s="6">
        <f>+Medio!E369</f>
        <v>0</v>
      </c>
      <c r="R370" s="6">
        <f>+Medio!F369</f>
        <v>0</v>
      </c>
      <c r="S370" s="6">
        <f>+Medio!G369</f>
        <v>0</v>
      </c>
      <c r="T370" s="6">
        <f>+Medio!H369</f>
        <v>0</v>
      </c>
      <c r="U370" s="6">
        <f>+Medio!I369</f>
        <v>0</v>
      </c>
      <c r="V370" s="6">
        <f>+Medio!J369</f>
        <v>0</v>
      </c>
      <c r="W370" s="6">
        <f>+Medio!K369</f>
        <v>74864.899999999587</v>
      </c>
      <c r="X370" s="6">
        <f>+Medio!L369</f>
        <v>97563.239999999758</v>
      </c>
      <c r="Y370" s="6">
        <f>+Medio!M369</f>
        <v>94450.609999999942</v>
      </c>
      <c r="Z370" s="6">
        <f>+Húmedo!B369</f>
        <v>0</v>
      </c>
      <c r="AA370" s="6">
        <f>+Húmedo!C369</f>
        <v>0</v>
      </c>
      <c r="AB370" s="6">
        <f>+Húmedo!D369</f>
        <v>0</v>
      </c>
      <c r="AC370" s="6">
        <f>+Húmedo!E369</f>
        <v>0</v>
      </c>
      <c r="AD370" s="6">
        <f>+Húmedo!F369</f>
        <v>0</v>
      </c>
      <c r="AE370" s="6">
        <f>+Húmedo!G369</f>
        <v>0</v>
      </c>
      <c r="AF370" s="6">
        <f>+Húmedo!H369</f>
        <v>0</v>
      </c>
      <c r="AG370" s="6">
        <f>+Húmedo!I369</f>
        <v>0</v>
      </c>
      <c r="AH370" s="6">
        <f>+Húmedo!J369</f>
        <v>0</v>
      </c>
      <c r="AI370" s="6">
        <f>+Húmedo!K369</f>
        <v>73374.250000000233</v>
      </c>
      <c r="AJ370" s="6">
        <f>+Húmedo!L369</f>
        <v>95339.700000000186</v>
      </c>
      <c r="AK370" s="6">
        <f>+Húmedo!M369</f>
        <v>91810.150000000111</v>
      </c>
      <c r="AL370" s="6"/>
      <c r="AM370" s="34">
        <f t="shared" si="93"/>
        <v>265000.11000000022</v>
      </c>
      <c r="AN370" s="34">
        <f t="shared" si="94"/>
        <v>266878.7499999993</v>
      </c>
      <c r="AO370" s="34">
        <f t="shared" si="95"/>
        <v>260524.10000000053</v>
      </c>
      <c r="AP370" s="34">
        <f t="shared" si="96"/>
        <v>260524.10000000053</v>
      </c>
      <c r="AQ370" s="34">
        <f t="shared" si="97"/>
        <v>3</v>
      </c>
      <c r="AR370" s="6">
        <f t="shared" si="103"/>
        <v>368</v>
      </c>
      <c r="AS370" s="35">
        <f t="shared" si="104"/>
        <v>73374.250000000233</v>
      </c>
      <c r="AT370" s="35">
        <f t="shared" si="104"/>
        <v>95339.700000000186</v>
      </c>
      <c r="AU370" s="35">
        <f t="shared" si="104"/>
        <v>91810.150000000111</v>
      </c>
      <c r="AV370" s="35">
        <f t="shared" si="99"/>
        <v>260524.10000000053</v>
      </c>
      <c r="AW370" s="19">
        <f t="shared" si="100"/>
        <v>0</v>
      </c>
      <c r="AX370" s="30">
        <f t="shared" si="87"/>
        <v>34</v>
      </c>
      <c r="AY370" s="30">
        <f t="shared" si="88"/>
        <v>35</v>
      </c>
      <c r="AZ370" s="30">
        <f t="shared" si="89"/>
        <v>36</v>
      </c>
      <c r="BB370" s="34">
        <f>+CompraVenta!AQ372</f>
        <v>0</v>
      </c>
      <c r="BC370" s="34">
        <f>+CompraVenta!AR372</f>
        <v>0</v>
      </c>
      <c r="BD370" s="34">
        <f>+CompraVenta!AS372</f>
        <v>0</v>
      </c>
      <c r="BF370" s="34">
        <f t="shared" si="90"/>
        <v>73374.250000000233</v>
      </c>
      <c r="BG370" s="34">
        <f t="shared" si="91"/>
        <v>95339.700000000186</v>
      </c>
      <c r="BH370" s="34">
        <f t="shared" si="92"/>
        <v>91810.150000000111</v>
      </c>
      <c r="BJ370" s="36">
        <f t="shared" si="101"/>
        <v>260524.10000000053</v>
      </c>
      <c r="BK370" s="19">
        <f t="shared" si="102"/>
        <v>0</v>
      </c>
    </row>
    <row r="371" spans="1:63" x14ac:dyDescent="0.35">
      <c r="A371" s="3" t="str">
        <f>+Seco!A370</f>
        <v>PV_SALVADOR</v>
      </c>
      <c r="B371" s="6">
        <f>+Seco!B370</f>
        <v>0</v>
      </c>
      <c r="C371" s="6">
        <f>+Seco!C370</f>
        <v>0</v>
      </c>
      <c r="D371" s="6">
        <f>+Seco!D370</f>
        <v>0</v>
      </c>
      <c r="E371" s="6">
        <f>+Seco!E370</f>
        <v>0</v>
      </c>
      <c r="F371" s="6">
        <f>+Seco!F370</f>
        <v>0</v>
      </c>
      <c r="G371" s="6">
        <f>+Seco!G370</f>
        <v>0</v>
      </c>
      <c r="H371" s="6">
        <f>+Seco!H370</f>
        <v>0</v>
      </c>
      <c r="I371" s="6">
        <f>+Seco!I370</f>
        <v>0</v>
      </c>
      <c r="J371" s="6">
        <f>+Seco!J370</f>
        <v>0</v>
      </c>
      <c r="K371" s="6">
        <f>+Seco!K370</f>
        <v>-412815.02000000008</v>
      </c>
      <c r="L371" s="6">
        <f>+Seco!L370</f>
        <v>-437775.74000000005</v>
      </c>
      <c r="M371" s="6">
        <f>+Seco!M370</f>
        <v>-460573.0299999998</v>
      </c>
      <c r="N371" s="6">
        <f>+Medio!B370</f>
        <v>0</v>
      </c>
      <c r="O371" s="6">
        <f>+Medio!C370</f>
        <v>0</v>
      </c>
      <c r="P371" s="6">
        <f>+Medio!D370</f>
        <v>0</v>
      </c>
      <c r="Q371" s="6">
        <f>+Medio!E370</f>
        <v>0</v>
      </c>
      <c r="R371" s="6">
        <f>+Medio!F370</f>
        <v>0</v>
      </c>
      <c r="S371" s="6">
        <f>+Medio!G370</f>
        <v>0</v>
      </c>
      <c r="T371" s="6">
        <f>+Medio!H370</f>
        <v>0</v>
      </c>
      <c r="U371" s="6">
        <f>+Medio!I370</f>
        <v>0</v>
      </c>
      <c r="V371" s="6">
        <f>+Medio!J370</f>
        <v>0</v>
      </c>
      <c r="W371" s="6">
        <f>+Medio!K370</f>
        <v>-414528.74999999983</v>
      </c>
      <c r="X371" s="6">
        <f>+Medio!L370</f>
        <v>-451065.96000000025</v>
      </c>
      <c r="Y371" s="6">
        <f>+Medio!M370</f>
        <v>-456633.39000000007</v>
      </c>
      <c r="Z371" s="6">
        <f>+Húmedo!B370</f>
        <v>0</v>
      </c>
      <c r="AA371" s="6">
        <f>+Húmedo!C370</f>
        <v>0</v>
      </c>
      <c r="AB371" s="6">
        <f>+Húmedo!D370</f>
        <v>0</v>
      </c>
      <c r="AC371" s="6">
        <f>+Húmedo!E370</f>
        <v>0</v>
      </c>
      <c r="AD371" s="6">
        <f>+Húmedo!F370</f>
        <v>0</v>
      </c>
      <c r="AE371" s="6">
        <f>+Húmedo!G370</f>
        <v>0</v>
      </c>
      <c r="AF371" s="6">
        <f>+Húmedo!H370</f>
        <v>0</v>
      </c>
      <c r="AG371" s="6">
        <f>+Húmedo!I370</f>
        <v>0</v>
      </c>
      <c r="AH371" s="6">
        <f>+Húmedo!J370</f>
        <v>0</v>
      </c>
      <c r="AI371" s="6">
        <f>+Húmedo!K370</f>
        <v>-401547.53999999986</v>
      </c>
      <c r="AJ371" s="6">
        <f>+Húmedo!L370</f>
        <v>-430717.33000000037</v>
      </c>
      <c r="AK371" s="6">
        <f>+Húmedo!M370</f>
        <v>-439089.23999999993</v>
      </c>
      <c r="AL371" s="6"/>
      <c r="AM371" s="34">
        <f t="shared" si="93"/>
        <v>-1311163.79</v>
      </c>
      <c r="AN371" s="34">
        <f t="shared" si="94"/>
        <v>-1322228.1000000001</v>
      </c>
      <c r="AO371" s="34">
        <f t="shared" si="95"/>
        <v>-1271354.1100000001</v>
      </c>
      <c r="AP371" s="34">
        <f t="shared" si="96"/>
        <v>-1322228.1000000001</v>
      </c>
      <c r="AQ371" s="34">
        <f t="shared" si="97"/>
        <v>2</v>
      </c>
      <c r="AR371" s="6">
        <f t="shared" si="103"/>
        <v>369</v>
      </c>
      <c r="AS371" s="35">
        <f t="shared" si="104"/>
        <v>-414528.74999999983</v>
      </c>
      <c r="AT371" s="35">
        <f t="shared" si="104"/>
        <v>-451065.96000000025</v>
      </c>
      <c r="AU371" s="35">
        <f t="shared" si="104"/>
        <v>-456633.39000000007</v>
      </c>
      <c r="AV371" s="35">
        <f t="shared" si="99"/>
        <v>-1322228.1000000001</v>
      </c>
      <c r="AW371" s="19">
        <f t="shared" si="100"/>
        <v>1</v>
      </c>
      <c r="AX371" s="30">
        <f t="shared" si="87"/>
        <v>22</v>
      </c>
      <c r="AY371" s="30">
        <f t="shared" si="88"/>
        <v>23</v>
      </c>
      <c r="AZ371" s="30">
        <f t="shared" si="89"/>
        <v>24</v>
      </c>
      <c r="BB371" s="34">
        <f>+CompraVenta!AQ373</f>
        <v>0</v>
      </c>
      <c r="BC371" s="34">
        <f>+CompraVenta!AR373</f>
        <v>0</v>
      </c>
      <c r="BD371" s="34">
        <f>+CompraVenta!AS373</f>
        <v>0</v>
      </c>
      <c r="BF371" s="34">
        <f t="shared" si="90"/>
        <v>-414528.74999999983</v>
      </c>
      <c r="BG371" s="34">
        <f t="shared" si="91"/>
        <v>-451065.96000000025</v>
      </c>
      <c r="BH371" s="34">
        <f t="shared" si="92"/>
        <v>-456633.39000000007</v>
      </c>
      <c r="BJ371" s="36">
        <f t="shared" si="101"/>
        <v>-1322228.1000000001</v>
      </c>
      <c r="BK371" s="19">
        <f t="shared" si="102"/>
        <v>0</v>
      </c>
    </row>
    <row r="372" spans="1:63" x14ac:dyDescent="0.35">
      <c r="A372" s="3" t="str">
        <f>+Seco!A371</f>
        <v>QUELTEHUE</v>
      </c>
      <c r="B372" s="6">
        <f>+Seco!B371</f>
        <v>0</v>
      </c>
      <c r="C372" s="6">
        <f>+Seco!C371</f>
        <v>0</v>
      </c>
      <c r="D372" s="6">
        <f>+Seco!D371</f>
        <v>0</v>
      </c>
      <c r="E372" s="6">
        <f>+Seco!E371</f>
        <v>0</v>
      </c>
      <c r="F372" s="6">
        <f>+Seco!F371</f>
        <v>0</v>
      </c>
      <c r="G372" s="6">
        <f>+Seco!G371</f>
        <v>0</v>
      </c>
      <c r="H372" s="6">
        <f>+Seco!H371</f>
        <v>0</v>
      </c>
      <c r="I372" s="6">
        <f>+Seco!I371</f>
        <v>0</v>
      </c>
      <c r="J372" s="6">
        <f>+Seco!J371</f>
        <v>0</v>
      </c>
      <c r="K372" s="6">
        <f>+Seco!K371</f>
        <v>95313.34000000004</v>
      </c>
      <c r="L372" s="6">
        <f>+Seco!L371</f>
        <v>106708.70000000006</v>
      </c>
      <c r="M372" s="6">
        <f>+Seco!M371</f>
        <v>110822.57999999973</v>
      </c>
      <c r="N372" s="6">
        <f>+Medio!B371</f>
        <v>0</v>
      </c>
      <c r="O372" s="6">
        <f>+Medio!C371</f>
        <v>0</v>
      </c>
      <c r="P372" s="6">
        <f>+Medio!D371</f>
        <v>0</v>
      </c>
      <c r="Q372" s="6">
        <f>+Medio!E371</f>
        <v>0</v>
      </c>
      <c r="R372" s="6">
        <f>+Medio!F371</f>
        <v>0</v>
      </c>
      <c r="S372" s="6">
        <f>+Medio!G371</f>
        <v>0</v>
      </c>
      <c r="T372" s="6">
        <f>+Medio!H371</f>
        <v>0</v>
      </c>
      <c r="U372" s="6">
        <f>+Medio!I371</f>
        <v>0</v>
      </c>
      <c r="V372" s="6">
        <f>+Medio!J371</f>
        <v>0</v>
      </c>
      <c r="W372" s="6">
        <f>+Medio!K371</f>
        <v>94931.689999999973</v>
      </c>
      <c r="X372" s="6">
        <f>+Medio!L371</f>
        <v>109069.64999999991</v>
      </c>
      <c r="Y372" s="6">
        <f>+Medio!M371</f>
        <v>111081.32000000027</v>
      </c>
      <c r="Z372" s="6">
        <f>+Húmedo!B371</f>
        <v>0</v>
      </c>
      <c r="AA372" s="6">
        <f>+Húmedo!C371</f>
        <v>0</v>
      </c>
      <c r="AB372" s="6">
        <f>+Húmedo!D371</f>
        <v>0</v>
      </c>
      <c r="AC372" s="6">
        <f>+Húmedo!E371</f>
        <v>0</v>
      </c>
      <c r="AD372" s="6">
        <f>+Húmedo!F371</f>
        <v>0</v>
      </c>
      <c r="AE372" s="6">
        <f>+Húmedo!G371</f>
        <v>0</v>
      </c>
      <c r="AF372" s="6">
        <f>+Húmedo!H371</f>
        <v>0</v>
      </c>
      <c r="AG372" s="6">
        <f>+Húmedo!I371</f>
        <v>0</v>
      </c>
      <c r="AH372" s="6">
        <f>+Húmedo!J371</f>
        <v>0</v>
      </c>
      <c r="AI372" s="6">
        <f>+Húmedo!K371</f>
        <v>92532.700000000157</v>
      </c>
      <c r="AJ372" s="6">
        <f>+Húmedo!L371</f>
        <v>105875.28999999972</v>
      </c>
      <c r="AK372" s="6">
        <f>+Húmedo!M371</f>
        <v>107598.90000000002</v>
      </c>
      <c r="AL372" s="6"/>
      <c r="AM372" s="34">
        <f t="shared" si="93"/>
        <v>312844.61999999982</v>
      </c>
      <c r="AN372" s="34">
        <f t="shared" si="94"/>
        <v>315082.66000000015</v>
      </c>
      <c r="AO372" s="34">
        <f t="shared" si="95"/>
        <v>306006.8899999999</v>
      </c>
      <c r="AP372" s="34">
        <f t="shared" si="96"/>
        <v>306006.8899999999</v>
      </c>
      <c r="AQ372" s="34">
        <f t="shared" si="97"/>
        <v>3</v>
      </c>
      <c r="AR372" s="6">
        <f t="shared" si="103"/>
        <v>370</v>
      </c>
      <c r="AS372" s="35">
        <f t="shared" si="104"/>
        <v>92532.700000000157</v>
      </c>
      <c r="AT372" s="35">
        <f t="shared" si="104"/>
        <v>105875.28999999972</v>
      </c>
      <c r="AU372" s="35">
        <f t="shared" si="104"/>
        <v>107598.90000000002</v>
      </c>
      <c r="AV372" s="35">
        <f t="shared" si="99"/>
        <v>306006.8899999999</v>
      </c>
      <c r="AW372" s="19">
        <f t="shared" si="100"/>
        <v>0</v>
      </c>
      <c r="AX372" s="30">
        <f t="shared" si="87"/>
        <v>34</v>
      </c>
      <c r="AY372" s="30">
        <f t="shared" si="88"/>
        <v>35</v>
      </c>
      <c r="AZ372" s="30">
        <f t="shared" si="89"/>
        <v>36</v>
      </c>
      <c r="BB372" s="34">
        <f>+CompraVenta!AQ374</f>
        <v>0</v>
      </c>
      <c r="BC372" s="34">
        <f>+CompraVenta!AR374</f>
        <v>0</v>
      </c>
      <c r="BD372" s="34">
        <f>+CompraVenta!AS374</f>
        <v>0</v>
      </c>
      <c r="BF372" s="34">
        <f t="shared" si="90"/>
        <v>92532.700000000157</v>
      </c>
      <c r="BG372" s="34">
        <f t="shared" si="91"/>
        <v>105875.28999999972</v>
      </c>
      <c r="BH372" s="34">
        <f t="shared" si="92"/>
        <v>107598.90000000002</v>
      </c>
      <c r="BJ372" s="36">
        <f t="shared" si="101"/>
        <v>306006.8899999999</v>
      </c>
      <c r="BK372" s="19">
        <f t="shared" si="102"/>
        <v>0</v>
      </c>
    </row>
    <row r="373" spans="1:63" x14ac:dyDescent="0.35">
      <c r="A373" s="3" t="str">
        <f>+Seco!A372</f>
        <v>QUEMCHI</v>
      </c>
      <c r="B373" s="6">
        <f>+Seco!B372</f>
        <v>0</v>
      </c>
      <c r="C373" s="6">
        <f>+Seco!C372</f>
        <v>0</v>
      </c>
      <c r="D373" s="6">
        <f>+Seco!D372</f>
        <v>0</v>
      </c>
      <c r="E373" s="6">
        <f>+Seco!E372</f>
        <v>0</v>
      </c>
      <c r="F373" s="6">
        <f>+Seco!F372</f>
        <v>0</v>
      </c>
      <c r="G373" s="6">
        <f>+Seco!G372</f>
        <v>0</v>
      </c>
      <c r="H373" s="6">
        <f>+Seco!H372</f>
        <v>0</v>
      </c>
      <c r="I373" s="6">
        <f>+Seco!I372</f>
        <v>0</v>
      </c>
      <c r="J373" s="6">
        <f>+Seco!J372</f>
        <v>0</v>
      </c>
      <c r="K373" s="6">
        <f>+Seco!K372</f>
        <v>0</v>
      </c>
      <c r="L373" s="6">
        <f>+Seco!L372</f>
        <v>0</v>
      </c>
      <c r="M373" s="6">
        <f>+Seco!M372</f>
        <v>0</v>
      </c>
      <c r="N373" s="6">
        <f>+Medio!B372</f>
        <v>0</v>
      </c>
      <c r="O373" s="6">
        <f>+Medio!C372</f>
        <v>0</v>
      </c>
      <c r="P373" s="6">
        <f>+Medio!D372</f>
        <v>0</v>
      </c>
      <c r="Q373" s="6">
        <f>+Medio!E372</f>
        <v>0</v>
      </c>
      <c r="R373" s="6">
        <f>+Medio!F372</f>
        <v>0</v>
      </c>
      <c r="S373" s="6">
        <f>+Medio!G372</f>
        <v>0</v>
      </c>
      <c r="T373" s="6">
        <f>+Medio!H372</f>
        <v>0</v>
      </c>
      <c r="U373" s="6">
        <f>+Medio!I372</f>
        <v>0</v>
      </c>
      <c r="V373" s="6">
        <f>+Medio!J372</f>
        <v>0</v>
      </c>
      <c r="W373" s="6">
        <f>+Medio!K372</f>
        <v>0</v>
      </c>
      <c r="X373" s="6">
        <f>+Medio!L372</f>
        <v>0</v>
      </c>
      <c r="Y373" s="6">
        <f>+Medio!M372</f>
        <v>0</v>
      </c>
      <c r="Z373" s="6">
        <f>+Húmedo!B372</f>
        <v>0</v>
      </c>
      <c r="AA373" s="6">
        <f>+Húmedo!C372</f>
        <v>0</v>
      </c>
      <c r="AB373" s="6">
        <f>+Húmedo!D372</f>
        <v>0</v>
      </c>
      <c r="AC373" s="6">
        <f>+Húmedo!E372</f>
        <v>0</v>
      </c>
      <c r="AD373" s="6">
        <f>+Húmedo!F372</f>
        <v>0</v>
      </c>
      <c r="AE373" s="6">
        <f>+Húmedo!G372</f>
        <v>0</v>
      </c>
      <c r="AF373" s="6">
        <f>+Húmedo!H372</f>
        <v>0</v>
      </c>
      <c r="AG373" s="6">
        <f>+Húmedo!I372</f>
        <v>0</v>
      </c>
      <c r="AH373" s="6">
        <f>+Húmedo!J372</f>
        <v>0</v>
      </c>
      <c r="AI373" s="6">
        <f>+Húmedo!K372</f>
        <v>0</v>
      </c>
      <c r="AJ373" s="6">
        <f>+Húmedo!L372</f>
        <v>0</v>
      </c>
      <c r="AK373" s="6">
        <f>+Húmedo!M372</f>
        <v>0</v>
      </c>
      <c r="AL373" s="6"/>
      <c r="AM373" s="34">
        <f t="shared" si="93"/>
        <v>0</v>
      </c>
      <c r="AN373" s="34">
        <f t="shared" si="94"/>
        <v>0</v>
      </c>
      <c r="AO373" s="34">
        <f t="shared" si="95"/>
        <v>0</v>
      </c>
      <c r="AP373" s="34">
        <f t="shared" si="96"/>
        <v>0</v>
      </c>
      <c r="AQ373" s="34">
        <f t="shared" si="97"/>
        <v>1</v>
      </c>
      <c r="AR373" s="6">
        <f t="shared" si="103"/>
        <v>371</v>
      </c>
      <c r="AS373" s="35">
        <f t="shared" si="104"/>
        <v>0</v>
      </c>
      <c r="AT373" s="35">
        <f t="shared" si="104"/>
        <v>0</v>
      </c>
      <c r="AU373" s="35">
        <f t="shared" si="104"/>
        <v>0</v>
      </c>
      <c r="AV373" s="35">
        <f t="shared" si="99"/>
        <v>0</v>
      </c>
      <c r="AW373" s="19">
        <f t="shared" si="100"/>
        <v>0</v>
      </c>
      <c r="AX373" s="30">
        <f t="shared" si="87"/>
        <v>1</v>
      </c>
      <c r="AY373" s="30">
        <f t="shared" si="88"/>
        <v>1</v>
      </c>
      <c r="AZ373" s="30">
        <f t="shared" si="89"/>
        <v>1</v>
      </c>
      <c r="BB373" s="34">
        <f>+CompraVenta!AQ375</f>
        <v>0</v>
      </c>
      <c r="BC373" s="34">
        <f>+CompraVenta!AR375</f>
        <v>0</v>
      </c>
      <c r="BD373" s="34">
        <f>+CompraVenta!AS375</f>
        <v>0</v>
      </c>
      <c r="BF373" s="34">
        <f t="shared" si="90"/>
        <v>0</v>
      </c>
      <c r="BG373" s="34">
        <f t="shared" si="91"/>
        <v>0</v>
      </c>
      <c r="BH373" s="34">
        <f t="shared" si="92"/>
        <v>0</v>
      </c>
      <c r="BJ373" s="36">
        <f t="shared" si="101"/>
        <v>0</v>
      </c>
      <c r="BK373" s="19">
        <f t="shared" si="102"/>
        <v>0</v>
      </c>
    </row>
    <row r="374" spans="1:63" x14ac:dyDescent="0.35">
      <c r="A374" s="3" t="str">
        <f>+Seco!A373</f>
        <v>QUICKSTART</v>
      </c>
      <c r="B374" s="6">
        <f>+Seco!B373</f>
        <v>0</v>
      </c>
      <c r="C374" s="6">
        <f>+Seco!C373</f>
        <v>0</v>
      </c>
      <c r="D374" s="6">
        <f>+Seco!D373</f>
        <v>0</v>
      </c>
      <c r="E374" s="6">
        <f>+Seco!E373</f>
        <v>0</v>
      </c>
      <c r="F374" s="6">
        <f>+Seco!F373</f>
        <v>0</v>
      </c>
      <c r="G374" s="6">
        <f>+Seco!G373</f>
        <v>0</v>
      </c>
      <c r="H374" s="6">
        <f>+Seco!H373</f>
        <v>0</v>
      </c>
      <c r="I374" s="6">
        <f>+Seco!I373</f>
        <v>0</v>
      </c>
      <c r="J374" s="6">
        <f>+Seco!J373</f>
        <v>0</v>
      </c>
      <c r="K374" s="6">
        <f>+Seco!K373</f>
        <v>0</v>
      </c>
      <c r="L374" s="6">
        <f>+Seco!L373</f>
        <v>0</v>
      </c>
      <c r="M374" s="6">
        <f>+Seco!M373</f>
        <v>0</v>
      </c>
      <c r="N374" s="6">
        <f>+Medio!B373</f>
        <v>0</v>
      </c>
      <c r="O374" s="6">
        <f>+Medio!C373</f>
        <v>0</v>
      </c>
      <c r="P374" s="6">
        <f>+Medio!D373</f>
        <v>0</v>
      </c>
      <c r="Q374" s="6">
        <f>+Medio!E373</f>
        <v>0</v>
      </c>
      <c r="R374" s="6">
        <f>+Medio!F373</f>
        <v>0</v>
      </c>
      <c r="S374" s="6">
        <f>+Medio!G373</f>
        <v>0</v>
      </c>
      <c r="T374" s="6">
        <f>+Medio!H373</f>
        <v>0</v>
      </c>
      <c r="U374" s="6">
        <f>+Medio!I373</f>
        <v>0</v>
      </c>
      <c r="V374" s="6">
        <f>+Medio!J373</f>
        <v>0</v>
      </c>
      <c r="W374" s="6">
        <f>+Medio!K373</f>
        <v>0</v>
      </c>
      <c r="X374" s="6">
        <f>+Medio!L373</f>
        <v>0</v>
      </c>
      <c r="Y374" s="6">
        <f>+Medio!M373</f>
        <v>0</v>
      </c>
      <c r="Z374" s="6">
        <f>+Húmedo!B373</f>
        <v>0</v>
      </c>
      <c r="AA374" s="6">
        <f>+Húmedo!C373</f>
        <v>0</v>
      </c>
      <c r="AB374" s="6">
        <f>+Húmedo!D373</f>
        <v>0</v>
      </c>
      <c r="AC374" s="6">
        <f>+Húmedo!E373</f>
        <v>0</v>
      </c>
      <c r="AD374" s="6">
        <f>+Húmedo!F373</f>
        <v>0</v>
      </c>
      <c r="AE374" s="6">
        <f>+Húmedo!G373</f>
        <v>0</v>
      </c>
      <c r="AF374" s="6">
        <f>+Húmedo!H373</f>
        <v>0</v>
      </c>
      <c r="AG374" s="6">
        <f>+Húmedo!I373</f>
        <v>0</v>
      </c>
      <c r="AH374" s="6">
        <f>+Húmedo!J373</f>
        <v>0</v>
      </c>
      <c r="AI374" s="6">
        <f>+Húmedo!K373</f>
        <v>0</v>
      </c>
      <c r="AJ374" s="6">
        <f>+Húmedo!L373</f>
        <v>0</v>
      </c>
      <c r="AK374" s="6">
        <f>+Húmedo!M373</f>
        <v>0</v>
      </c>
      <c r="AL374" s="6"/>
      <c r="AM374" s="34">
        <f t="shared" si="93"/>
        <v>0</v>
      </c>
      <c r="AN374" s="34">
        <f t="shared" si="94"/>
        <v>0</v>
      </c>
      <c r="AO374" s="34">
        <f t="shared" si="95"/>
        <v>0</v>
      </c>
      <c r="AP374" s="34">
        <f t="shared" si="96"/>
        <v>0</v>
      </c>
      <c r="AQ374" s="34">
        <f t="shared" si="97"/>
        <v>1</v>
      </c>
      <c r="AR374" s="6">
        <f t="shared" si="103"/>
        <v>372</v>
      </c>
      <c r="AS374" s="35">
        <f t="shared" si="104"/>
        <v>0</v>
      </c>
      <c r="AT374" s="35">
        <f t="shared" si="104"/>
        <v>0</v>
      </c>
      <c r="AU374" s="35">
        <f t="shared" si="104"/>
        <v>0</v>
      </c>
      <c r="AV374" s="35">
        <f t="shared" si="99"/>
        <v>0</v>
      </c>
      <c r="AW374" s="19">
        <f t="shared" si="100"/>
        <v>0</v>
      </c>
      <c r="AX374" s="30">
        <f t="shared" si="87"/>
        <v>1</v>
      </c>
      <c r="AY374" s="30">
        <f t="shared" si="88"/>
        <v>1</v>
      </c>
      <c r="AZ374" s="30">
        <f t="shared" si="89"/>
        <v>1</v>
      </c>
      <c r="BB374" s="34">
        <f>+CompraVenta!AQ376</f>
        <v>0</v>
      </c>
      <c r="BC374" s="34">
        <f>+CompraVenta!AR376</f>
        <v>0</v>
      </c>
      <c r="BD374" s="34">
        <f>+CompraVenta!AS376</f>
        <v>0</v>
      </c>
      <c r="BF374" s="34">
        <f t="shared" si="90"/>
        <v>0</v>
      </c>
      <c r="BG374" s="34">
        <f t="shared" si="91"/>
        <v>0</v>
      </c>
      <c r="BH374" s="34">
        <f t="shared" si="92"/>
        <v>0</v>
      </c>
      <c r="BJ374" s="36">
        <f t="shared" si="101"/>
        <v>0</v>
      </c>
      <c r="BK374" s="19">
        <f t="shared" si="102"/>
        <v>0</v>
      </c>
    </row>
    <row r="375" spans="1:63" x14ac:dyDescent="0.35">
      <c r="A375" s="3" t="str">
        <f>+Seco!A374</f>
        <v>QUILLAY_SOLAR_SPA</v>
      </c>
      <c r="B375" s="6">
        <f>+Seco!B374</f>
        <v>0</v>
      </c>
      <c r="C375" s="6">
        <f>+Seco!C374</f>
        <v>0</v>
      </c>
      <c r="D375" s="6">
        <f>+Seco!D374</f>
        <v>0</v>
      </c>
      <c r="E375" s="6">
        <f>+Seco!E374</f>
        <v>0</v>
      </c>
      <c r="F375" s="6">
        <f>+Seco!F374</f>
        <v>0</v>
      </c>
      <c r="G375" s="6">
        <f>+Seco!G374</f>
        <v>0</v>
      </c>
      <c r="H375" s="6">
        <f>+Seco!H374</f>
        <v>0</v>
      </c>
      <c r="I375" s="6">
        <f>+Seco!I374</f>
        <v>0</v>
      </c>
      <c r="J375" s="6">
        <f>+Seco!J374</f>
        <v>0</v>
      </c>
      <c r="K375" s="6">
        <f>+Seco!K374</f>
        <v>59841.289999999848</v>
      </c>
      <c r="L375" s="6">
        <f>+Seco!L374</f>
        <v>59857.45999999997</v>
      </c>
      <c r="M375" s="6">
        <f>+Seco!M374</f>
        <v>69717.579999999929</v>
      </c>
      <c r="N375" s="6">
        <f>+Medio!B374</f>
        <v>0</v>
      </c>
      <c r="O375" s="6">
        <f>+Medio!C374</f>
        <v>0</v>
      </c>
      <c r="P375" s="6">
        <f>+Medio!D374</f>
        <v>0</v>
      </c>
      <c r="Q375" s="6">
        <f>+Medio!E374</f>
        <v>0</v>
      </c>
      <c r="R375" s="6">
        <f>+Medio!F374</f>
        <v>0</v>
      </c>
      <c r="S375" s="6">
        <f>+Medio!G374</f>
        <v>0</v>
      </c>
      <c r="T375" s="6">
        <f>+Medio!H374</f>
        <v>0</v>
      </c>
      <c r="U375" s="6">
        <f>+Medio!I374</f>
        <v>0</v>
      </c>
      <c r="V375" s="6">
        <f>+Medio!J374</f>
        <v>0</v>
      </c>
      <c r="W375" s="6">
        <f>+Medio!K374</f>
        <v>59582.880000000012</v>
      </c>
      <c r="X375" s="6">
        <f>+Medio!L374</f>
        <v>61272.14999999998</v>
      </c>
      <c r="Y375" s="6">
        <f>+Medio!M374</f>
        <v>69728.109999999986</v>
      </c>
      <c r="Z375" s="6">
        <f>+Húmedo!B374</f>
        <v>0</v>
      </c>
      <c r="AA375" s="6">
        <f>+Húmedo!C374</f>
        <v>0</v>
      </c>
      <c r="AB375" s="6">
        <f>+Húmedo!D374</f>
        <v>0</v>
      </c>
      <c r="AC375" s="6">
        <f>+Húmedo!E374</f>
        <v>0</v>
      </c>
      <c r="AD375" s="6">
        <f>+Húmedo!F374</f>
        <v>0</v>
      </c>
      <c r="AE375" s="6">
        <f>+Húmedo!G374</f>
        <v>0</v>
      </c>
      <c r="AF375" s="6">
        <f>+Húmedo!H374</f>
        <v>0</v>
      </c>
      <c r="AG375" s="6">
        <f>+Húmedo!I374</f>
        <v>0</v>
      </c>
      <c r="AH375" s="6">
        <f>+Húmedo!J374</f>
        <v>0</v>
      </c>
      <c r="AI375" s="6">
        <f>+Húmedo!K374</f>
        <v>58043.490000000143</v>
      </c>
      <c r="AJ375" s="6">
        <f>+Húmedo!L374</f>
        <v>59342.020000000062</v>
      </c>
      <c r="AK375" s="6">
        <f>+Húmedo!M374</f>
        <v>67511.690000000221</v>
      </c>
      <c r="AL375" s="6"/>
      <c r="AM375" s="34">
        <f t="shared" si="93"/>
        <v>189416.32999999975</v>
      </c>
      <c r="AN375" s="34">
        <f t="shared" si="94"/>
        <v>190583.13999999998</v>
      </c>
      <c r="AO375" s="34">
        <f t="shared" si="95"/>
        <v>184897.20000000042</v>
      </c>
      <c r="AP375" s="34">
        <f t="shared" si="96"/>
        <v>184897.20000000042</v>
      </c>
      <c r="AQ375" s="34">
        <f t="shared" si="97"/>
        <v>3</v>
      </c>
      <c r="AR375" s="6">
        <f t="shared" si="103"/>
        <v>373</v>
      </c>
      <c r="AS375" s="35">
        <f t="shared" si="104"/>
        <v>58043.490000000143</v>
      </c>
      <c r="AT375" s="35">
        <f t="shared" si="104"/>
        <v>59342.020000000062</v>
      </c>
      <c r="AU375" s="35">
        <f t="shared" si="104"/>
        <v>67511.690000000221</v>
      </c>
      <c r="AV375" s="35">
        <f t="shared" si="99"/>
        <v>184897.20000000042</v>
      </c>
      <c r="AW375" s="19">
        <f t="shared" si="100"/>
        <v>0</v>
      </c>
      <c r="AX375" s="30">
        <f t="shared" si="87"/>
        <v>34</v>
      </c>
      <c r="AY375" s="30">
        <f t="shared" si="88"/>
        <v>35</v>
      </c>
      <c r="AZ375" s="30">
        <f t="shared" si="89"/>
        <v>36</v>
      </c>
      <c r="BB375" s="34">
        <f>+CompraVenta!AQ377</f>
        <v>0</v>
      </c>
      <c r="BC375" s="34">
        <f>+CompraVenta!AR377</f>
        <v>0</v>
      </c>
      <c r="BD375" s="34">
        <f>+CompraVenta!AS377</f>
        <v>0</v>
      </c>
      <c r="BF375" s="34">
        <f t="shared" si="90"/>
        <v>58043.490000000143</v>
      </c>
      <c r="BG375" s="34">
        <f t="shared" si="91"/>
        <v>59342.020000000062</v>
      </c>
      <c r="BH375" s="34">
        <f t="shared" si="92"/>
        <v>67511.690000000221</v>
      </c>
      <c r="BJ375" s="36">
        <f t="shared" si="101"/>
        <v>184897.20000000042</v>
      </c>
      <c r="BK375" s="19">
        <f t="shared" si="102"/>
        <v>0</v>
      </c>
    </row>
    <row r="376" spans="1:63" x14ac:dyDescent="0.35">
      <c r="A376" s="3" t="str">
        <f>+Seco!A375</f>
        <v>QUINTA_SOLAR</v>
      </c>
      <c r="B376" s="6">
        <f>+Seco!B375</f>
        <v>0</v>
      </c>
      <c r="C376" s="6">
        <f>+Seco!C375</f>
        <v>0</v>
      </c>
      <c r="D376" s="6">
        <f>+Seco!D375</f>
        <v>0</v>
      </c>
      <c r="E376" s="6">
        <f>+Seco!E375</f>
        <v>0</v>
      </c>
      <c r="F376" s="6">
        <f>+Seco!F375</f>
        <v>0</v>
      </c>
      <c r="G376" s="6">
        <f>+Seco!G375</f>
        <v>0</v>
      </c>
      <c r="H376" s="6">
        <f>+Seco!H375</f>
        <v>0</v>
      </c>
      <c r="I376" s="6">
        <f>+Seco!I375</f>
        <v>0</v>
      </c>
      <c r="J376" s="6">
        <f>+Seco!J375</f>
        <v>0</v>
      </c>
      <c r="K376" s="6">
        <f>+Seco!K375</f>
        <v>0</v>
      </c>
      <c r="L376" s="6">
        <f>+Seco!L375</f>
        <v>0</v>
      </c>
      <c r="M376" s="6">
        <f>+Seco!M375</f>
        <v>0</v>
      </c>
      <c r="N376" s="6">
        <f>+Medio!B375</f>
        <v>0</v>
      </c>
      <c r="O376" s="6">
        <f>+Medio!C375</f>
        <v>0</v>
      </c>
      <c r="P376" s="6">
        <f>+Medio!D375</f>
        <v>0</v>
      </c>
      <c r="Q376" s="6">
        <f>+Medio!E375</f>
        <v>0</v>
      </c>
      <c r="R376" s="6">
        <f>+Medio!F375</f>
        <v>0</v>
      </c>
      <c r="S376" s="6">
        <f>+Medio!G375</f>
        <v>0</v>
      </c>
      <c r="T376" s="6">
        <f>+Medio!H375</f>
        <v>0</v>
      </c>
      <c r="U376" s="6">
        <f>+Medio!I375</f>
        <v>0</v>
      </c>
      <c r="V376" s="6">
        <f>+Medio!J375</f>
        <v>0</v>
      </c>
      <c r="W376" s="6">
        <f>+Medio!K375</f>
        <v>0</v>
      </c>
      <c r="X376" s="6">
        <f>+Medio!L375</f>
        <v>0</v>
      </c>
      <c r="Y376" s="6">
        <f>+Medio!M375</f>
        <v>0</v>
      </c>
      <c r="Z376" s="6">
        <f>+Húmedo!B375</f>
        <v>0</v>
      </c>
      <c r="AA376" s="6">
        <f>+Húmedo!C375</f>
        <v>0</v>
      </c>
      <c r="AB376" s="6">
        <f>+Húmedo!D375</f>
        <v>0</v>
      </c>
      <c r="AC376" s="6">
        <f>+Húmedo!E375</f>
        <v>0</v>
      </c>
      <c r="AD376" s="6">
        <f>+Húmedo!F375</f>
        <v>0</v>
      </c>
      <c r="AE376" s="6">
        <f>+Húmedo!G375</f>
        <v>0</v>
      </c>
      <c r="AF376" s="6">
        <f>+Húmedo!H375</f>
        <v>0</v>
      </c>
      <c r="AG376" s="6">
        <f>+Húmedo!I375</f>
        <v>0</v>
      </c>
      <c r="AH376" s="6">
        <f>+Húmedo!J375</f>
        <v>0</v>
      </c>
      <c r="AI376" s="6">
        <f>+Húmedo!K375</f>
        <v>0</v>
      </c>
      <c r="AJ376" s="6">
        <f>+Húmedo!L375</f>
        <v>0</v>
      </c>
      <c r="AK376" s="6">
        <f>+Húmedo!M375</f>
        <v>0</v>
      </c>
      <c r="AL376" s="6"/>
      <c r="AM376" s="34">
        <f t="shared" si="93"/>
        <v>0</v>
      </c>
      <c r="AN376" s="34">
        <f t="shared" si="94"/>
        <v>0</v>
      </c>
      <c r="AO376" s="34">
        <f t="shared" si="95"/>
        <v>0</v>
      </c>
      <c r="AP376" s="34">
        <f t="shared" si="96"/>
        <v>0</v>
      </c>
      <c r="AQ376" s="34">
        <f t="shared" si="97"/>
        <v>1</v>
      </c>
      <c r="AR376" s="6">
        <f t="shared" si="103"/>
        <v>374</v>
      </c>
      <c r="AS376" s="35">
        <f t="shared" si="104"/>
        <v>0</v>
      </c>
      <c r="AT376" s="35">
        <f t="shared" si="104"/>
        <v>0</v>
      </c>
      <c r="AU376" s="35">
        <f t="shared" si="104"/>
        <v>0</v>
      </c>
      <c r="AV376" s="35">
        <f t="shared" si="99"/>
        <v>0</v>
      </c>
      <c r="AW376" s="19">
        <f t="shared" si="100"/>
        <v>0</v>
      </c>
      <c r="AX376" s="30">
        <f t="shared" si="87"/>
        <v>1</v>
      </c>
      <c r="AY376" s="30">
        <f t="shared" si="88"/>
        <v>1</v>
      </c>
      <c r="AZ376" s="30">
        <f t="shared" si="89"/>
        <v>1</v>
      </c>
      <c r="BB376" s="34">
        <f>+CompraVenta!AQ378</f>
        <v>0</v>
      </c>
      <c r="BC376" s="34">
        <f>+CompraVenta!AR378</f>
        <v>0</v>
      </c>
      <c r="BD376" s="34">
        <f>+CompraVenta!AS378</f>
        <v>0</v>
      </c>
      <c r="BF376" s="34">
        <f t="shared" si="90"/>
        <v>0</v>
      </c>
      <c r="BG376" s="34">
        <f t="shared" si="91"/>
        <v>0</v>
      </c>
      <c r="BH376" s="34">
        <f t="shared" si="92"/>
        <v>0</v>
      </c>
      <c r="BJ376" s="36">
        <f t="shared" si="101"/>
        <v>0</v>
      </c>
      <c r="BK376" s="19">
        <f t="shared" si="102"/>
        <v>0</v>
      </c>
    </row>
    <row r="377" spans="1:63" x14ac:dyDescent="0.35">
      <c r="A377" s="3" t="str">
        <f>+Seco!A376</f>
        <v>RAGSA</v>
      </c>
      <c r="B377" s="6">
        <f>+Seco!B376</f>
        <v>0</v>
      </c>
      <c r="C377" s="6">
        <f>+Seco!C376</f>
        <v>0</v>
      </c>
      <c r="D377" s="6">
        <f>+Seco!D376</f>
        <v>0</v>
      </c>
      <c r="E377" s="6">
        <f>+Seco!E376</f>
        <v>0</v>
      </c>
      <c r="F377" s="6">
        <f>+Seco!F376</f>
        <v>0</v>
      </c>
      <c r="G377" s="6">
        <f>+Seco!G376</f>
        <v>0</v>
      </c>
      <c r="H377" s="6">
        <f>+Seco!H376</f>
        <v>0</v>
      </c>
      <c r="I377" s="6">
        <f>+Seco!I376</f>
        <v>0</v>
      </c>
      <c r="J377" s="6">
        <f>+Seco!J376</f>
        <v>0</v>
      </c>
      <c r="K377" s="6">
        <f>+Seco!K376</f>
        <v>1450822.9999999956</v>
      </c>
      <c r="L377" s="6">
        <f>+Seco!L376</f>
        <v>1349171.7800000005</v>
      </c>
      <c r="M377" s="6">
        <f>+Seco!M376</f>
        <v>816537.18000000017</v>
      </c>
      <c r="N377" s="6">
        <f>+Medio!B376</f>
        <v>0</v>
      </c>
      <c r="O377" s="6">
        <f>+Medio!C376</f>
        <v>0</v>
      </c>
      <c r="P377" s="6">
        <f>+Medio!D376</f>
        <v>0</v>
      </c>
      <c r="Q377" s="6">
        <f>+Medio!E376</f>
        <v>0</v>
      </c>
      <c r="R377" s="6">
        <f>+Medio!F376</f>
        <v>0</v>
      </c>
      <c r="S377" s="6">
        <f>+Medio!G376</f>
        <v>0</v>
      </c>
      <c r="T377" s="6">
        <f>+Medio!H376</f>
        <v>0</v>
      </c>
      <c r="U377" s="6">
        <f>+Medio!I376</f>
        <v>0</v>
      </c>
      <c r="V377" s="6">
        <f>+Medio!J376</f>
        <v>0</v>
      </c>
      <c r="W377" s="6">
        <f>+Medio!K376</f>
        <v>1502177.5600000017</v>
      </c>
      <c r="X377" s="6">
        <f>+Medio!L376</f>
        <v>1431846.5499999991</v>
      </c>
      <c r="Y377" s="6">
        <f>+Medio!M376</f>
        <v>827777.22999999928</v>
      </c>
      <c r="Z377" s="6">
        <f>+Húmedo!B376</f>
        <v>0</v>
      </c>
      <c r="AA377" s="6">
        <f>+Húmedo!C376</f>
        <v>0</v>
      </c>
      <c r="AB377" s="6">
        <f>+Húmedo!D376</f>
        <v>0</v>
      </c>
      <c r="AC377" s="6">
        <f>+Húmedo!E376</f>
        <v>0</v>
      </c>
      <c r="AD377" s="6">
        <f>+Húmedo!F376</f>
        <v>0</v>
      </c>
      <c r="AE377" s="6">
        <f>+Húmedo!G376</f>
        <v>0</v>
      </c>
      <c r="AF377" s="6">
        <f>+Húmedo!H376</f>
        <v>0</v>
      </c>
      <c r="AG377" s="6">
        <f>+Húmedo!I376</f>
        <v>0</v>
      </c>
      <c r="AH377" s="6">
        <f>+Húmedo!J376</f>
        <v>0</v>
      </c>
      <c r="AI377" s="6">
        <f>+Húmedo!K376</f>
        <v>1444552.2800000012</v>
      </c>
      <c r="AJ377" s="6">
        <f>+Húmedo!L376</f>
        <v>1341862.3900000046</v>
      </c>
      <c r="AK377" s="6">
        <f>+Húmedo!M376</f>
        <v>754114.91999999981</v>
      </c>
      <c r="AL377" s="6"/>
      <c r="AM377" s="34">
        <f t="shared" si="93"/>
        <v>3616531.9599999962</v>
      </c>
      <c r="AN377" s="34">
        <f t="shared" si="94"/>
        <v>3761801.34</v>
      </c>
      <c r="AO377" s="34">
        <f t="shared" si="95"/>
        <v>3540529.5900000054</v>
      </c>
      <c r="AP377" s="34">
        <f t="shared" si="96"/>
        <v>3540529.5900000054</v>
      </c>
      <c r="AQ377" s="34">
        <f t="shared" si="97"/>
        <v>3</v>
      </c>
      <c r="AR377" s="6">
        <f t="shared" si="103"/>
        <v>375</v>
      </c>
      <c r="AS377" s="35">
        <f t="shared" si="104"/>
        <v>1444552.2800000012</v>
      </c>
      <c r="AT377" s="35">
        <f t="shared" si="104"/>
        <v>1341862.3900000046</v>
      </c>
      <c r="AU377" s="35">
        <f t="shared" si="104"/>
        <v>754114.91999999981</v>
      </c>
      <c r="AV377" s="35">
        <f t="shared" si="99"/>
        <v>3540529.5900000054</v>
      </c>
      <c r="AW377" s="19">
        <f t="shared" si="100"/>
        <v>0</v>
      </c>
      <c r="AX377" s="30">
        <f t="shared" si="87"/>
        <v>34</v>
      </c>
      <c r="AY377" s="30">
        <f t="shared" si="88"/>
        <v>35</v>
      </c>
      <c r="AZ377" s="30">
        <f t="shared" si="89"/>
        <v>36</v>
      </c>
      <c r="BB377" s="34">
        <f>+CompraVenta!AQ379</f>
        <v>0</v>
      </c>
      <c r="BC377" s="34">
        <f>+CompraVenta!AR379</f>
        <v>0</v>
      </c>
      <c r="BD377" s="34">
        <f>+CompraVenta!AS379</f>
        <v>0</v>
      </c>
      <c r="BF377" s="34">
        <f t="shared" si="90"/>
        <v>1444552.2800000012</v>
      </c>
      <c r="BG377" s="34">
        <f t="shared" si="91"/>
        <v>1341862.3900000046</v>
      </c>
      <c r="BH377" s="34">
        <f t="shared" si="92"/>
        <v>754114.91999999981</v>
      </c>
      <c r="BJ377" s="36">
        <f t="shared" si="101"/>
        <v>3540529.5900000054</v>
      </c>
      <c r="BK377" s="19">
        <f t="shared" si="102"/>
        <v>0</v>
      </c>
    </row>
    <row r="378" spans="1:63" x14ac:dyDescent="0.35">
      <c r="A378" s="3" t="str">
        <f>+Seco!A377</f>
        <v>RAKI</v>
      </c>
      <c r="B378" s="6">
        <f>+Seco!B377</f>
        <v>0</v>
      </c>
      <c r="C378" s="6">
        <f>+Seco!C377</f>
        <v>0</v>
      </c>
      <c r="D378" s="6">
        <f>+Seco!D377</f>
        <v>0</v>
      </c>
      <c r="E378" s="6">
        <f>+Seco!E377</f>
        <v>0</v>
      </c>
      <c r="F378" s="6">
        <f>+Seco!F377</f>
        <v>0</v>
      </c>
      <c r="G378" s="6">
        <f>+Seco!G377</f>
        <v>0</v>
      </c>
      <c r="H378" s="6">
        <f>+Seco!H377</f>
        <v>0</v>
      </c>
      <c r="I378" s="6">
        <f>+Seco!I377</f>
        <v>0</v>
      </c>
      <c r="J378" s="6">
        <f>+Seco!J377</f>
        <v>0</v>
      </c>
      <c r="K378" s="6">
        <f>+Seco!K377</f>
        <v>7027.7099999999982</v>
      </c>
      <c r="L378" s="6">
        <f>+Seco!L377</f>
        <v>-6768.0899999999747</v>
      </c>
      <c r="M378" s="6">
        <f>+Seco!M377</f>
        <v>56909.119999999923</v>
      </c>
      <c r="N378" s="6">
        <f>+Medio!B377</f>
        <v>0</v>
      </c>
      <c r="O378" s="6">
        <f>+Medio!C377</f>
        <v>0</v>
      </c>
      <c r="P378" s="6">
        <f>+Medio!D377</f>
        <v>0</v>
      </c>
      <c r="Q378" s="6">
        <f>+Medio!E377</f>
        <v>0</v>
      </c>
      <c r="R378" s="6">
        <f>+Medio!F377</f>
        <v>0</v>
      </c>
      <c r="S378" s="6">
        <f>+Medio!G377</f>
        <v>0</v>
      </c>
      <c r="T378" s="6">
        <f>+Medio!H377</f>
        <v>0</v>
      </c>
      <c r="U378" s="6">
        <f>+Medio!I377</f>
        <v>0</v>
      </c>
      <c r="V378" s="6">
        <f>+Medio!J377</f>
        <v>0</v>
      </c>
      <c r="W378" s="6">
        <f>+Medio!K377</f>
        <v>6984.4199999999955</v>
      </c>
      <c r="X378" s="6">
        <f>+Medio!L377</f>
        <v>-7033.6700000000201</v>
      </c>
      <c r="Y378" s="6">
        <f>+Medio!M377</f>
        <v>55818.619999999952</v>
      </c>
      <c r="Z378" s="6">
        <f>+Húmedo!B377</f>
        <v>0</v>
      </c>
      <c r="AA378" s="6">
        <f>+Húmedo!C377</f>
        <v>0</v>
      </c>
      <c r="AB378" s="6">
        <f>+Húmedo!D377</f>
        <v>0</v>
      </c>
      <c r="AC378" s="6">
        <f>+Húmedo!E377</f>
        <v>0</v>
      </c>
      <c r="AD378" s="6">
        <f>+Húmedo!F377</f>
        <v>0</v>
      </c>
      <c r="AE378" s="6">
        <f>+Húmedo!G377</f>
        <v>0</v>
      </c>
      <c r="AF378" s="6">
        <f>+Húmedo!H377</f>
        <v>0</v>
      </c>
      <c r="AG378" s="6">
        <f>+Húmedo!I377</f>
        <v>0</v>
      </c>
      <c r="AH378" s="6">
        <f>+Húmedo!J377</f>
        <v>0</v>
      </c>
      <c r="AI378" s="6">
        <f>+Húmedo!K377</f>
        <v>6930.9700000000075</v>
      </c>
      <c r="AJ378" s="6">
        <f>+Húmedo!L377</f>
        <v>-6588.9100000000153</v>
      </c>
      <c r="AK378" s="6">
        <f>+Húmedo!M377</f>
        <v>54178</v>
      </c>
      <c r="AL378" s="6"/>
      <c r="AM378" s="34">
        <f t="shared" si="93"/>
        <v>57168.739999999947</v>
      </c>
      <c r="AN378" s="34">
        <f t="shared" si="94"/>
        <v>55769.36999999993</v>
      </c>
      <c r="AO378" s="34">
        <f t="shared" si="95"/>
        <v>54520.05999999999</v>
      </c>
      <c r="AP378" s="34">
        <f t="shared" si="96"/>
        <v>54520.05999999999</v>
      </c>
      <c r="AQ378" s="34">
        <f t="shared" si="97"/>
        <v>3</v>
      </c>
      <c r="AR378" s="6">
        <f t="shared" si="103"/>
        <v>376</v>
      </c>
      <c r="AS378" s="35">
        <f t="shared" si="104"/>
        <v>6930.9700000000075</v>
      </c>
      <c r="AT378" s="35">
        <f t="shared" si="104"/>
        <v>-6588.9100000000153</v>
      </c>
      <c r="AU378" s="35">
        <f t="shared" si="104"/>
        <v>54178</v>
      </c>
      <c r="AV378" s="35">
        <f t="shared" si="99"/>
        <v>54520.05999999999</v>
      </c>
      <c r="AW378" s="19">
        <f t="shared" si="100"/>
        <v>0</v>
      </c>
      <c r="AX378" s="30">
        <f t="shared" si="87"/>
        <v>34</v>
      </c>
      <c r="AY378" s="30">
        <f t="shared" si="88"/>
        <v>35</v>
      </c>
      <c r="AZ378" s="30">
        <f t="shared" si="89"/>
        <v>36</v>
      </c>
      <c r="BB378" s="34">
        <f>+CompraVenta!AQ380</f>
        <v>0</v>
      </c>
      <c r="BC378" s="34">
        <f>+CompraVenta!AR380</f>
        <v>0</v>
      </c>
      <c r="BD378" s="34">
        <f>+CompraVenta!AS380</f>
        <v>0</v>
      </c>
      <c r="BF378" s="34">
        <f t="shared" si="90"/>
        <v>6930.9700000000075</v>
      </c>
      <c r="BG378" s="34">
        <f t="shared" si="91"/>
        <v>-6588.9100000000153</v>
      </c>
      <c r="BH378" s="34">
        <f t="shared" si="92"/>
        <v>54178</v>
      </c>
      <c r="BJ378" s="36">
        <f t="shared" si="101"/>
        <v>54520.05999999999</v>
      </c>
      <c r="BK378" s="19">
        <f t="shared" si="102"/>
        <v>0</v>
      </c>
    </row>
    <row r="379" spans="1:63" x14ac:dyDescent="0.35">
      <c r="A379" s="3" t="str">
        <f>+Seco!A378</f>
        <v>RANGUIL_SUR_SPA</v>
      </c>
      <c r="B379" s="6">
        <f>+Seco!B378</f>
        <v>0</v>
      </c>
      <c r="C379" s="6">
        <f>+Seco!C378</f>
        <v>0</v>
      </c>
      <c r="D379" s="6">
        <f>+Seco!D378</f>
        <v>0</v>
      </c>
      <c r="E379" s="6">
        <f>+Seco!E378</f>
        <v>0</v>
      </c>
      <c r="F379" s="6">
        <f>+Seco!F378</f>
        <v>0</v>
      </c>
      <c r="G379" s="6">
        <f>+Seco!G378</f>
        <v>0</v>
      </c>
      <c r="H379" s="6">
        <f>+Seco!H378</f>
        <v>0</v>
      </c>
      <c r="I379" s="6">
        <f>+Seco!I378</f>
        <v>0</v>
      </c>
      <c r="J379" s="6">
        <f>+Seco!J378</f>
        <v>0</v>
      </c>
      <c r="K379" s="6">
        <f>+Seco!K378</f>
        <v>62626.980000000061</v>
      </c>
      <c r="L379" s="6">
        <f>+Seco!L378</f>
        <v>81035.019999999931</v>
      </c>
      <c r="M379" s="6">
        <f>+Seco!M378</f>
        <v>90370.710000000472</v>
      </c>
      <c r="N379" s="6">
        <f>+Medio!B378</f>
        <v>0</v>
      </c>
      <c r="O379" s="6">
        <f>+Medio!C378</f>
        <v>0</v>
      </c>
      <c r="P379" s="6">
        <f>+Medio!D378</f>
        <v>0</v>
      </c>
      <c r="Q379" s="6">
        <f>+Medio!E378</f>
        <v>0</v>
      </c>
      <c r="R379" s="6">
        <f>+Medio!F378</f>
        <v>0</v>
      </c>
      <c r="S379" s="6">
        <f>+Medio!G378</f>
        <v>0</v>
      </c>
      <c r="T379" s="6">
        <f>+Medio!H378</f>
        <v>0</v>
      </c>
      <c r="U379" s="6">
        <f>+Medio!I378</f>
        <v>0</v>
      </c>
      <c r="V379" s="6">
        <f>+Medio!J378</f>
        <v>0</v>
      </c>
      <c r="W379" s="6">
        <f>+Medio!K378</f>
        <v>62363.479999999989</v>
      </c>
      <c r="X379" s="6">
        <f>+Medio!L378</f>
        <v>83411.459999999875</v>
      </c>
      <c r="Y379" s="6">
        <f>+Medio!M378</f>
        <v>88857.450000000128</v>
      </c>
      <c r="Z379" s="6">
        <f>+Húmedo!B378</f>
        <v>0</v>
      </c>
      <c r="AA379" s="6">
        <f>+Húmedo!C378</f>
        <v>0</v>
      </c>
      <c r="AB379" s="6">
        <f>+Húmedo!D378</f>
        <v>0</v>
      </c>
      <c r="AC379" s="6">
        <f>+Húmedo!E378</f>
        <v>0</v>
      </c>
      <c r="AD379" s="6">
        <f>+Húmedo!F378</f>
        <v>0</v>
      </c>
      <c r="AE379" s="6">
        <f>+Húmedo!G378</f>
        <v>0</v>
      </c>
      <c r="AF379" s="6">
        <f>+Húmedo!H378</f>
        <v>0</v>
      </c>
      <c r="AG379" s="6">
        <f>+Húmedo!I378</f>
        <v>0</v>
      </c>
      <c r="AH379" s="6">
        <f>+Húmedo!J378</f>
        <v>0</v>
      </c>
      <c r="AI379" s="6">
        <f>+Húmedo!K378</f>
        <v>60326.900000000089</v>
      </c>
      <c r="AJ379" s="6">
        <f>+Húmedo!L378</f>
        <v>79649.22</v>
      </c>
      <c r="AK379" s="6">
        <f>+Húmedo!M378</f>
        <v>85189.100000000049</v>
      </c>
      <c r="AL379" s="6"/>
      <c r="AM379" s="34">
        <f t="shared" si="93"/>
        <v>234032.71000000049</v>
      </c>
      <c r="AN379" s="34">
        <f t="shared" si="94"/>
        <v>234632.38999999998</v>
      </c>
      <c r="AO379" s="34">
        <f t="shared" si="95"/>
        <v>225165.22000000015</v>
      </c>
      <c r="AP379" s="34">
        <f t="shared" si="96"/>
        <v>225165.22000000015</v>
      </c>
      <c r="AQ379" s="34">
        <f t="shared" si="97"/>
        <v>3</v>
      </c>
      <c r="AR379" s="6">
        <f t="shared" si="103"/>
        <v>377</v>
      </c>
      <c r="AS379" s="35">
        <f t="shared" si="104"/>
        <v>60326.900000000089</v>
      </c>
      <c r="AT379" s="35">
        <f t="shared" si="104"/>
        <v>79649.22</v>
      </c>
      <c r="AU379" s="35">
        <f t="shared" si="104"/>
        <v>85189.100000000049</v>
      </c>
      <c r="AV379" s="35">
        <f t="shared" si="99"/>
        <v>225165.22000000015</v>
      </c>
      <c r="AW379" s="19">
        <f t="shared" si="100"/>
        <v>0</v>
      </c>
      <c r="AX379" s="30">
        <f t="shared" si="87"/>
        <v>34</v>
      </c>
      <c r="AY379" s="30">
        <f t="shared" si="88"/>
        <v>35</v>
      </c>
      <c r="AZ379" s="30">
        <f t="shared" si="89"/>
        <v>36</v>
      </c>
      <c r="BB379" s="34">
        <f>+CompraVenta!AQ381</f>
        <v>0</v>
      </c>
      <c r="BC379" s="34">
        <f>+CompraVenta!AR381</f>
        <v>0</v>
      </c>
      <c r="BD379" s="34">
        <f>+CompraVenta!AS381</f>
        <v>0</v>
      </c>
      <c r="BF379" s="34">
        <f t="shared" si="90"/>
        <v>60326.900000000089</v>
      </c>
      <c r="BG379" s="34">
        <f t="shared" si="91"/>
        <v>79649.22</v>
      </c>
      <c r="BH379" s="34">
        <f t="shared" si="92"/>
        <v>85189.100000000049</v>
      </c>
      <c r="BJ379" s="36">
        <f t="shared" si="101"/>
        <v>225165.22000000015</v>
      </c>
      <c r="BK379" s="19">
        <f t="shared" si="102"/>
        <v>0</v>
      </c>
    </row>
    <row r="380" spans="1:63" x14ac:dyDescent="0.35">
      <c r="A380" s="3" t="str">
        <f>+Seco!A379</f>
        <v>RASO_POWER</v>
      </c>
      <c r="B380" s="6">
        <f>+Seco!B379</f>
        <v>0</v>
      </c>
      <c r="C380" s="6">
        <f>+Seco!C379</f>
        <v>0</v>
      </c>
      <c r="D380" s="6">
        <f>+Seco!D379</f>
        <v>0</v>
      </c>
      <c r="E380" s="6">
        <f>+Seco!E379</f>
        <v>0</v>
      </c>
      <c r="F380" s="6">
        <f>+Seco!F379</f>
        <v>0</v>
      </c>
      <c r="G380" s="6">
        <f>+Seco!G379</f>
        <v>0</v>
      </c>
      <c r="H380" s="6">
        <f>+Seco!H379</f>
        <v>0</v>
      </c>
      <c r="I380" s="6">
        <f>+Seco!I379</f>
        <v>0</v>
      </c>
      <c r="J380" s="6">
        <f>+Seco!J379</f>
        <v>0</v>
      </c>
      <c r="K380" s="6">
        <f>+Seco!K379</f>
        <v>0</v>
      </c>
      <c r="L380" s="6">
        <f>+Seco!L379</f>
        <v>0</v>
      </c>
      <c r="M380" s="6">
        <f>+Seco!M379</f>
        <v>0</v>
      </c>
      <c r="N380" s="6">
        <f>+Medio!B379</f>
        <v>0</v>
      </c>
      <c r="O380" s="6">
        <f>+Medio!C379</f>
        <v>0</v>
      </c>
      <c r="P380" s="6">
        <f>+Medio!D379</f>
        <v>0</v>
      </c>
      <c r="Q380" s="6">
        <f>+Medio!E379</f>
        <v>0</v>
      </c>
      <c r="R380" s="6">
        <f>+Medio!F379</f>
        <v>0</v>
      </c>
      <c r="S380" s="6">
        <f>+Medio!G379</f>
        <v>0</v>
      </c>
      <c r="T380" s="6">
        <f>+Medio!H379</f>
        <v>0</v>
      </c>
      <c r="U380" s="6">
        <f>+Medio!I379</f>
        <v>0</v>
      </c>
      <c r="V380" s="6">
        <f>+Medio!J379</f>
        <v>0</v>
      </c>
      <c r="W380" s="6">
        <f>+Medio!K379</f>
        <v>0</v>
      </c>
      <c r="X380" s="6">
        <f>+Medio!L379</f>
        <v>0</v>
      </c>
      <c r="Y380" s="6">
        <f>+Medio!M379</f>
        <v>0</v>
      </c>
      <c r="Z380" s="6">
        <f>+Húmedo!B379</f>
        <v>0</v>
      </c>
      <c r="AA380" s="6">
        <f>+Húmedo!C379</f>
        <v>0</v>
      </c>
      <c r="AB380" s="6">
        <f>+Húmedo!D379</f>
        <v>0</v>
      </c>
      <c r="AC380" s="6">
        <f>+Húmedo!E379</f>
        <v>0</v>
      </c>
      <c r="AD380" s="6">
        <f>+Húmedo!F379</f>
        <v>0</v>
      </c>
      <c r="AE380" s="6">
        <f>+Húmedo!G379</f>
        <v>0</v>
      </c>
      <c r="AF380" s="6">
        <f>+Húmedo!H379</f>
        <v>0</v>
      </c>
      <c r="AG380" s="6">
        <f>+Húmedo!I379</f>
        <v>0</v>
      </c>
      <c r="AH380" s="6">
        <f>+Húmedo!J379</f>
        <v>0</v>
      </c>
      <c r="AI380" s="6">
        <f>+Húmedo!K379</f>
        <v>0</v>
      </c>
      <c r="AJ380" s="6">
        <f>+Húmedo!L379</f>
        <v>0</v>
      </c>
      <c r="AK380" s="6">
        <f>+Húmedo!M379</f>
        <v>0</v>
      </c>
      <c r="AL380" s="6"/>
      <c r="AM380" s="34">
        <f t="shared" si="93"/>
        <v>0</v>
      </c>
      <c r="AN380" s="34">
        <f t="shared" si="94"/>
        <v>0</v>
      </c>
      <c r="AO380" s="34">
        <f t="shared" si="95"/>
        <v>0</v>
      </c>
      <c r="AP380" s="34">
        <f t="shared" si="96"/>
        <v>0</v>
      </c>
      <c r="AQ380" s="34">
        <f t="shared" si="97"/>
        <v>1</v>
      </c>
      <c r="AR380" s="6">
        <f t="shared" si="103"/>
        <v>378</v>
      </c>
      <c r="AS380" s="35">
        <f t="shared" si="104"/>
        <v>0</v>
      </c>
      <c r="AT380" s="35">
        <f t="shared" si="104"/>
        <v>0</v>
      </c>
      <c r="AU380" s="35">
        <f t="shared" si="104"/>
        <v>0</v>
      </c>
      <c r="AV380" s="35">
        <f t="shared" si="99"/>
        <v>0</v>
      </c>
      <c r="AW380" s="19">
        <f t="shared" si="100"/>
        <v>0</v>
      </c>
      <c r="AX380" s="30">
        <f t="shared" si="87"/>
        <v>1</v>
      </c>
      <c r="AY380" s="30">
        <f t="shared" si="88"/>
        <v>1</v>
      </c>
      <c r="AZ380" s="30">
        <f t="shared" si="89"/>
        <v>1</v>
      </c>
      <c r="BB380" s="34">
        <f>+CompraVenta!AQ382</f>
        <v>0</v>
      </c>
      <c r="BC380" s="34">
        <f>+CompraVenta!AR382</f>
        <v>0</v>
      </c>
      <c r="BD380" s="34">
        <f>+CompraVenta!AS382</f>
        <v>0</v>
      </c>
      <c r="BF380" s="34">
        <f t="shared" si="90"/>
        <v>0</v>
      </c>
      <c r="BG380" s="34">
        <f t="shared" si="91"/>
        <v>0</v>
      </c>
      <c r="BH380" s="34">
        <f t="shared" si="92"/>
        <v>0</v>
      </c>
      <c r="BJ380" s="36">
        <f t="shared" si="101"/>
        <v>0</v>
      </c>
      <c r="BK380" s="19">
        <f t="shared" si="102"/>
        <v>0</v>
      </c>
    </row>
    <row r="381" spans="1:63" x14ac:dyDescent="0.35">
      <c r="A381" s="3" t="str">
        <f>+Seco!A380</f>
        <v>REDEN_CABILDO_SOLAR</v>
      </c>
      <c r="B381" s="6">
        <f>+Seco!B380</f>
        <v>0</v>
      </c>
      <c r="C381" s="6">
        <f>+Seco!C380</f>
        <v>0</v>
      </c>
      <c r="D381" s="6">
        <f>+Seco!D380</f>
        <v>0</v>
      </c>
      <c r="E381" s="6">
        <f>+Seco!E380</f>
        <v>0</v>
      </c>
      <c r="F381" s="6">
        <f>+Seco!F380</f>
        <v>0</v>
      </c>
      <c r="G381" s="6">
        <f>+Seco!G380</f>
        <v>0</v>
      </c>
      <c r="H381" s="6">
        <f>+Seco!H380</f>
        <v>0</v>
      </c>
      <c r="I381" s="6">
        <f>+Seco!I380</f>
        <v>0</v>
      </c>
      <c r="J381" s="6">
        <f>+Seco!J380</f>
        <v>0</v>
      </c>
      <c r="K381" s="6">
        <f>+Seco!K380</f>
        <v>87811.309999999794</v>
      </c>
      <c r="L381" s="6">
        <f>+Seco!L380</f>
        <v>114747.30999999985</v>
      </c>
      <c r="M381" s="6">
        <f>+Seco!M380</f>
        <v>117643.60000000027</v>
      </c>
      <c r="N381" s="6">
        <f>+Medio!B380</f>
        <v>0</v>
      </c>
      <c r="O381" s="6">
        <f>+Medio!C380</f>
        <v>0</v>
      </c>
      <c r="P381" s="6">
        <f>+Medio!D380</f>
        <v>0</v>
      </c>
      <c r="Q381" s="6">
        <f>+Medio!E380</f>
        <v>0</v>
      </c>
      <c r="R381" s="6">
        <f>+Medio!F380</f>
        <v>0</v>
      </c>
      <c r="S381" s="6">
        <f>+Medio!G380</f>
        <v>0</v>
      </c>
      <c r="T381" s="6">
        <f>+Medio!H380</f>
        <v>0</v>
      </c>
      <c r="U381" s="6">
        <f>+Medio!I380</f>
        <v>0</v>
      </c>
      <c r="V381" s="6">
        <f>+Medio!J380</f>
        <v>0</v>
      </c>
      <c r="W381" s="6">
        <f>+Medio!K380</f>
        <v>87378.490000000063</v>
      </c>
      <c r="X381" s="6">
        <f>+Medio!L380</f>
        <v>117512.49999999974</v>
      </c>
      <c r="Y381" s="6">
        <f>+Medio!M380</f>
        <v>115583.41999999971</v>
      </c>
      <c r="Z381" s="6">
        <f>+Húmedo!B380</f>
        <v>0</v>
      </c>
      <c r="AA381" s="6">
        <f>+Húmedo!C380</f>
        <v>0</v>
      </c>
      <c r="AB381" s="6">
        <f>+Húmedo!D380</f>
        <v>0</v>
      </c>
      <c r="AC381" s="6">
        <f>+Húmedo!E380</f>
        <v>0</v>
      </c>
      <c r="AD381" s="6">
        <f>+Húmedo!F380</f>
        <v>0</v>
      </c>
      <c r="AE381" s="6">
        <f>+Húmedo!G380</f>
        <v>0</v>
      </c>
      <c r="AF381" s="6">
        <f>+Húmedo!H380</f>
        <v>0</v>
      </c>
      <c r="AG381" s="6">
        <f>+Húmedo!I380</f>
        <v>0</v>
      </c>
      <c r="AH381" s="6">
        <f>+Húmedo!J380</f>
        <v>0</v>
      </c>
      <c r="AI381" s="6">
        <f>+Húmedo!K380</f>
        <v>84964.890000000116</v>
      </c>
      <c r="AJ381" s="6">
        <f>+Húmedo!L380</f>
        <v>113368.68000000005</v>
      </c>
      <c r="AK381" s="6">
        <f>+Húmedo!M380</f>
        <v>111794.23999999989</v>
      </c>
      <c r="AL381" s="6"/>
      <c r="AM381" s="34">
        <f t="shared" si="93"/>
        <v>320202.21999999991</v>
      </c>
      <c r="AN381" s="34">
        <f t="shared" si="94"/>
        <v>320474.40999999951</v>
      </c>
      <c r="AO381" s="34">
        <f t="shared" si="95"/>
        <v>310127.81000000006</v>
      </c>
      <c r="AP381" s="34">
        <f t="shared" si="96"/>
        <v>310127.81000000006</v>
      </c>
      <c r="AQ381" s="34">
        <f t="shared" si="97"/>
        <v>3</v>
      </c>
      <c r="AR381" s="6">
        <f t="shared" si="103"/>
        <v>379</v>
      </c>
      <c r="AS381" s="35">
        <f t="shared" si="104"/>
        <v>84964.890000000116</v>
      </c>
      <c r="AT381" s="35">
        <f t="shared" si="104"/>
        <v>113368.68000000005</v>
      </c>
      <c r="AU381" s="35">
        <f t="shared" si="104"/>
        <v>111794.23999999989</v>
      </c>
      <c r="AV381" s="35">
        <f t="shared" si="99"/>
        <v>310127.81000000006</v>
      </c>
      <c r="AW381" s="19">
        <f t="shared" si="100"/>
        <v>0</v>
      </c>
      <c r="AX381" s="30">
        <f t="shared" si="87"/>
        <v>34</v>
      </c>
      <c r="AY381" s="30">
        <f t="shared" si="88"/>
        <v>35</v>
      </c>
      <c r="AZ381" s="30">
        <f t="shared" si="89"/>
        <v>36</v>
      </c>
      <c r="BB381" s="34">
        <f>+CompraVenta!AQ383</f>
        <v>0</v>
      </c>
      <c r="BC381" s="34">
        <f>+CompraVenta!AR383</f>
        <v>0</v>
      </c>
      <c r="BD381" s="34">
        <f>+CompraVenta!AS383</f>
        <v>0</v>
      </c>
      <c r="BF381" s="34">
        <f t="shared" si="90"/>
        <v>84964.890000000116</v>
      </c>
      <c r="BG381" s="34">
        <f t="shared" si="91"/>
        <v>113368.68000000005</v>
      </c>
      <c r="BH381" s="34">
        <f t="shared" si="92"/>
        <v>111794.23999999989</v>
      </c>
      <c r="BJ381" s="36">
        <f t="shared" si="101"/>
        <v>310127.81000000006</v>
      </c>
      <c r="BK381" s="19">
        <f t="shared" si="102"/>
        <v>0</v>
      </c>
    </row>
    <row r="382" spans="1:63" x14ac:dyDescent="0.35">
      <c r="A382" s="3" t="str">
        <f>+Seco!A381</f>
        <v>REDEN_LALAJUELA</v>
      </c>
      <c r="B382" s="6">
        <f>+Seco!B381</f>
        <v>0</v>
      </c>
      <c r="C382" s="6">
        <f>+Seco!C381</f>
        <v>0</v>
      </c>
      <c r="D382" s="6">
        <f>+Seco!D381</f>
        <v>0</v>
      </c>
      <c r="E382" s="6">
        <f>+Seco!E381</f>
        <v>0</v>
      </c>
      <c r="F382" s="6">
        <f>+Seco!F381</f>
        <v>0</v>
      </c>
      <c r="G382" s="6">
        <f>+Seco!G381</f>
        <v>0</v>
      </c>
      <c r="H382" s="6">
        <f>+Seco!H381</f>
        <v>0</v>
      </c>
      <c r="I382" s="6">
        <f>+Seco!I381</f>
        <v>0</v>
      </c>
      <c r="J382" s="6">
        <f>+Seco!J381</f>
        <v>0</v>
      </c>
      <c r="K382" s="6">
        <f>+Seco!K381</f>
        <v>224622.61999999982</v>
      </c>
      <c r="L382" s="6">
        <f>+Seco!L381</f>
        <v>280713.77000000066</v>
      </c>
      <c r="M382" s="6">
        <f>+Seco!M381</f>
        <v>292084.75000000023</v>
      </c>
      <c r="N382" s="6">
        <f>+Medio!B381</f>
        <v>0</v>
      </c>
      <c r="O382" s="6">
        <f>+Medio!C381</f>
        <v>0</v>
      </c>
      <c r="P382" s="6">
        <f>+Medio!D381</f>
        <v>0</v>
      </c>
      <c r="Q382" s="6">
        <f>+Medio!E381</f>
        <v>0</v>
      </c>
      <c r="R382" s="6">
        <f>+Medio!F381</f>
        <v>0</v>
      </c>
      <c r="S382" s="6">
        <f>+Medio!G381</f>
        <v>0</v>
      </c>
      <c r="T382" s="6">
        <f>+Medio!H381</f>
        <v>0</v>
      </c>
      <c r="U382" s="6">
        <f>+Medio!I381</f>
        <v>0</v>
      </c>
      <c r="V382" s="6">
        <f>+Medio!J381</f>
        <v>0</v>
      </c>
      <c r="W382" s="6">
        <f>+Medio!K381</f>
        <v>223660.81</v>
      </c>
      <c r="X382" s="6">
        <f>+Medio!L381</f>
        <v>287144.40000000026</v>
      </c>
      <c r="Y382" s="6">
        <f>+Medio!M381</f>
        <v>291919.4099999984</v>
      </c>
      <c r="Z382" s="6">
        <f>+Húmedo!B381</f>
        <v>0</v>
      </c>
      <c r="AA382" s="6">
        <f>+Húmedo!C381</f>
        <v>0</v>
      </c>
      <c r="AB382" s="6">
        <f>+Húmedo!D381</f>
        <v>0</v>
      </c>
      <c r="AC382" s="6">
        <f>+Húmedo!E381</f>
        <v>0</v>
      </c>
      <c r="AD382" s="6">
        <f>+Húmedo!F381</f>
        <v>0</v>
      </c>
      <c r="AE382" s="6">
        <f>+Húmedo!G381</f>
        <v>0</v>
      </c>
      <c r="AF382" s="6">
        <f>+Húmedo!H381</f>
        <v>0</v>
      </c>
      <c r="AG382" s="6">
        <f>+Húmedo!I381</f>
        <v>0</v>
      </c>
      <c r="AH382" s="6">
        <f>+Húmedo!J381</f>
        <v>0</v>
      </c>
      <c r="AI382" s="6">
        <f>+Húmedo!K381</f>
        <v>218041.98999999993</v>
      </c>
      <c r="AJ382" s="6">
        <f>+Húmedo!L381</f>
        <v>277877.75999999983</v>
      </c>
      <c r="AK382" s="6">
        <f>+Húmedo!M381</f>
        <v>283024.25999999995</v>
      </c>
      <c r="AL382" s="6"/>
      <c r="AM382" s="34">
        <f t="shared" si="93"/>
        <v>797421.14000000071</v>
      </c>
      <c r="AN382" s="34">
        <f t="shared" si="94"/>
        <v>802724.61999999871</v>
      </c>
      <c r="AO382" s="34">
        <f t="shared" si="95"/>
        <v>778944.00999999978</v>
      </c>
      <c r="AP382" s="34">
        <f t="shared" si="96"/>
        <v>778944.00999999978</v>
      </c>
      <c r="AQ382" s="34">
        <f t="shared" si="97"/>
        <v>3</v>
      </c>
      <c r="AR382" s="6">
        <f t="shared" si="103"/>
        <v>380</v>
      </c>
      <c r="AS382" s="35">
        <f t="shared" si="104"/>
        <v>218041.98999999993</v>
      </c>
      <c r="AT382" s="35">
        <f t="shared" si="104"/>
        <v>277877.75999999983</v>
      </c>
      <c r="AU382" s="35">
        <f t="shared" si="104"/>
        <v>283024.25999999995</v>
      </c>
      <c r="AV382" s="35">
        <f t="shared" si="99"/>
        <v>778944.00999999978</v>
      </c>
      <c r="AW382" s="19">
        <f t="shared" si="100"/>
        <v>0</v>
      </c>
      <c r="AX382" s="30">
        <f t="shared" si="87"/>
        <v>34</v>
      </c>
      <c r="AY382" s="30">
        <f t="shared" si="88"/>
        <v>35</v>
      </c>
      <c r="AZ382" s="30">
        <f t="shared" si="89"/>
        <v>36</v>
      </c>
      <c r="BB382" s="34">
        <f>+CompraVenta!AQ384</f>
        <v>0</v>
      </c>
      <c r="BC382" s="34">
        <f>+CompraVenta!AR384</f>
        <v>0</v>
      </c>
      <c r="BD382" s="34">
        <f>+CompraVenta!AS384</f>
        <v>0</v>
      </c>
      <c r="BF382" s="34">
        <f t="shared" si="90"/>
        <v>218041.98999999993</v>
      </c>
      <c r="BG382" s="34">
        <f t="shared" si="91"/>
        <v>277877.75999999983</v>
      </c>
      <c r="BH382" s="34">
        <f t="shared" si="92"/>
        <v>283024.25999999995</v>
      </c>
      <c r="BJ382" s="36">
        <f t="shared" si="101"/>
        <v>778944.00999999978</v>
      </c>
      <c r="BK382" s="19">
        <f t="shared" si="102"/>
        <v>0</v>
      </c>
    </row>
    <row r="383" spans="1:63" x14ac:dyDescent="0.35">
      <c r="A383" s="3" t="str">
        <f>+Seco!A382</f>
        <v>REDEN_TALHUEN_SOLAR</v>
      </c>
      <c r="B383" s="6">
        <f>+Seco!B382</f>
        <v>0</v>
      </c>
      <c r="C383" s="6">
        <f>+Seco!C382</f>
        <v>0</v>
      </c>
      <c r="D383" s="6">
        <f>+Seco!D382</f>
        <v>0</v>
      </c>
      <c r="E383" s="6">
        <f>+Seco!E382</f>
        <v>0</v>
      </c>
      <c r="F383" s="6">
        <f>+Seco!F382</f>
        <v>0</v>
      </c>
      <c r="G383" s="6">
        <f>+Seco!G382</f>
        <v>0</v>
      </c>
      <c r="H383" s="6">
        <f>+Seco!H382</f>
        <v>0</v>
      </c>
      <c r="I383" s="6">
        <f>+Seco!I382</f>
        <v>0</v>
      </c>
      <c r="J383" s="6">
        <f>+Seco!J382</f>
        <v>0</v>
      </c>
      <c r="K383" s="6">
        <f>+Seco!K382</f>
        <v>221744.56</v>
      </c>
      <c r="L383" s="6">
        <f>+Seco!L382</f>
        <v>174678.94000000009</v>
      </c>
      <c r="M383" s="6">
        <f>+Seco!M382</f>
        <v>219425.14999999973</v>
      </c>
      <c r="N383" s="6">
        <f>+Medio!B382</f>
        <v>0</v>
      </c>
      <c r="O383" s="6">
        <f>+Medio!C382</f>
        <v>0</v>
      </c>
      <c r="P383" s="6">
        <f>+Medio!D382</f>
        <v>0</v>
      </c>
      <c r="Q383" s="6">
        <f>+Medio!E382</f>
        <v>0</v>
      </c>
      <c r="R383" s="6">
        <f>+Medio!F382</f>
        <v>0</v>
      </c>
      <c r="S383" s="6">
        <f>+Medio!G382</f>
        <v>0</v>
      </c>
      <c r="T383" s="6">
        <f>+Medio!H382</f>
        <v>0</v>
      </c>
      <c r="U383" s="6">
        <f>+Medio!I382</f>
        <v>0</v>
      </c>
      <c r="V383" s="6">
        <f>+Medio!J382</f>
        <v>0</v>
      </c>
      <c r="W383" s="6">
        <f>+Medio!K382</f>
        <v>222392.98999999941</v>
      </c>
      <c r="X383" s="6">
        <f>+Medio!L382</f>
        <v>178304.02999999982</v>
      </c>
      <c r="Y383" s="6">
        <f>+Medio!M382</f>
        <v>216440.24999999971</v>
      </c>
      <c r="Z383" s="6">
        <f>+Húmedo!B382</f>
        <v>0</v>
      </c>
      <c r="AA383" s="6">
        <f>+Húmedo!C382</f>
        <v>0</v>
      </c>
      <c r="AB383" s="6">
        <f>+Húmedo!D382</f>
        <v>0</v>
      </c>
      <c r="AC383" s="6">
        <f>+Húmedo!E382</f>
        <v>0</v>
      </c>
      <c r="AD383" s="6">
        <f>+Húmedo!F382</f>
        <v>0</v>
      </c>
      <c r="AE383" s="6">
        <f>+Húmedo!G382</f>
        <v>0</v>
      </c>
      <c r="AF383" s="6">
        <f>+Húmedo!H382</f>
        <v>0</v>
      </c>
      <c r="AG383" s="6">
        <f>+Húmedo!I382</f>
        <v>0</v>
      </c>
      <c r="AH383" s="6">
        <f>+Húmedo!J382</f>
        <v>0</v>
      </c>
      <c r="AI383" s="6">
        <f>+Húmedo!K382</f>
        <v>214067.63999999949</v>
      </c>
      <c r="AJ383" s="6">
        <f>+Húmedo!L382</f>
        <v>173059.2100000002</v>
      </c>
      <c r="AK383" s="6">
        <f>+Húmedo!M382</f>
        <v>210268.11000000016</v>
      </c>
      <c r="AL383" s="6"/>
      <c r="AM383" s="34">
        <f t="shared" si="93"/>
        <v>615848.64999999991</v>
      </c>
      <c r="AN383" s="34">
        <f t="shared" si="94"/>
        <v>617137.26999999885</v>
      </c>
      <c r="AO383" s="34">
        <f t="shared" si="95"/>
        <v>597394.95999999985</v>
      </c>
      <c r="AP383" s="34">
        <f t="shared" si="96"/>
        <v>597394.95999999985</v>
      </c>
      <c r="AQ383" s="34">
        <f t="shared" si="97"/>
        <v>3</v>
      </c>
      <c r="AR383" s="6">
        <f t="shared" si="103"/>
        <v>381</v>
      </c>
      <c r="AS383" s="35">
        <f t="shared" si="104"/>
        <v>214067.63999999949</v>
      </c>
      <c r="AT383" s="35">
        <f t="shared" si="104"/>
        <v>173059.2100000002</v>
      </c>
      <c r="AU383" s="35">
        <f t="shared" si="104"/>
        <v>210268.11000000016</v>
      </c>
      <c r="AV383" s="35">
        <f t="shared" si="99"/>
        <v>597394.95999999985</v>
      </c>
      <c r="AW383" s="19">
        <f t="shared" si="100"/>
        <v>0</v>
      </c>
      <c r="AX383" s="30">
        <f t="shared" si="87"/>
        <v>34</v>
      </c>
      <c r="AY383" s="30">
        <f t="shared" si="88"/>
        <v>35</v>
      </c>
      <c r="AZ383" s="30">
        <f t="shared" si="89"/>
        <v>36</v>
      </c>
      <c r="BB383" s="34">
        <f>+CompraVenta!AQ385</f>
        <v>0</v>
      </c>
      <c r="BC383" s="34">
        <f>+CompraVenta!AR385</f>
        <v>0</v>
      </c>
      <c r="BD383" s="34">
        <f>+CompraVenta!AS385</f>
        <v>0</v>
      </c>
      <c r="BF383" s="34">
        <f t="shared" si="90"/>
        <v>214067.63999999949</v>
      </c>
      <c r="BG383" s="34">
        <f t="shared" si="91"/>
        <v>173059.2100000002</v>
      </c>
      <c r="BH383" s="34">
        <f t="shared" si="92"/>
        <v>210268.11000000016</v>
      </c>
      <c r="BJ383" s="36">
        <f t="shared" si="101"/>
        <v>597394.95999999985</v>
      </c>
      <c r="BK383" s="19">
        <f t="shared" si="102"/>
        <v>0</v>
      </c>
    </row>
    <row r="384" spans="1:63" x14ac:dyDescent="0.35">
      <c r="A384" s="3" t="str">
        <f>+Seco!A383</f>
        <v>RENOVALIA_6</v>
      </c>
      <c r="B384" s="6">
        <f>+Seco!B383</f>
        <v>0</v>
      </c>
      <c r="C384" s="6">
        <f>+Seco!C383</f>
        <v>0</v>
      </c>
      <c r="D384" s="6">
        <f>+Seco!D383</f>
        <v>0</v>
      </c>
      <c r="E384" s="6">
        <f>+Seco!E383</f>
        <v>0</v>
      </c>
      <c r="F384" s="6">
        <f>+Seco!F383</f>
        <v>0</v>
      </c>
      <c r="G384" s="6">
        <f>+Seco!G383</f>
        <v>0</v>
      </c>
      <c r="H384" s="6">
        <f>+Seco!H383</f>
        <v>0</v>
      </c>
      <c r="I384" s="6">
        <f>+Seco!I383</f>
        <v>0</v>
      </c>
      <c r="J384" s="6">
        <f>+Seco!J383</f>
        <v>0</v>
      </c>
      <c r="K384" s="6">
        <f>+Seco!K383</f>
        <v>117094.10000000009</v>
      </c>
      <c r="L384" s="6">
        <f>+Seco!L383</f>
        <v>136149.37999999998</v>
      </c>
      <c r="M384" s="6">
        <f>+Seco!M383</f>
        <v>135066.96999999983</v>
      </c>
      <c r="N384" s="6">
        <f>+Medio!B383</f>
        <v>0</v>
      </c>
      <c r="O384" s="6">
        <f>+Medio!C383</f>
        <v>0</v>
      </c>
      <c r="P384" s="6">
        <f>+Medio!D383</f>
        <v>0</v>
      </c>
      <c r="Q384" s="6">
        <f>+Medio!E383</f>
        <v>0</v>
      </c>
      <c r="R384" s="6">
        <f>+Medio!F383</f>
        <v>0</v>
      </c>
      <c r="S384" s="6">
        <f>+Medio!G383</f>
        <v>0</v>
      </c>
      <c r="T384" s="6">
        <f>+Medio!H383</f>
        <v>0</v>
      </c>
      <c r="U384" s="6">
        <f>+Medio!I383</f>
        <v>0</v>
      </c>
      <c r="V384" s="6">
        <f>+Medio!J383</f>
        <v>0</v>
      </c>
      <c r="W384" s="6">
        <f>+Medio!K383</f>
        <v>117430.45999999995</v>
      </c>
      <c r="X384" s="6">
        <f>+Medio!L383</f>
        <v>139345.58000000025</v>
      </c>
      <c r="Y384" s="6">
        <f>+Medio!M383</f>
        <v>133742.20000000016</v>
      </c>
      <c r="Z384" s="6">
        <f>+Húmedo!B383</f>
        <v>0</v>
      </c>
      <c r="AA384" s="6">
        <f>+Húmedo!C383</f>
        <v>0</v>
      </c>
      <c r="AB384" s="6">
        <f>+Húmedo!D383</f>
        <v>0</v>
      </c>
      <c r="AC384" s="6">
        <f>+Húmedo!E383</f>
        <v>0</v>
      </c>
      <c r="AD384" s="6">
        <f>+Húmedo!F383</f>
        <v>0</v>
      </c>
      <c r="AE384" s="6">
        <f>+Húmedo!G383</f>
        <v>0</v>
      </c>
      <c r="AF384" s="6">
        <f>+Húmedo!H383</f>
        <v>0</v>
      </c>
      <c r="AG384" s="6">
        <f>+Húmedo!I383</f>
        <v>0</v>
      </c>
      <c r="AH384" s="6">
        <f>+Húmedo!J383</f>
        <v>0</v>
      </c>
      <c r="AI384" s="6">
        <f>+Húmedo!K383</f>
        <v>112687.85999999969</v>
      </c>
      <c r="AJ384" s="6">
        <f>+Húmedo!L383</f>
        <v>134942.01999999984</v>
      </c>
      <c r="AK384" s="6">
        <f>+Húmedo!M383</f>
        <v>129468.33000000003</v>
      </c>
      <c r="AL384" s="6"/>
      <c r="AM384" s="34">
        <f t="shared" si="93"/>
        <v>388310.4499999999</v>
      </c>
      <c r="AN384" s="34">
        <f t="shared" si="94"/>
        <v>390518.24000000034</v>
      </c>
      <c r="AO384" s="34">
        <f t="shared" si="95"/>
        <v>377098.20999999956</v>
      </c>
      <c r="AP384" s="34">
        <f t="shared" si="96"/>
        <v>377098.20999999956</v>
      </c>
      <c r="AQ384" s="34">
        <f t="shared" si="97"/>
        <v>3</v>
      </c>
      <c r="AR384" s="6">
        <f t="shared" si="103"/>
        <v>382</v>
      </c>
      <c r="AS384" s="35">
        <f t="shared" si="104"/>
        <v>112687.85999999969</v>
      </c>
      <c r="AT384" s="35">
        <f t="shared" si="104"/>
        <v>134942.01999999984</v>
      </c>
      <c r="AU384" s="35">
        <f t="shared" si="104"/>
        <v>129468.33000000003</v>
      </c>
      <c r="AV384" s="35">
        <f t="shared" si="99"/>
        <v>377098.20999999956</v>
      </c>
      <c r="AW384" s="19">
        <f t="shared" si="100"/>
        <v>0</v>
      </c>
      <c r="AX384" s="30">
        <f t="shared" si="87"/>
        <v>34</v>
      </c>
      <c r="AY384" s="30">
        <f t="shared" si="88"/>
        <v>35</v>
      </c>
      <c r="AZ384" s="30">
        <f t="shared" si="89"/>
        <v>36</v>
      </c>
      <c r="BB384" s="34">
        <f>+CompraVenta!AQ386</f>
        <v>0</v>
      </c>
      <c r="BC384" s="34">
        <f>+CompraVenta!AR386</f>
        <v>0</v>
      </c>
      <c r="BD384" s="34">
        <f>+CompraVenta!AS386</f>
        <v>0</v>
      </c>
      <c r="BF384" s="34">
        <f t="shared" si="90"/>
        <v>112687.85999999969</v>
      </c>
      <c r="BG384" s="34">
        <f t="shared" si="91"/>
        <v>134942.01999999984</v>
      </c>
      <c r="BH384" s="34">
        <f t="shared" si="92"/>
        <v>129468.33000000003</v>
      </c>
      <c r="BJ384" s="36">
        <f t="shared" si="101"/>
        <v>377098.20999999956</v>
      </c>
      <c r="BK384" s="19">
        <f t="shared" si="102"/>
        <v>0</v>
      </c>
    </row>
    <row r="385" spans="1:63" x14ac:dyDescent="0.35">
      <c r="A385" s="3" t="str">
        <f>+Seco!A384</f>
        <v>RENOVALIA_7</v>
      </c>
      <c r="B385" s="6">
        <f>+Seco!B384</f>
        <v>0</v>
      </c>
      <c r="C385" s="6">
        <f>+Seco!C384</f>
        <v>0</v>
      </c>
      <c r="D385" s="6">
        <f>+Seco!D384</f>
        <v>0</v>
      </c>
      <c r="E385" s="6">
        <f>+Seco!E384</f>
        <v>0</v>
      </c>
      <c r="F385" s="6">
        <f>+Seco!F384</f>
        <v>0</v>
      </c>
      <c r="G385" s="6">
        <f>+Seco!G384</f>
        <v>0</v>
      </c>
      <c r="H385" s="6">
        <f>+Seco!H384</f>
        <v>0</v>
      </c>
      <c r="I385" s="6">
        <f>+Seco!I384</f>
        <v>0</v>
      </c>
      <c r="J385" s="6">
        <f>+Seco!J384</f>
        <v>0</v>
      </c>
      <c r="K385" s="6">
        <f>+Seco!K384</f>
        <v>133648.44000000015</v>
      </c>
      <c r="L385" s="6">
        <f>+Seco!L384</f>
        <v>158967.45000000019</v>
      </c>
      <c r="M385" s="6">
        <f>+Seco!M384</f>
        <v>167703.70000000027</v>
      </c>
      <c r="N385" s="6">
        <f>+Medio!B384</f>
        <v>0</v>
      </c>
      <c r="O385" s="6">
        <f>+Medio!C384</f>
        <v>0</v>
      </c>
      <c r="P385" s="6">
        <f>+Medio!D384</f>
        <v>0</v>
      </c>
      <c r="Q385" s="6">
        <f>+Medio!E384</f>
        <v>0</v>
      </c>
      <c r="R385" s="6">
        <f>+Medio!F384</f>
        <v>0</v>
      </c>
      <c r="S385" s="6">
        <f>+Medio!G384</f>
        <v>0</v>
      </c>
      <c r="T385" s="6">
        <f>+Medio!H384</f>
        <v>0</v>
      </c>
      <c r="U385" s="6">
        <f>+Medio!I384</f>
        <v>0</v>
      </c>
      <c r="V385" s="6">
        <f>+Medio!J384</f>
        <v>0</v>
      </c>
      <c r="W385" s="6">
        <f>+Medio!K384</f>
        <v>134072.51999999993</v>
      </c>
      <c r="X385" s="6">
        <f>+Medio!L384</f>
        <v>162301.04000000033</v>
      </c>
      <c r="Y385" s="6">
        <f>+Medio!M384</f>
        <v>165919.18999999992</v>
      </c>
      <c r="Z385" s="6">
        <f>+Húmedo!B384</f>
        <v>0</v>
      </c>
      <c r="AA385" s="6">
        <f>+Húmedo!C384</f>
        <v>0</v>
      </c>
      <c r="AB385" s="6">
        <f>+Húmedo!D384</f>
        <v>0</v>
      </c>
      <c r="AC385" s="6">
        <f>+Húmedo!E384</f>
        <v>0</v>
      </c>
      <c r="AD385" s="6">
        <f>+Húmedo!F384</f>
        <v>0</v>
      </c>
      <c r="AE385" s="6">
        <f>+Húmedo!G384</f>
        <v>0</v>
      </c>
      <c r="AF385" s="6">
        <f>+Húmedo!H384</f>
        <v>0</v>
      </c>
      <c r="AG385" s="6">
        <f>+Húmedo!I384</f>
        <v>0</v>
      </c>
      <c r="AH385" s="6">
        <f>+Húmedo!J384</f>
        <v>0</v>
      </c>
      <c r="AI385" s="6">
        <f>+Húmedo!K384</f>
        <v>128752.97999999984</v>
      </c>
      <c r="AJ385" s="6">
        <f>+Húmedo!L384</f>
        <v>157397.09999999945</v>
      </c>
      <c r="AK385" s="6">
        <f>+Húmedo!M384</f>
        <v>160627.83999999968</v>
      </c>
      <c r="AL385" s="6"/>
      <c r="AM385" s="34">
        <f t="shared" si="93"/>
        <v>460319.59000000067</v>
      </c>
      <c r="AN385" s="34">
        <f t="shared" si="94"/>
        <v>462292.75000000023</v>
      </c>
      <c r="AO385" s="34">
        <f t="shared" si="95"/>
        <v>446777.91999999894</v>
      </c>
      <c r="AP385" s="34">
        <f t="shared" si="96"/>
        <v>446777.91999999894</v>
      </c>
      <c r="AQ385" s="34">
        <f t="shared" si="97"/>
        <v>3</v>
      </c>
      <c r="AR385" s="6">
        <f t="shared" si="103"/>
        <v>383</v>
      </c>
      <c r="AS385" s="35">
        <f t="shared" si="104"/>
        <v>128752.97999999984</v>
      </c>
      <c r="AT385" s="35">
        <f t="shared" si="104"/>
        <v>157397.09999999945</v>
      </c>
      <c r="AU385" s="35">
        <f t="shared" si="104"/>
        <v>160627.83999999968</v>
      </c>
      <c r="AV385" s="35">
        <f t="shared" si="99"/>
        <v>446777.91999999894</v>
      </c>
      <c r="AW385" s="19">
        <f t="shared" si="100"/>
        <v>0</v>
      </c>
      <c r="AX385" s="30">
        <f t="shared" si="87"/>
        <v>34</v>
      </c>
      <c r="AY385" s="30">
        <f t="shared" si="88"/>
        <v>35</v>
      </c>
      <c r="AZ385" s="30">
        <f t="shared" si="89"/>
        <v>36</v>
      </c>
      <c r="BB385" s="34">
        <f>+CompraVenta!AQ387</f>
        <v>0</v>
      </c>
      <c r="BC385" s="34">
        <f>+CompraVenta!AR387</f>
        <v>0</v>
      </c>
      <c r="BD385" s="34">
        <f>+CompraVenta!AS387</f>
        <v>0</v>
      </c>
      <c r="BF385" s="34">
        <f t="shared" si="90"/>
        <v>128752.97999999984</v>
      </c>
      <c r="BG385" s="34">
        <f t="shared" si="91"/>
        <v>157397.09999999945</v>
      </c>
      <c r="BH385" s="34">
        <f t="shared" si="92"/>
        <v>160627.83999999968</v>
      </c>
      <c r="BJ385" s="36">
        <f t="shared" si="101"/>
        <v>446777.91999999894</v>
      </c>
      <c r="BK385" s="19">
        <f t="shared" si="102"/>
        <v>0</v>
      </c>
    </row>
    <row r="386" spans="1:63" x14ac:dyDescent="0.35">
      <c r="A386" s="3" t="str">
        <f>+Seco!A385</f>
        <v>RINCONADA</v>
      </c>
      <c r="B386" s="6">
        <f>+Seco!B385</f>
        <v>0</v>
      </c>
      <c r="C386" s="6">
        <f>+Seco!C385</f>
        <v>0</v>
      </c>
      <c r="D386" s="6">
        <f>+Seco!D385</f>
        <v>0</v>
      </c>
      <c r="E386" s="6">
        <f>+Seco!E385</f>
        <v>0</v>
      </c>
      <c r="F386" s="6">
        <f>+Seco!F385</f>
        <v>0</v>
      </c>
      <c r="G386" s="6">
        <f>+Seco!G385</f>
        <v>0</v>
      </c>
      <c r="H386" s="6">
        <f>+Seco!H385</f>
        <v>0</v>
      </c>
      <c r="I386" s="6">
        <f>+Seco!I385</f>
        <v>0</v>
      </c>
      <c r="J386" s="6">
        <f>+Seco!J385</f>
        <v>0</v>
      </c>
      <c r="K386" s="6">
        <f>+Seco!K385</f>
        <v>342501.71000000043</v>
      </c>
      <c r="L386" s="6">
        <f>+Seco!L385</f>
        <v>401737.40000000037</v>
      </c>
      <c r="M386" s="6">
        <f>+Seco!M385</f>
        <v>418737.7200000009</v>
      </c>
      <c r="N386" s="6">
        <f>+Medio!B385</f>
        <v>0</v>
      </c>
      <c r="O386" s="6">
        <f>+Medio!C385</f>
        <v>0</v>
      </c>
      <c r="P386" s="6">
        <f>+Medio!D385</f>
        <v>0</v>
      </c>
      <c r="Q386" s="6">
        <f>+Medio!E385</f>
        <v>0</v>
      </c>
      <c r="R386" s="6">
        <f>+Medio!F385</f>
        <v>0</v>
      </c>
      <c r="S386" s="6">
        <f>+Medio!G385</f>
        <v>0</v>
      </c>
      <c r="T386" s="6">
        <f>+Medio!H385</f>
        <v>0</v>
      </c>
      <c r="U386" s="6">
        <f>+Medio!I385</f>
        <v>0</v>
      </c>
      <c r="V386" s="6">
        <f>+Medio!J385</f>
        <v>0</v>
      </c>
      <c r="W386" s="6">
        <f>+Medio!K385</f>
        <v>341615.78999999963</v>
      </c>
      <c r="X386" s="6">
        <f>+Medio!L385</f>
        <v>412480.10999999946</v>
      </c>
      <c r="Y386" s="6">
        <f>+Medio!M385</f>
        <v>416799.30999999942</v>
      </c>
      <c r="Z386" s="6">
        <f>+Húmedo!B385</f>
        <v>0</v>
      </c>
      <c r="AA386" s="6">
        <f>+Húmedo!C385</f>
        <v>0</v>
      </c>
      <c r="AB386" s="6">
        <f>+Húmedo!D385</f>
        <v>0</v>
      </c>
      <c r="AC386" s="6">
        <f>+Húmedo!E385</f>
        <v>0</v>
      </c>
      <c r="AD386" s="6">
        <f>+Húmedo!F385</f>
        <v>0</v>
      </c>
      <c r="AE386" s="6">
        <f>+Húmedo!G385</f>
        <v>0</v>
      </c>
      <c r="AF386" s="6">
        <f>+Húmedo!H385</f>
        <v>0</v>
      </c>
      <c r="AG386" s="6">
        <f>+Húmedo!I385</f>
        <v>0</v>
      </c>
      <c r="AH386" s="6">
        <f>+Húmedo!J385</f>
        <v>0</v>
      </c>
      <c r="AI386" s="6">
        <f>+Húmedo!K385</f>
        <v>330972.15999999986</v>
      </c>
      <c r="AJ386" s="6">
        <f>+Húmedo!L385</f>
        <v>395893.820000001</v>
      </c>
      <c r="AK386" s="6">
        <f>+Húmedo!M385</f>
        <v>401100.47000000061</v>
      </c>
      <c r="AL386" s="6"/>
      <c r="AM386" s="34">
        <f t="shared" si="93"/>
        <v>1162976.8300000017</v>
      </c>
      <c r="AN386" s="34">
        <f t="shared" si="94"/>
        <v>1170895.2099999986</v>
      </c>
      <c r="AO386" s="34">
        <f t="shared" si="95"/>
        <v>1127966.4500000016</v>
      </c>
      <c r="AP386" s="34">
        <f t="shared" si="96"/>
        <v>1127966.4500000016</v>
      </c>
      <c r="AQ386" s="34">
        <f t="shared" si="97"/>
        <v>3</v>
      </c>
      <c r="AR386" s="6">
        <f t="shared" si="103"/>
        <v>384</v>
      </c>
      <c r="AS386" s="35">
        <f t="shared" si="104"/>
        <v>330972.15999999986</v>
      </c>
      <c r="AT386" s="35">
        <f t="shared" si="104"/>
        <v>395893.820000001</v>
      </c>
      <c r="AU386" s="35">
        <f t="shared" si="104"/>
        <v>401100.47000000061</v>
      </c>
      <c r="AV386" s="35">
        <f t="shared" si="99"/>
        <v>1127966.4500000016</v>
      </c>
      <c r="AW386" s="19">
        <f t="shared" si="100"/>
        <v>0</v>
      </c>
      <c r="AX386" s="30">
        <f t="shared" si="87"/>
        <v>34</v>
      </c>
      <c r="AY386" s="30">
        <f t="shared" si="88"/>
        <v>35</v>
      </c>
      <c r="AZ386" s="30">
        <f t="shared" si="89"/>
        <v>36</v>
      </c>
      <c r="BB386" s="34">
        <f>+CompraVenta!AQ388</f>
        <v>0</v>
      </c>
      <c r="BC386" s="34">
        <f>+CompraVenta!AR388</f>
        <v>0</v>
      </c>
      <c r="BD386" s="34">
        <f>+CompraVenta!AS388</f>
        <v>0</v>
      </c>
      <c r="BF386" s="34">
        <f t="shared" si="90"/>
        <v>330972.15999999986</v>
      </c>
      <c r="BG386" s="34">
        <f t="shared" si="91"/>
        <v>395893.820000001</v>
      </c>
      <c r="BH386" s="34">
        <f t="shared" si="92"/>
        <v>401100.47000000061</v>
      </c>
      <c r="BJ386" s="36">
        <f t="shared" si="101"/>
        <v>1127966.4500000016</v>
      </c>
      <c r="BK386" s="19">
        <f t="shared" si="102"/>
        <v>0</v>
      </c>
    </row>
    <row r="387" spans="1:63" x14ac:dyDescent="0.35">
      <c r="A387" s="3" t="str">
        <f>+Seco!A386</f>
        <v>RIO HUASCO</v>
      </c>
      <c r="B387" s="6">
        <f>+Seco!B386</f>
        <v>0</v>
      </c>
      <c r="C387" s="6">
        <f>+Seco!C386</f>
        <v>0</v>
      </c>
      <c r="D387" s="6">
        <f>+Seco!D386</f>
        <v>0</v>
      </c>
      <c r="E387" s="6">
        <f>+Seco!E386</f>
        <v>0</v>
      </c>
      <c r="F387" s="6">
        <f>+Seco!F386</f>
        <v>0</v>
      </c>
      <c r="G387" s="6">
        <f>+Seco!G386</f>
        <v>0</v>
      </c>
      <c r="H387" s="6">
        <f>+Seco!H386</f>
        <v>0</v>
      </c>
      <c r="I387" s="6">
        <f>+Seco!I386</f>
        <v>0</v>
      </c>
      <c r="J387" s="6">
        <f>+Seco!J386</f>
        <v>0</v>
      </c>
      <c r="K387" s="6">
        <f>+Seco!K386</f>
        <v>76010.89999999998</v>
      </c>
      <c r="L387" s="6">
        <f>+Seco!L386</f>
        <v>86115.430000000328</v>
      </c>
      <c r="M387" s="6">
        <f>+Seco!M386</f>
        <v>82556.940000000075</v>
      </c>
      <c r="N387" s="6">
        <f>+Medio!B386</f>
        <v>0</v>
      </c>
      <c r="O387" s="6">
        <f>+Medio!C386</f>
        <v>0</v>
      </c>
      <c r="P387" s="6">
        <f>+Medio!D386</f>
        <v>0</v>
      </c>
      <c r="Q387" s="6">
        <f>+Medio!E386</f>
        <v>0</v>
      </c>
      <c r="R387" s="6">
        <f>+Medio!F386</f>
        <v>0</v>
      </c>
      <c r="S387" s="6">
        <f>+Medio!G386</f>
        <v>0</v>
      </c>
      <c r="T387" s="6">
        <f>+Medio!H386</f>
        <v>0</v>
      </c>
      <c r="U387" s="6">
        <f>+Medio!I386</f>
        <v>0</v>
      </c>
      <c r="V387" s="6">
        <f>+Medio!J386</f>
        <v>0</v>
      </c>
      <c r="W387" s="6">
        <f>+Medio!K386</f>
        <v>75246.390000000218</v>
      </c>
      <c r="X387" s="6">
        <f>+Medio!L386</f>
        <v>90113.879999999757</v>
      </c>
      <c r="Y387" s="6">
        <f>+Medio!M386</f>
        <v>86889.690000000046</v>
      </c>
      <c r="Z387" s="6">
        <f>+Húmedo!B386</f>
        <v>0</v>
      </c>
      <c r="AA387" s="6">
        <f>+Húmedo!C386</f>
        <v>0</v>
      </c>
      <c r="AB387" s="6">
        <f>+Húmedo!D386</f>
        <v>0</v>
      </c>
      <c r="AC387" s="6">
        <f>+Húmedo!E386</f>
        <v>0</v>
      </c>
      <c r="AD387" s="6">
        <f>+Húmedo!F386</f>
        <v>0</v>
      </c>
      <c r="AE387" s="6">
        <f>+Húmedo!G386</f>
        <v>0</v>
      </c>
      <c r="AF387" s="6">
        <f>+Húmedo!H386</f>
        <v>0</v>
      </c>
      <c r="AG387" s="6">
        <f>+Húmedo!I386</f>
        <v>0</v>
      </c>
      <c r="AH387" s="6">
        <f>+Húmedo!J386</f>
        <v>0</v>
      </c>
      <c r="AI387" s="6">
        <f>+Húmedo!K386</f>
        <v>80185.440000000119</v>
      </c>
      <c r="AJ387" s="6">
        <f>+Húmedo!L386</f>
        <v>85288.26999999999</v>
      </c>
      <c r="AK387" s="6">
        <f>+Húmedo!M386</f>
        <v>83742.910000000164</v>
      </c>
      <c r="AL387" s="6"/>
      <c r="AM387" s="34">
        <f t="shared" si="93"/>
        <v>244683.27000000037</v>
      </c>
      <c r="AN387" s="34">
        <f t="shared" si="94"/>
        <v>252249.96000000002</v>
      </c>
      <c r="AO387" s="34">
        <f t="shared" si="95"/>
        <v>249216.62000000029</v>
      </c>
      <c r="AP387" s="34">
        <f t="shared" si="96"/>
        <v>244683.27000000037</v>
      </c>
      <c r="AQ387" s="34">
        <f t="shared" si="97"/>
        <v>1</v>
      </c>
      <c r="AR387" s="6">
        <f t="shared" si="103"/>
        <v>385</v>
      </c>
      <c r="AS387" s="35">
        <f t="shared" si="104"/>
        <v>76010.89999999998</v>
      </c>
      <c r="AT387" s="35">
        <f t="shared" si="104"/>
        <v>86115.430000000328</v>
      </c>
      <c r="AU387" s="35">
        <f t="shared" si="104"/>
        <v>82556.940000000075</v>
      </c>
      <c r="AV387" s="35">
        <f t="shared" si="99"/>
        <v>244683.27000000037</v>
      </c>
      <c r="AW387" s="19">
        <f t="shared" si="100"/>
        <v>0</v>
      </c>
      <c r="AX387" s="30">
        <f t="shared" ref="AX387:AX450" si="105">MATCH(AS387,$B387:$AK387,0)</f>
        <v>10</v>
      </c>
      <c r="AY387" s="30">
        <f t="shared" ref="AY387:AY450" si="106">MATCH(AT387,$B387:$AK387,0)</f>
        <v>11</v>
      </c>
      <c r="AZ387" s="30">
        <f t="shared" ref="AZ387:AZ450" si="107">MATCH(AU387,$B387:$AK387,0)</f>
        <v>12</v>
      </c>
      <c r="BB387" s="34">
        <f>+CompraVenta!AQ389</f>
        <v>0</v>
      </c>
      <c r="BC387" s="34">
        <f>+CompraVenta!AR389</f>
        <v>0</v>
      </c>
      <c r="BD387" s="34">
        <f>+CompraVenta!AS389</f>
        <v>0</v>
      </c>
      <c r="BF387" s="34">
        <f t="shared" ref="BF387:BF450" si="108">+AS387+BB387</f>
        <v>76010.89999999998</v>
      </c>
      <c r="BG387" s="34">
        <f t="shared" ref="BG387:BG450" si="109">+AT387+BC387</f>
        <v>86115.430000000328</v>
      </c>
      <c r="BH387" s="34">
        <f t="shared" ref="BH387:BH450" si="110">+AU387+BD387</f>
        <v>82556.940000000075</v>
      </c>
      <c r="BJ387" s="36">
        <f t="shared" si="101"/>
        <v>244683.27000000037</v>
      </c>
      <c r="BK387" s="19">
        <f t="shared" si="102"/>
        <v>0</v>
      </c>
    </row>
    <row r="388" spans="1:63" x14ac:dyDescent="0.35">
      <c r="A388" s="3" t="str">
        <f>+Seco!A387</f>
        <v>RIO_COLORADO</v>
      </c>
      <c r="B388" s="6">
        <f>+Seco!B387</f>
        <v>0</v>
      </c>
      <c r="C388" s="6">
        <f>+Seco!C387</f>
        <v>0</v>
      </c>
      <c r="D388" s="6">
        <f>+Seco!D387</f>
        <v>0</v>
      </c>
      <c r="E388" s="6">
        <f>+Seco!E387</f>
        <v>0</v>
      </c>
      <c r="F388" s="6">
        <f>+Seco!F387</f>
        <v>0</v>
      </c>
      <c r="G388" s="6">
        <f>+Seco!G387</f>
        <v>0</v>
      </c>
      <c r="H388" s="6">
        <f>+Seco!H387</f>
        <v>0</v>
      </c>
      <c r="I388" s="6">
        <f>+Seco!I387</f>
        <v>0</v>
      </c>
      <c r="J388" s="6">
        <f>+Seco!J387</f>
        <v>0</v>
      </c>
      <c r="K388" s="6">
        <f>+Seco!K387</f>
        <v>680762.53999999992</v>
      </c>
      <c r="L388" s="6">
        <f>+Seco!L387</f>
        <v>1230841.260000004</v>
      </c>
      <c r="M388" s="6">
        <f>+Seco!M387</f>
        <v>555660.58000000136</v>
      </c>
      <c r="N388" s="6">
        <f>+Medio!B387</f>
        <v>0</v>
      </c>
      <c r="O388" s="6">
        <f>+Medio!C387</f>
        <v>0</v>
      </c>
      <c r="P388" s="6">
        <f>+Medio!D387</f>
        <v>0</v>
      </c>
      <c r="Q388" s="6">
        <f>+Medio!E387</f>
        <v>0</v>
      </c>
      <c r="R388" s="6">
        <f>+Medio!F387</f>
        <v>0</v>
      </c>
      <c r="S388" s="6">
        <f>+Medio!G387</f>
        <v>0</v>
      </c>
      <c r="T388" s="6">
        <f>+Medio!H387</f>
        <v>0</v>
      </c>
      <c r="U388" s="6">
        <f>+Medio!I387</f>
        <v>0</v>
      </c>
      <c r="V388" s="6">
        <f>+Medio!J387</f>
        <v>0</v>
      </c>
      <c r="W388" s="6">
        <f>+Medio!K387</f>
        <v>475558.1300000003</v>
      </c>
      <c r="X388" s="6">
        <f>+Medio!L387</f>
        <v>387946.00999999949</v>
      </c>
      <c r="Y388" s="6">
        <f>+Medio!M387</f>
        <v>175416.86999999959</v>
      </c>
      <c r="Z388" s="6">
        <f>+Húmedo!B387</f>
        <v>0</v>
      </c>
      <c r="AA388" s="6">
        <f>+Húmedo!C387</f>
        <v>0</v>
      </c>
      <c r="AB388" s="6">
        <f>+Húmedo!D387</f>
        <v>0</v>
      </c>
      <c r="AC388" s="6">
        <f>+Húmedo!E387</f>
        <v>0</v>
      </c>
      <c r="AD388" s="6">
        <f>+Húmedo!F387</f>
        <v>0</v>
      </c>
      <c r="AE388" s="6">
        <f>+Húmedo!G387</f>
        <v>0</v>
      </c>
      <c r="AF388" s="6">
        <f>+Húmedo!H387</f>
        <v>0</v>
      </c>
      <c r="AG388" s="6">
        <f>+Húmedo!I387</f>
        <v>0</v>
      </c>
      <c r="AH388" s="6">
        <f>+Húmedo!J387</f>
        <v>0</v>
      </c>
      <c r="AI388" s="6">
        <f>+Húmedo!K387</f>
        <v>993518.42999999761</v>
      </c>
      <c r="AJ388" s="6">
        <f>+Húmedo!L387</f>
        <v>1332827.199999999</v>
      </c>
      <c r="AK388" s="6">
        <f>+Húmedo!M387</f>
        <v>1010179.6700000013</v>
      </c>
      <c r="AL388" s="6"/>
      <c r="AM388" s="34">
        <f t="shared" ref="AM388:AM451" si="111">SUM(K388:M388)</f>
        <v>2467264.3800000055</v>
      </c>
      <c r="AN388" s="34">
        <f t="shared" ref="AN388:AN451" si="112">SUM(W388:Y388)</f>
        <v>1038921.0099999993</v>
      </c>
      <c r="AO388" s="34">
        <f t="shared" ref="AO388:AO451" si="113">SUM(AI388:AK388)</f>
        <v>3336525.299999998</v>
      </c>
      <c r="AP388" s="34">
        <f t="shared" ref="AP388:AP451" si="114">SMALL(AM388:AO388,1)</f>
        <v>1038921.0099999993</v>
      </c>
      <c r="AQ388" s="34">
        <f t="shared" ref="AQ388:AQ451" si="115">MATCH(AP388,AM388:AO388,0)</f>
        <v>2</v>
      </c>
      <c r="AR388" s="6">
        <f t="shared" si="103"/>
        <v>386</v>
      </c>
      <c r="AS388" s="35">
        <f t="shared" ref="AS388:AU419" si="116">HLOOKUP(12*($AQ388-1)+(AS$1),$B$1:$AK$502,2+$AR388,FALSE)</f>
        <v>475558.1300000003</v>
      </c>
      <c r="AT388" s="35">
        <f t="shared" si="116"/>
        <v>387946.00999999949</v>
      </c>
      <c r="AU388" s="35">
        <f t="shared" si="116"/>
        <v>175416.86999999959</v>
      </c>
      <c r="AV388" s="35">
        <f t="shared" ref="AV388:AV451" si="117">SUM(AS388:AU388)</f>
        <v>1038921.0099999993</v>
      </c>
      <c r="AW388" s="19">
        <f t="shared" ref="AW388:AW451" si="118">IF(AV388&lt;0,1,0)</f>
        <v>0</v>
      </c>
      <c r="AX388" s="30">
        <f t="shared" si="105"/>
        <v>22</v>
      </c>
      <c r="AY388" s="30">
        <f t="shared" si="106"/>
        <v>23</v>
      </c>
      <c r="AZ388" s="30">
        <f t="shared" si="107"/>
        <v>24</v>
      </c>
      <c r="BB388" s="34">
        <f>+CompraVenta!AQ390</f>
        <v>0</v>
      </c>
      <c r="BC388" s="34">
        <f>+CompraVenta!AR390</f>
        <v>0</v>
      </c>
      <c r="BD388" s="34">
        <f>+CompraVenta!AS390</f>
        <v>0</v>
      </c>
      <c r="BF388" s="34">
        <f t="shared" si="108"/>
        <v>475558.1300000003</v>
      </c>
      <c r="BG388" s="34">
        <f t="shared" si="109"/>
        <v>387946.00999999949</v>
      </c>
      <c r="BH388" s="34">
        <f t="shared" si="110"/>
        <v>175416.86999999959</v>
      </c>
      <c r="BJ388" s="36">
        <f t="shared" ref="BJ388:BJ451" si="119">+SUM(BF388:BH388)</f>
        <v>1038921.0099999993</v>
      </c>
      <c r="BK388" s="19">
        <f t="shared" ref="BK388:BK451" si="120">AW388-IF(BJ388&lt;0,1,0)</f>
        <v>0</v>
      </c>
    </row>
    <row r="389" spans="1:63" x14ac:dyDescent="0.35">
      <c r="A389" s="3" t="str">
        <f>+Seco!A388</f>
        <v>RIO_MULCHEN</v>
      </c>
      <c r="B389" s="6">
        <f>+Seco!B388</f>
        <v>0</v>
      </c>
      <c r="C389" s="6">
        <f>+Seco!C388</f>
        <v>0</v>
      </c>
      <c r="D389" s="6">
        <f>+Seco!D388</f>
        <v>0</v>
      </c>
      <c r="E389" s="6">
        <f>+Seco!E388</f>
        <v>0</v>
      </c>
      <c r="F389" s="6">
        <f>+Seco!F388</f>
        <v>0</v>
      </c>
      <c r="G389" s="6">
        <f>+Seco!G388</f>
        <v>0</v>
      </c>
      <c r="H389" s="6">
        <f>+Seco!H388</f>
        <v>0</v>
      </c>
      <c r="I389" s="6">
        <f>+Seco!I388</f>
        <v>0</v>
      </c>
      <c r="J389" s="6">
        <f>+Seco!J388</f>
        <v>0</v>
      </c>
      <c r="K389" s="6">
        <f>+Seco!K388</f>
        <v>223744.25000000006</v>
      </c>
      <c r="L389" s="6">
        <f>+Seco!L388</f>
        <v>224677.89000000022</v>
      </c>
      <c r="M389" s="6">
        <f>+Seco!M388</f>
        <v>135980.29000000018</v>
      </c>
      <c r="N389" s="6">
        <f>+Medio!B388</f>
        <v>0</v>
      </c>
      <c r="O389" s="6">
        <f>+Medio!C388</f>
        <v>0</v>
      </c>
      <c r="P389" s="6">
        <f>+Medio!D388</f>
        <v>0</v>
      </c>
      <c r="Q389" s="6">
        <f>+Medio!E388</f>
        <v>0</v>
      </c>
      <c r="R389" s="6">
        <f>+Medio!F388</f>
        <v>0</v>
      </c>
      <c r="S389" s="6">
        <f>+Medio!G388</f>
        <v>0</v>
      </c>
      <c r="T389" s="6">
        <f>+Medio!H388</f>
        <v>0</v>
      </c>
      <c r="U389" s="6">
        <f>+Medio!I388</f>
        <v>0</v>
      </c>
      <c r="V389" s="6">
        <f>+Medio!J388</f>
        <v>0</v>
      </c>
      <c r="W389" s="6">
        <f>+Medio!K388</f>
        <v>208993.53000000012</v>
      </c>
      <c r="X389" s="6">
        <f>+Medio!L388</f>
        <v>210549.8799999996</v>
      </c>
      <c r="Y389" s="6">
        <f>+Medio!M388</f>
        <v>105645.69000000009</v>
      </c>
      <c r="Z389" s="6">
        <f>+Húmedo!B388</f>
        <v>0</v>
      </c>
      <c r="AA389" s="6">
        <f>+Húmedo!C388</f>
        <v>0</v>
      </c>
      <c r="AB389" s="6">
        <f>+Húmedo!D388</f>
        <v>0</v>
      </c>
      <c r="AC389" s="6">
        <f>+Húmedo!E388</f>
        <v>0</v>
      </c>
      <c r="AD389" s="6">
        <f>+Húmedo!F388</f>
        <v>0</v>
      </c>
      <c r="AE389" s="6">
        <f>+Húmedo!G388</f>
        <v>0</v>
      </c>
      <c r="AF389" s="6">
        <f>+Húmedo!H388</f>
        <v>0</v>
      </c>
      <c r="AG389" s="6">
        <f>+Húmedo!I388</f>
        <v>0</v>
      </c>
      <c r="AH389" s="6">
        <f>+Húmedo!J388</f>
        <v>0</v>
      </c>
      <c r="AI389" s="6">
        <f>+Húmedo!K388</f>
        <v>206083.30000000016</v>
      </c>
      <c r="AJ389" s="6">
        <f>+Húmedo!L388</f>
        <v>265425.23999999993</v>
      </c>
      <c r="AK389" s="6">
        <f>+Húmedo!M388</f>
        <v>236638.02000000011</v>
      </c>
      <c r="AL389" s="6"/>
      <c r="AM389" s="34">
        <f t="shared" si="111"/>
        <v>584402.4300000004</v>
      </c>
      <c r="AN389" s="34">
        <f t="shared" si="112"/>
        <v>525189.09999999974</v>
      </c>
      <c r="AO389" s="34">
        <f t="shared" si="113"/>
        <v>708146.56000000017</v>
      </c>
      <c r="AP389" s="34">
        <f t="shared" si="114"/>
        <v>525189.09999999974</v>
      </c>
      <c r="AQ389" s="34">
        <f t="shared" si="115"/>
        <v>2</v>
      </c>
      <c r="AR389" s="6">
        <f t="shared" ref="AR389:AR452" si="121">1+AR388</f>
        <v>387</v>
      </c>
      <c r="AS389" s="35">
        <f t="shared" si="116"/>
        <v>208993.53000000012</v>
      </c>
      <c r="AT389" s="35">
        <f t="shared" si="116"/>
        <v>210549.8799999996</v>
      </c>
      <c r="AU389" s="35">
        <f t="shared" si="116"/>
        <v>105645.69000000009</v>
      </c>
      <c r="AV389" s="35">
        <f t="shared" si="117"/>
        <v>525189.09999999974</v>
      </c>
      <c r="AW389" s="19">
        <f t="shared" si="118"/>
        <v>0</v>
      </c>
      <c r="AX389" s="30">
        <f t="shared" si="105"/>
        <v>22</v>
      </c>
      <c r="AY389" s="30">
        <f t="shared" si="106"/>
        <v>23</v>
      </c>
      <c r="AZ389" s="30">
        <f t="shared" si="107"/>
        <v>24</v>
      </c>
      <c r="BB389" s="34">
        <f>+CompraVenta!AQ391</f>
        <v>0</v>
      </c>
      <c r="BC389" s="34">
        <f>+CompraVenta!AR391</f>
        <v>0</v>
      </c>
      <c r="BD389" s="34">
        <f>+CompraVenta!AS391</f>
        <v>0</v>
      </c>
      <c r="BF389" s="34">
        <f t="shared" si="108"/>
        <v>208993.53000000012</v>
      </c>
      <c r="BG389" s="34">
        <f t="shared" si="109"/>
        <v>210549.8799999996</v>
      </c>
      <c r="BH389" s="34">
        <f t="shared" si="110"/>
        <v>105645.69000000009</v>
      </c>
      <c r="BJ389" s="36">
        <f t="shared" si="119"/>
        <v>525189.09999999974</v>
      </c>
      <c r="BK389" s="19">
        <f t="shared" si="120"/>
        <v>0</v>
      </c>
    </row>
    <row r="390" spans="1:63" x14ac:dyDescent="0.35">
      <c r="A390" s="3" t="str">
        <f>+Seco!A389</f>
        <v>RIO_PUMA</v>
      </c>
      <c r="B390" s="6">
        <f>+Seco!B389</f>
        <v>0</v>
      </c>
      <c r="C390" s="6">
        <f>+Seco!C389</f>
        <v>0</v>
      </c>
      <c r="D390" s="6">
        <f>+Seco!D389</f>
        <v>0</v>
      </c>
      <c r="E390" s="6">
        <f>+Seco!E389</f>
        <v>0</v>
      </c>
      <c r="F390" s="6">
        <f>+Seco!F389</f>
        <v>0</v>
      </c>
      <c r="G390" s="6">
        <f>+Seco!G389</f>
        <v>0</v>
      </c>
      <c r="H390" s="6">
        <f>+Seco!H389</f>
        <v>0</v>
      </c>
      <c r="I390" s="6">
        <f>+Seco!I389</f>
        <v>0</v>
      </c>
      <c r="J390" s="6">
        <f>+Seco!J389</f>
        <v>0</v>
      </c>
      <c r="K390" s="6">
        <f>+Seco!K389</f>
        <v>0</v>
      </c>
      <c r="L390" s="6">
        <f>+Seco!L389</f>
        <v>0</v>
      </c>
      <c r="M390" s="6">
        <f>+Seco!M389</f>
        <v>0</v>
      </c>
      <c r="N390" s="6">
        <f>+Medio!B389</f>
        <v>0</v>
      </c>
      <c r="O390" s="6">
        <f>+Medio!C389</f>
        <v>0</v>
      </c>
      <c r="P390" s="6">
        <f>+Medio!D389</f>
        <v>0</v>
      </c>
      <c r="Q390" s="6">
        <f>+Medio!E389</f>
        <v>0</v>
      </c>
      <c r="R390" s="6">
        <f>+Medio!F389</f>
        <v>0</v>
      </c>
      <c r="S390" s="6">
        <f>+Medio!G389</f>
        <v>0</v>
      </c>
      <c r="T390" s="6">
        <f>+Medio!H389</f>
        <v>0</v>
      </c>
      <c r="U390" s="6">
        <f>+Medio!I389</f>
        <v>0</v>
      </c>
      <c r="V390" s="6">
        <f>+Medio!J389</f>
        <v>0</v>
      </c>
      <c r="W390" s="6">
        <f>+Medio!K389</f>
        <v>0</v>
      </c>
      <c r="X390" s="6">
        <f>+Medio!L389</f>
        <v>0</v>
      </c>
      <c r="Y390" s="6">
        <f>+Medio!M389</f>
        <v>0</v>
      </c>
      <c r="Z390" s="6">
        <f>+Húmedo!B389</f>
        <v>0</v>
      </c>
      <c r="AA390" s="6">
        <f>+Húmedo!C389</f>
        <v>0</v>
      </c>
      <c r="AB390" s="6">
        <f>+Húmedo!D389</f>
        <v>0</v>
      </c>
      <c r="AC390" s="6">
        <f>+Húmedo!E389</f>
        <v>0</v>
      </c>
      <c r="AD390" s="6">
        <f>+Húmedo!F389</f>
        <v>0</v>
      </c>
      <c r="AE390" s="6">
        <f>+Húmedo!G389</f>
        <v>0</v>
      </c>
      <c r="AF390" s="6">
        <f>+Húmedo!H389</f>
        <v>0</v>
      </c>
      <c r="AG390" s="6">
        <f>+Húmedo!I389</f>
        <v>0</v>
      </c>
      <c r="AH390" s="6">
        <f>+Húmedo!J389</f>
        <v>0</v>
      </c>
      <c r="AI390" s="6">
        <f>+Húmedo!K389</f>
        <v>0</v>
      </c>
      <c r="AJ390" s="6">
        <f>+Húmedo!L389</f>
        <v>0</v>
      </c>
      <c r="AK390" s="6">
        <f>+Húmedo!M389</f>
        <v>0</v>
      </c>
      <c r="AL390" s="6"/>
      <c r="AM390" s="34">
        <f t="shared" si="111"/>
        <v>0</v>
      </c>
      <c r="AN390" s="34">
        <f t="shared" si="112"/>
        <v>0</v>
      </c>
      <c r="AO390" s="34">
        <f t="shared" si="113"/>
        <v>0</v>
      </c>
      <c r="AP390" s="34">
        <f t="shared" si="114"/>
        <v>0</v>
      </c>
      <c r="AQ390" s="34">
        <f t="shared" si="115"/>
        <v>1</v>
      </c>
      <c r="AR390" s="6">
        <f t="shared" si="121"/>
        <v>388</v>
      </c>
      <c r="AS390" s="35">
        <f t="shared" si="116"/>
        <v>0</v>
      </c>
      <c r="AT390" s="35">
        <f t="shared" si="116"/>
        <v>0</v>
      </c>
      <c r="AU390" s="35">
        <f t="shared" si="116"/>
        <v>0</v>
      </c>
      <c r="AV390" s="35">
        <f t="shared" si="117"/>
        <v>0</v>
      </c>
      <c r="AW390" s="19">
        <f t="shared" si="118"/>
        <v>0</v>
      </c>
      <c r="AX390" s="30">
        <f t="shared" si="105"/>
        <v>1</v>
      </c>
      <c r="AY390" s="30">
        <f t="shared" si="106"/>
        <v>1</v>
      </c>
      <c r="AZ390" s="30">
        <f t="shared" si="107"/>
        <v>1</v>
      </c>
      <c r="BB390" s="34">
        <f>+CompraVenta!AQ392</f>
        <v>0</v>
      </c>
      <c r="BC390" s="34">
        <f>+CompraVenta!AR392</f>
        <v>0</v>
      </c>
      <c r="BD390" s="34">
        <f>+CompraVenta!AS392</f>
        <v>0</v>
      </c>
      <c r="BF390" s="34">
        <f t="shared" si="108"/>
        <v>0</v>
      </c>
      <c r="BG390" s="34">
        <f t="shared" si="109"/>
        <v>0</v>
      </c>
      <c r="BH390" s="34">
        <f t="shared" si="110"/>
        <v>0</v>
      </c>
      <c r="BJ390" s="36">
        <f t="shared" si="119"/>
        <v>0</v>
      </c>
      <c r="BK390" s="19">
        <f t="shared" si="120"/>
        <v>0</v>
      </c>
    </row>
    <row r="391" spans="1:63" x14ac:dyDescent="0.35">
      <c r="A391" s="3" t="str">
        <f>+Seco!A390</f>
        <v>RLA_SOLAR</v>
      </c>
      <c r="B391" s="6">
        <f>+Seco!B390</f>
        <v>0</v>
      </c>
      <c r="C391" s="6">
        <f>+Seco!C390</f>
        <v>0</v>
      </c>
      <c r="D391" s="6">
        <f>+Seco!D390</f>
        <v>0</v>
      </c>
      <c r="E391" s="6">
        <f>+Seco!E390</f>
        <v>0</v>
      </c>
      <c r="F391" s="6">
        <f>+Seco!F390</f>
        <v>0</v>
      </c>
      <c r="G391" s="6">
        <f>+Seco!G390</f>
        <v>0</v>
      </c>
      <c r="H391" s="6">
        <f>+Seco!H390</f>
        <v>0</v>
      </c>
      <c r="I391" s="6">
        <f>+Seco!I390</f>
        <v>0</v>
      </c>
      <c r="J391" s="6">
        <f>+Seco!J390</f>
        <v>0</v>
      </c>
      <c r="K391" s="6">
        <f>+Seco!K390</f>
        <v>69958.280000000072</v>
      </c>
      <c r="L391" s="6">
        <f>+Seco!L390</f>
        <v>90598.970000000147</v>
      </c>
      <c r="M391" s="6">
        <f>+Seco!M390</f>
        <v>92117.309999999808</v>
      </c>
      <c r="N391" s="6">
        <f>+Medio!B390</f>
        <v>0</v>
      </c>
      <c r="O391" s="6">
        <f>+Medio!C390</f>
        <v>0</v>
      </c>
      <c r="P391" s="6">
        <f>+Medio!D390</f>
        <v>0</v>
      </c>
      <c r="Q391" s="6">
        <f>+Medio!E390</f>
        <v>0</v>
      </c>
      <c r="R391" s="6">
        <f>+Medio!F390</f>
        <v>0</v>
      </c>
      <c r="S391" s="6">
        <f>+Medio!G390</f>
        <v>0</v>
      </c>
      <c r="T391" s="6">
        <f>+Medio!H390</f>
        <v>0</v>
      </c>
      <c r="U391" s="6">
        <f>+Medio!I390</f>
        <v>0</v>
      </c>
      <c r="V391" s="6">
        <f>+Medio!J390</f>
        <v>0</v>
      </c>
      <c r="W391" s="6">
        <f>+Medio!K390</f>
        <v>69662.1700000001</v>
      </c>
      <c r="X391" s="6">
        <f>+Medio!L390</f>
        <v>92717.0199999998</v>
      </c>
      <c r="Y391" s="6">
        <f>+Medio!M390</f>
        <v>92127.859999999462</v>
      </c>
      <c r="Z391" s="6">
        <f>+Húmedo!B390</f>
        <v>0</v>
      </c>
      <c r="AA391" s="6">
        <f>+Húmedo!C390</f>
        <v>0</v>
      </c>
      <c r="AB391" s="6">
        <f>+Húmedo!D390</f>
        <v>0</v>
      </c>
      <c r="AC391" s="6">
        <f>+Húmedo!E390</f>
        <v>0</v>
      </c>
      <c r="AD391" s="6">
        <f>+Húmedo!F390</f>
        <v>0</v>
      </c>
      <c r="AE391" s="6">
        <f>+Húmedo!G390</f>
        <v>0</v>
      </c>
      <c r="AF391" s="6">
        <f>+Húmedo!H390</f>
        <v>0</v>
      </c>
      <c r="AG391" s="6">
        <f>+Húmedo!I390</f>
        <v>0</v>
      </c>
      <c r="AH391" s="6">
        <f>+Húmedo!J390</f>
        <v>0</v>
      </c>
      <c r="AI391" s="6">
        <f>+Húmedo!K390</f>
        <v>67884.189999999959</v>
      </c>
      <c r="AJ391" s="6">
        <f>+Húmedo!L390</f>
        <v>89744.469999999827</v>
      </c>
      <c r="AK391" s="6">
        <f>+Húmedo!M390</f>
        <v>89254.110000000102</v>
      </c>
      <c r="AL391" s="6"/>
      <c r="AM391" s="34">
        <f t="shared" si="111"/>
        <v>252674.56000000006</v>
      </c>
      <c r="AN391" s="34">
        <f t="shared" si="112"/>
        <v>254507.04999999935</v>
      </c>
      <c r="AO391" s="34">
        <f t="shared" si="113"/>
        <v>246882.7699999999</v>
      </c>
      <c r="AP391" s="34">
        <f t="shared" si="114"/>
        <v>246882.7699999999</v>
      </c>
      <c r="AQ391" s="34">
        <f t="shared" si="115"/>
        <v>3</v>
      </c>
      <c r="AR391" s="6">
        <f t="shared" si="121"/>
        <v>389</v>
      </c>
      <c r="AS391" s="35">
        <f t="shared" si="116"/>
        <v>67884.189999999959</v>
      </c>
      <c r="AT391" s="35">
        <f t="shared" si="116"/>
        <v>89744.469999999827</v>
      </c>
      <c r="AU391" s="35">
        <f t="shared" si="116"/>
        <v>89254.110000000102</v>
      </c>
      <c r="AV391" s="35">
        <f t="shared" si="117"/>
        <v>246882.7699999999</v>
      </c>
      <c r="AW391" s="19">
        <f t="shared" si="118"/>
        <v>0</v>
      </c>
      <c r="AX391" s="30">
        <f t="shared" si="105"/>
        <v>34</v>
      </c>
      <c r="AY391" s="30">
        <f t="shared" si="106"/>
        <v>35</v>
      </c>
      <c r="AZ391" s="30">
        <f t="shared" si="107"/>
        <v>36</v>
      </c>
      <c r="BB391" s="34">
        <f>+CompraVenta!AQ393</f>
        <v>0</v>
      </c>
      <c r="BC391" s="34">
        <f>+CompraVenta!AR393</f>
        <v>0</v>
      </c>
      <c r="BD391" s="34">
        <f>+CompraVenta!AS393</f>
        <v>0</v>
      </c>
      <c r="BF391" s="34">
        <f t="shared" si="108"/>
        <v>67884.189999999959</v>
      </c>
      <c r="BG391" s="34">
        <f t="shared" si="109"/>
        <v>89744.469999999827</v>
      </c>
      <c r="BH391" s="34">
        <f t="shared" si="110"/>
        <v>89254.110000000102</v>
      </c>
      <c r="BJ391" s="36">
        <f t="shared" si="119"/>
        <v>246882.7699999999</v>
      </c>
      <c r="BK391" s="19">
        <f t="shared" si="120"/>
        <v>0</v>
      </c>
    </row>
    <row r="392" spans="1:63" x14ac:dyDescent="0.35">
      <c r="A392" s="3" t="str">
        <f>+Seco!A391</f>
        <v>ROBLERIA</v>
      </c>
      <c r="B392" s="6">
        <f>+Seco!B391</f>
        <v>0</v>
      </c>
      <c r="C392" s="6">
        <f>+Seco!C391</f>
        <v>0</v>
      </c>
      <c r="D392" s="6">
        <f>+Seco!D391</f>
        <v>0</v>
      </c>
      <c r="E392" s="6">
        <f>+Seco!E391</f>
        <v>0</v>
      </c>
      <c r="F392" s="6">
        <f>+Seco!F391</f>
        <v>0</v>
      </c>
      <c r="G392" s="6">
        <f>+Seco!G391</f>
        <v>0</v>
      </c>
      <c r="H392" s="6">
        <f>+Seco!H391</f>
        <v>0</v>
      </c>
      <c r="I392" s="6">
        <f>+Seco!I391</f>
        <v>0</v>
      </c>
      <c r="J392" s="6">
        <f>+Seco!J391</f>
        <v>0</v>
      </c>
      <c r="K392" s="6">
        <f>+Seco!K391</f>
        <v>175863.5099999994</v>
      </c>
      <c r="L392" s="6">
        <f>+Seco!L391</f>
        <v>284458.83000000071</v>
      </c>
      <c r="M392" s="6">
        <f>+Seco!M391</f>
        <v>266682.02999999997</v>
      </c>
      <c r="N392" s="6">
        <f>+Medio!B391</f>
        <v>0</v>
      </c>
      <c r="O392" s="6">
        <f>+Medio!C391</f>
        <v>0</v>
      </c>
      <c r="P392" s="6">
        <f>+Medio!D391</f>
        <v>0</v>
      </c>
      <c r="Q392" s="6">
        <f>+Medio!E391</f>
        <v>0</v>
      </c>
      <c r="R392" s="6">
        <f>+Medio!F391</f>
        <v>0</v>
      </c>
      <c r="S392" s="6">
        <f>+Medio!G391</f>
        <v>0</v>
      </c>
      <c r="T392" s="6">
        <f>+Medio!H391</f>
        <v>0</v>
      </c>
      <c r="U392" s="6">
        <f>+Medio!I391</f>
        <v>0</v>
      </c>
      <c r="V392" s="6">
        <f>+Medio!J391</f>
        <v>0</v>
      </c>
      <c r="W392" s="6">
        <f>+Medio!K391</f>
        <v>175537.16999999981</v>
      </c>
      <c r="X392" s="6">
        <f>+Medio!L391</f>
        <v>292779.86999999994</v>
      </c>
      <c r="Y392" s="6">
        <f>+Medio!M391</f>
        <v>263705.68999999977</v>
      </c>
      <c r="Z392" s="6">
        <f>+Húmedo!B391</f>
        <v>0</v>
      </c>
      <c r="AA392" s="6">
        <f>+Húmedo!C391</f>
        <v>0</v>
      </c>
      <c r="AB392" s="6">
        <f>+Húmedo!D391</f>
        <v>0</v>
      </c>
      <c r="AC392" s="6">
        <f>+Húmedo!E391</f>
        <v>0</v>
      </c>
      <c r="AD392" s="6">
        <f>+Húmedo!F391</f>
        <v>0</v>
      </c>
      <c r="AE392" s="6">
        <f>+Húmedo!G391</f>
        <v>0</v>
      </c>
      <c r="AF392" s="6">
        <f>+Húmedo!H391</f>
        <v>0</v>
      </c>
      <c r="AG392" s="6">
        <f>+Húmedo!I391</f>
        <v>0</v>
      </c>
      <c r="AH392" s="6">
        <f>+Húmedo!J391</f>
        <v>0</v>
      </c>
      <c r="AI392" s="6">
        <f>+Húmedo!K391</f>
        <v>169610.61000000045</v>
      </c>
      <c r="AJ392" s="6">
        <f>+Húmedo!L391</f>
        <v>278224.97999999928</v>
      </c>
      <c r="AK392" s="6">
        <f>+Húmedo!M391</f>
        <v>252386.93000000025</v>
      </c>
      <c r="AL392" s="6"/>
      <c r="AM392" s="34">
        <f t="shared" si="111"/>
        <v>727004.37000000011</v>
      </c>
      <c r="AN392" s="34">
        <f t="shared" si="112"/>
        <v>732022.72999999952</v>
      </c>
      <c r="AO392" s="34">
        <f t="shared" si="113"/>
        <v>700222.52</v>
      </c>
      <c r="AP392" s="34">
        <f t="shared" si="114"/>
        <v>700222.52</v>
      </c>
      <c r="AQ392" s="34">
        <f t="shared" si="115"/>
        <v>3</v>
      </c>
      <c r="AR392" s="6">
        <f t="shared" si="121"/>
        <v>390</v>
      </c>
      <c r="AS392" s="35">
        <f t="shared" si="116"/>
        <v>169610.61000000045</v>
      </c>
      <c r="AT392" s="35">
        <f t="shared" si="116"/>
        <v>278224.97999999928</v>
      </c>
      <c r="AU392" s="35">
        <f t="shared" si="116"/>
        <v>252386.93000000025</v>
      </c>
      <c r="AV392" s="35">
        <f t="shared" si="117"/>
        <v>700222.52</v>
      </c>
      <c r="AW392" s="19">
        <f t="shared" si="118"/>
        <v>0</v>
      </c>
      <c r="AX392" s="30">
        <f t="shared" si="105"/>
        <v>34</v>
      </c>
      <c r="AY392" s="30">
        <f t="shared" si="106"/>
        <v>35</v>
      </c>
      <c r="AZ392" s="30">
        <f t="shared" si="107"/>
        <v>36</v>
      </c>
      <c r="BB392" s="34">
        <f>+CompraVenta!AQ394</f>
        <v>0</v>
      </c>
      <c r="BC392" s="34">
        <f>+CompraVenta!AR394</f>
        <v>0</v>
      </c>
      <c r="BD392" s="34">
        <f>+CompraVenta!AS394</f>
        <v>0</v>
      </c>
      <c r="BF392" s="34">
        <f t="shared" si="108"/>
        <v>169610.61000000045</v>
      </c>
      <c r="BG392" s="34">
        <f t="shared" si="109"/>
        <v>278224.97999999928</v>
      </c>
      <c r="BH392" s="34">
        <f t="shared" si="110"/>
        <v>252386.93000000025</v>
      </c>
      <c r="BJ392" s="36">
        <f t="shared" si="119"/>
        <v>700222.52</v>
      </c>
      <c r="BK392" s="19">
        <f t="shared" si="120"/>
        <v>0</v>
      </c>
    </row>
    <row r="393" spans="1:63" x14ac:dyDescent="0.35">
      <c r="A393" s="3" t="str">
        <f>+Seco!A392</f>
        <v>ROMERIA</v>
      </c>
      <c r="B393" s="6">
        <f>+Seco!B392</f>
        <v>0</v>
      </c>
      <c r="C393" s="6">
        <f>+Seco!C392</f>
        <v>0</v>
      </c>
      <c r="D393" s="6">
        <f>+Seco!D392</f>
        <v>0</v>
      </c>
      <c r="E393" s="6">
        <f>+Seco!E392</f>
        <v>0</v>
      </c>
      <c r="F393" s="6">
        <f>+Seco!F392</f>
        <v>0</v>
      </c>
      <c r="G393" s="6">
        <f>+Seco!G392</f>
        <v>0</v>
      </c>
      <c r="H393" s="6">
        <f>+Seco!H392</f>
        <v>0</v>
      </c>
      <c r="I393" s="6">
        <f>+Seco!I392</f>
        <v>0</v>
      </c>
      <c r="J393" s="6">
        <f>+Seco!J392</f>
        <v>0</v>
      </c>
      <c r="K393" s="6">
        <f>+Seco!K392</f>
        <v>0</v>
      </c>
      <c r="L393" s="6">
        <f>+Seco!L392</f>
        <v>0</v>
      </c>
      <c r="M393" s="6">
        <f>+Seco!M392</f>
        <v>0</v>
      </c>
      <c r="N393" s="6">
        <f>+Medio!B392</f>
        <v>0</v>
      </c>
      <c r="O393" s="6">
        <f>+Medio!C392</f>
        <v>0</v>
      </c>
      <c r="P393" s="6">
        <f>+Medio!D392</f>
        <v>0</v>
      </c>
      <c r="Q393" s="6">
        <f>+Medio!E392</f>
        <v>0</v>
      </c>
      <c r="R393" s="6">
        <f>+Medio!F392</f>
        <v>0</v>
      </c>
      <c r="S393" s="6">
        <f>+Medio!G392</f>
        <v>0</v>
      </c>
      <c r="T393" s="6">
        <f>+Medio!H392</f>
        <v>0</v>
      </c>
      <c r="U393" s="6">
        <f>+Medio!I392</f>
        <v>0</v>
      </c>
      <c r="V393" s="6">
        <f>+Medio!J392</f>
        <v>0</v>
      </c>
      <c r="W393" s="6">
        <f>+Medio!K392</f>
        <v>0</v>
      </c>
      <c r="X393" s="6">
        <f>+Medio!L392</f>
        <v>0</v>
      </c>
      <c r="Y393" s="6">
        <f>+Medio!M392</f>
        <v>0</v>
      </c>
      <c r="Z393" s="6">
        <f>+Húmedo!B392</f>
        <v>0</v>
      </c>
      <c r="AA393" s="6">
        <f>+Húmedo!C392</f>
        <v>0</v>
      </c>
      <c r="AB393" s="6">
        <f>+Húmedo!D392</f>
        <v>0</v>
      </c>
      <c r="AC393" s="6">
        <f>+Húmedo!E392</f>
        <v>0</v>
      </c>
      <c r="AD393" s="6">
        <f>+Húmedo!F392</f>
        <v>0</v>
      </c>
      <c r="AE393" s="6">
        <f>+Húmedo!G392</f>
        <v>0</v>
      </c>
      <c r="AF393" s="6">
        <f>+Húmedo!H392</f>
        <v>0</v>
      </c>
      <c r="AG393" s="6">
        <f>+Húmedo!I392</f>
        <v>0</v>
      </c>
      <c r="AH393" s="6">
        <f>+Húmedo!J392</f>
        <v>0</v>
      </c>
      <c r="AI393" s="6">
        <f>+Húmedo!K392</f>
        <v>0</v>
      </c>
      <c r="AJ393" s="6">
        <f>+Húmedo!L392</f>
        <v>0</v>
      </c>
      <c r="AK393" s="6">
        <f>+Húmedo!M392</f>
        <v>0</v>
      </c>
      <c r="AL393" s="6"/>
      <c r="AM393" s="34">
        <f t="shared" si="111"/>
        <v>0</v>
      </c>
      <c r="AN393" s="34">
        <f t="shared" si="112"/>
        <v>0</v>
      </c>
      <c r="AO393" s="34">
        <f t="shared" si="113"/>
        <v>0</v>
      </c>
      <c r="AP393" s="34">
        <f t="shared" si="114"/>
        <v>0</v>
      </c>
      <c r="AQ393" s="34">
        <f t="shared" si="115"/>
        <v>1</v>
      </c>
      <c r="AR393" s="6">
        <f t="shared" si="121"/>
        <v>391</v>
      </c>
      <c r="AS393" s="35">
        <f t="shared" si="116"/>
        <v>0</v>
      </c>
      <c r="AT393" s="35">
        <f t="shared" si="116"/>
        <v>0</v>
      </c>
      <c r="AU393" s="35">
        <f t="shared" si="116"/>
        <v>0</v>
      </c>
      <c r="AV393" s="35">
        <f t="shared" si="117"/>
        <v>0</v>
      </c>
      <c r="AW393" s="19">
        <f t="shared" si="118"/>
        <v>0</v>
      </c>
      <c r="AX393" s="30">
        <f t="shared" si="105"/>
        <v>1</v>
      </c>
      <c r="AY393" s="30">
        <f t="shared" si="106"/>
        <v>1</v>
      </c>
      <c r="AZ393" s="30">
        <f t="shared" si="107"/>
        <v>1</v>
      </c>
      <c r="BB393" s="34">
        <f>+CompraVenta!AQ395</f>
        <v>0</v>
      </c>
      <c r="BC393" s="34">
        <f>+CompraVenta!AR395</f>
        <v>0</v>
      </c>
      <c r="BD393" s="34">
        <f>+CompraVenta!AS395</f>
        <v>0</v>
      </c>
      <c r="BF393" s="34">
        <f t="shared" si="108"/>
        <v>0</v>
      </c>
      <c r="BG393" s="34">
        <f t="shared" si="109"/>
        <v>0</v>
      </c>
      <c r="BH393" s="34">
        <f t="shared" si="110"/>
        <v>0</v>
      </c>
      <c r="BJ393" s="36">
        <f t="shared" si="119"/>
        <v>0</v>
      </c>
      <c r="BK393" s="19">
        <f t="shared" si="120"/>
        <v>0</v>
      </c>
    </row>
    <row r="394" spans="1:63" x14ac:dyDescent="0.35">
      <c r="A394" s="3" t="str">
        <f>+Seco!A393</f>
        <v>RTS</v>
      </c>
      <c r="B394" s="6">
        <f>+Seco!B393</f>
        <v>0</v>
      </c>
      <c r="C394" s="6">
        <f>+Seco!C393</f>
        <v>0</v>
      </c>
      <c r="D394" s="6">
        <f>+Seco!D393</f>
        <v>0</v>
      </c>
      <c r="E394" s="6">
        <f>+Seco!E393</f>
        <v>0</v>
      </c>
      <c r="F394" s="6">
        <f>+Seco!F393</f>
        <v>0</v>
      </c>
      <c r="G394" s="6">
        <f>+Seco!G393</f>
        <v>0</v>
      </c>
      <c r="H394" s="6">
        <f>+Seco!H393</f>
        <v>0</v>
      </c>
      <c r="I394" s="6">
        <f>+Seco!I393</f>
        <v>0</v>
      </c>
      <c r="J394" s="6">
        <f>+Seco!J393</f>
        <v>0</v>
      </c>
      <c r="K394" s="6">
        <f>+Seco!K393</f>
        <v>11949.780000000017</v>
      </c>
      <c r="L394" s="6">
        <f>+Seco!L393</f>
        <v>14470.290000000006</v>
      </c>
      <c r="M394" s="6">
        <f>+Seco!M393</f>
        <v>14338.880000000001</v>
      </c>
      <c r="N394" s="6">
        <f>+Medio!B393</f>
        <v>0</v>
      </c>
      <c r="O394" s="6">
        <f>+Medio!C393</f>
        <v>0</v>
      </c>
      <c r="P394" s="6">
        <f>+Medio!D393</f>
        <v>0</v>
      </c>
      <c r="Q394" s="6">
        <f>+Medio!E393</f>
        <v>0</v>
      </c>
      <c r="R394" s="6">
        <f>+Medio!F393</f>
        <v>0</v>
      </c>
      <c r="S394" s="6">
        <f>+Medio!G393</f>
        <v>0</v>
      </c>
      <c r="T394" s="6">
        <f>+Medio!H393</f>
        <v>0</v>
      </c>
      <c r="U394" s="6">
        <f>+Medio!I393</f>
        <v>0</v>
      </c>
      <c r="V394" s="6">
        <f>+Medio!J393</f>
        <v>0</v>
      </c>
      <c r="W394" s="6">
        <f>+Medio!K393</f>
        <v>11628.300000000019</v>
      </c>
      <c r="X394" s="6">
        <f>+Medio!L393</f>
        <v>14800.659999999991</v>
      </c>
      <c r="Y394" s="6">
        <f>+Medio!M393</f>
        <v>15433.909999999962</v>
      </c>
      <c r="Z394" s="6">
        <f>+Húmedo!B393</f>
        <v>0</v>
      </c>
      <c r="AA394" s="6">
        <f>+Húmedo!C393</f>
        <v>0</v>
      </c>
      <c r="AB394" s="6">
        <f>+Húmedo!D393</f>
        <v>0</v>
      </c>
      <c r="AC394" s="6">
        <f>+Húmedo!E393</f>
        <v>0</v>
      </c>
      <c r="AD394" s="6">
        <f>+Húmedo!F393</f>
        <v>0</v>
      </c>
      <c r="AE394" s="6">
        <f>+Húmedo!G393</f>
        <v>0</v>
      </c>
      <c r="AF394" s="6">
        <f>+Húmedo!H393</f>
        <v>0</v>
      </c>
      <c r="AG394" s="6">
        <f>+Húmedo!I393</f>
        <v>0</v>
      </c>
      <c r="AH394" s="6">
        <f>+Húmedo!J393</f>
        <v>0</v>
      </c>
      <c r="AI394" s="6">
        <f>+Húmedo!K393</f>
        <v>12649.860000000004</v>
      </c>
      <c r="AJ394" s="6">
        <f>+Húmedo!L393</f>
        <v>14632.550000000017</v>
      </c>
      <c r="AK394" s="6">
        <f>+Húmedo!M393</f>
        <v>15286.28</v>
      </c>
      <c r="AL394" s="6"/>
      <c r="AM394" s="34">
        <f t="shared" si="111"/>
        <v>40758.950000000026</v>
      </c>
      <c r="AN394" s="34">
        <f t="shared" si="112"/>
        <v>41862.869999999974</v>
      </c>
      <c r="AO394" s="34">
        <f t="shared" si="113"/>
        <v>42568.690000000024</v>
      </c>
      <c r="AP394" s="34">
        <f t="shared" si="114"/>
        <v>40758.950000000026</v>
      </c>
      <c r="AQ394" s="34">
        <f t="shared" si="115"/>
        <v>1</v>
      </c>
      <c r="AR394" s="6">
        <f t="shared" si="121"/>
        <v>392</v>
      </c>
      <c r="AS394" s="35">
        <f t="shared" si="116"/>
        <v>11949.780000000017</v>
      </c>
      <c r="AT394" s="35">
        <f t="shared" si="116"/>
        <v>14470.290000000006</v>
      </c>
      <c r="AU394" s="35">
        <f t="shared" si="116"/>
        <v>14338.880000000001</v>
      </c>
      <c r="AV394" s="35">
        <f t="shared" si="117"/>
        <v>40758.950000000026</v>
      </c>
      <c r="AW394" s="19">
        <f t="shared" si="118"/>
        <v>0</v>
      </c>
      <c r="AX394" s="30">
        <f t="shared" si="105"/>
        <v>10</v>
      </c>
      <c r="AY394" s="30">
        <f t="shared" si="106"/>
        <v>11</v>
      </c>
      <c r="AZ394" s="30">
        <f t="shared" si="107"/>
        <v>12</v>
      </c>
      <c r="BB394" s="34">
        <f>+CompraVenta!AQ396</f>
        <v>0</v>
      </c>
      <c r="BC394" s="34">
        <f>+CompraVenta!AR396</f>
        <v>0</v>
      </c>
      <c r="BD394" s="34">
        <f>+CompraVenta!AS396</f>
        <v>0</v>
      </c>
      <c r="BF394" s="34">
        <f t="shared" si="108"/>
        <v>11949.780000000017</v>
      </c>
      <c r="BG394" s="34">
        <f t="shared" si="109"/>
        <v>14470.290000000006</v>
      </c>
      <c r="BH394" s="34">
        <f t="shared" si="110"/>
        <v>14338.880000000001</v>
      </c>
      <c r="BJ394" s="36">
        <f t="shared" si="119"/>
        <v>40758.950000000026</v>
      </c>
      <c r="BK394" s="19">
        <f t="shared" si="120"/>
        <v>0</v>
      </c>
    </row>
    <row r="395" spans="1:63" x14ac:dyDescent="0.35">
      <c r="A395" s="3" t="str">
        <f>+Seco!A394</f>
        <v>RUCATAYO</v>
      </c>
      <c r="B395" s="6">
        <f>+Seco!B394</f>
        <v>0</v>
      </c>
      <c r="C395" s="6">
        <f>+Seco!C394</f>
        <v>0</v>
      </c>
      <c r="D395" s="6">
        <f>+Seco!D394</f>
        <v>0</v>
      </c>
      <c r="E395" s="6">
        <f>+Seco!E394</f>
        <v>0</v>
      </c>
      <c r="F395" s="6">
        <f>+Seco!F394</f>
        <v>0</v>
      </c>
      <c r="G395" s="6">
        <f>+Seco!G394</f>
        <v>0</v>
      </c>
      <c r="H395" s="6">
        <f>+Seco!H394</f>
        <v>0</v>
      </c>
      <c r="I395" s="6">
        <f>+Seco!I394</f>
        <v>0</v>
      </c>
      <c r="J395" s="6">
        <f>+Seco!J394</f>
        <v>0</v>
      </c>
      <c r="K395" s="6">
        <f>+Seco!K394</f>
        <v>-793768.82</v>
      </c>
      <c r="L395" s="6">
        <f>+Seco!L394</f>
        <v>-842632.07000000088</v>
      </c>
      <c r="M395" s="6">
        <f>+Seco!M394</f>
        <v>-2756973.1400000015</v>
      </c>
      <c r="N395" s="6">
        <f>+Medio!B394</f>
        <v>0</v>
      </c>
      <c r="O395" s="6">
        <f>+Medio!C394</f>
        <v>0</v>
      </c>
      <c r="P395" s="6">
        <f>+Medio!D394</f>
        <v>0</v>
      </c>
      <c r="Q395" s="6">
        <f>+Medio!E394</f>
        <v>0</v>
      </c>
      <c r="R395" s="6">
        <f>+Medio!F394</f>
        <v>0</v>
      </c>
      <c r="S395" s="6">
        <f>+Medio!G394</f>
        <v>0</v>
      </c>
      <c r="T395" s="6">
        <f>+Medio!H394</f>
        <v>0</v>
      </c>
      <c r="U395" s="6">
        <f>+Medio!I394</f>
        <v>0</v>
      </c>
      <c r="V395" s="6">
        <f>+Medio!J394</f>
        <v>0</v>
      </c>
      <c r="W395" s="6">
        <f>+Medio!K394</f>
        <v>-675632.93</v>
      </c>
      <c r="X395" s="6">
        <f>+Medio!L394</f>
        <v>-2671461.2600000035</v>
      </c>
      <c r="Y395" s="6">
        <f>+Medio!M394</f>
        <v>-3011393.2699999977</v>
      </c>
      <c r="Z395" s="6">
        <f>+Húmedo!B394</f>
        <v>0</v>
      </c>
      <c r="AA395" s="6">
        <f>+Húmedo!C394</f>
        <v>0</v>
      </c>
      <c r="AB395" s="6">
        <f>+Húmedo!D394</f>
        <v>0</v>
      </c>
      <c r="AC395" s="6">
        <f>+Húmedo!E394</f>
        <v>0</v>
      </c>
      <c r="AD395" s="6">
        <f>+Húmedo!F394</f>
        <v>0</v>
      </c>
      <c r="AE395" s="6">
        <f>+Húmedo!G394</f>
        <v>0</v>
      </c>
      <c r="AF395" s="6">
        <f>+Húmedo!H394</f>
        <v>0</v>
      </c>
      <c r="AG395" s="6">
        <f>+Húmedo!I394</f>
        <v>0</v>
      </c>
      <c r="AH395" s="6">
        <f>+Húmedo!J394</f>
        <v>0</v>
      </c>
      <c r="AI395" s="6">
        <f>+Húmedo!K394</f>
        <v>-729714.07000000111</v>
      </c>
      <c r="AJ395" s="6">
        <f>+Húmedo!L394</f>
        <v>-1326299.1299999999</v>
      </c>
      <c r="AK395" s="6">
        <f>+Húmedo!M394</f>
        <v>-2234876.36</v>
      </c>
      <c r="AL395" s="6"/>
      <c r="AM395" s="34">
        <f t="shared" si="111"/>
        <v>-4393374.0300000021</v>
      </c>
      <c r="AN395" s="34">
        <f t="shared" si="112"/>
        <v>-6358487.4600000009</v>
      </c>
      <c r="AO395" s="34">
        <f t="shared" si="113"/>
        <v>-4290889.5600000005</v>
      </c>
      <c r="AP395" s="34">
        <f t="shared" si="114"/>
        <v>-6358487.4600000009</v>
      </c>
      <c r="AQ395" s="34">
        <f t="shared" si="115"/>
        <v>2</v>
      </c>
      <c r="AR395" s="6">
        <f t="shared" si="121"/>
        <v>393</v>
      </c>
      <c r="AS395" s="35">
        <f t="shared" si="116"/>
        <v>-675632.93</v>
      </c>
      <c r="AT395" s="35">
        <f t="shared" si="116"/>
        <v>-2671461.2600000035</v>
      </c>
      <c r="AU395" s="35">
        <f t="shared" si="116"/>
        <v>-3011393.2699999977</v>
      </c>
      <c r="AV395" s="35">
        <f t="shared" si="117"/>
        <v>-6358487.4600000009</v>
      </c>
      <c r="AW395" s="19">
        <f t="shared" si="118"/>
        <v>1</v>
      </c>
      <c r="AX395" s="30">
        <f t="shared" si="105"/>
        <v>22</v>
      </c>
      <c r="AY395" s="30">
        <f t="shared" si="106"/>
        <v>23</v>
      </c>
      <c r="AZ395" s="30">
        <f t="shared" si="107"/>
        <v>24</v>
      </c>
      <c r="BB395" s="34">
        <f>+CompraVenta!AQ397</f>
        <v>0</v>
      </c>
      <c r="BC395" s="34">
        <f>+CompraVenta!AR397</f>
        <v>0</v>
      </c>
      <c r="BD395" s="34">
        <f>+CompraVenta!AS397</f>
        <v>0</v>
      </c>
      <c r="BF395" s="34">
        <f t="shared" si="108"/>
        <v>-675632.93</v>
      </c>
      <c r="BG395" s="34">
        <f t="shared" si="109"/>
        <v>-2671461.2600000035</v>
      </c>
      <c r="BH395" s="34">
        <f t="shared" si="110"/>
        <v>-3011393.2699999977</v>
      </c>
      <c r="BJ395" s="36">
        <f t="shared" si="119"/>
        <v>-6358487.4600000009</v>
      </c>
      <c r="BK395" s="19">
        <f t="shared" si="120"/>
        <v>0</v>
      </c>
    </row>
    <row r="396" spans="1:63" x14ac:dyDescent="0.35">
      <c r="A396" s="3" t="str">
        <f>+Seco!A395</f>
        <v>SAFIRA_ENERGIA_CHILE</v>
      </c>
      <c r="B396" s="6">
        <f>+Seco!B395</f>
        <v>0</v>
      </c>
      <c r="C396" s="6">
        <f>+Seco!C395</f>
        <v>0</v>
      </c>
      <c r="D396" s="6">
        <f>+Seco!D395</f>
        <v>0</v>
      </c>
      <c r="E396" s="6">
        <f>+Seco!E395</f>
        <v>0</v>
      </c>
      <c r="F396" s="6">
        <f>+Seco!F395</f>
        <v>0</v>
      </c>
      <c r="G396" s="6">
        <f>+Seco!G395</f>
        <v>0</v>
      </c>
      <c r="H396" s="6">
        <f>+Seco!H395</f>
        <v>0</v>
      </c>
      <c r="I396" s="6">
        <f>+Seco!I395</f>
        <v>0</v>
      </c>
      <c r="J396" s="6">
        <f>+Seco!J395</f>
        <v>0</v>
      </c>
      <c r="K396" s="6">
        <f>+Seco!K395</f>
        <v>-324083.11999999924</v>
      </c>
      <c r="L396" s="6">
        <f>+Seco!L395</f>
        <v>-349607.99000000051</v>
      </c>
      <c r="M396" s="6">
        <f>+Seco!M395</f>
        <v>-336486.3499999998</v>
      </c>
      <c r="N396" s="6">
        <f>+Medio!B395</f>
        <v>0</v>
      </c>
      <c r="O396" s="6">
        <f>+Medio!C395</f>
        <v>0</v>
      </c>
      <c r="P396" s="6">
        <f>+Medio!D395</f>
        <v>0</v>
      </c>
      <c r="Q396" s="6">
        <f>+Medio!E395</f>
        <v>0</v>
      </c>
      <c r="R396" s="6">
        <f>+Medio!F395</f>
        <v>0</v>
      </c>
      <c r="S396" s="6">
        <f>+Medio!G395</f>
        <v>0</v>
      </c>
      <c r="T396" s="6">
        <f>+Medio!H395</f>
        <v>0</v>
      </c>
      <c r="U396" s="6">
        <f>+Medio!I395</f>
        <v>0</v>
      </c>
      <c r="V396" s="6">
        <f>+Medio!J395</f>
        <v>0</v>
      </c>
      <c r="W396" s="6">
        <f>+Medio!K395</f>
        <v>-328489.39000000106</v>
      </c>
      <c r="X396" s="6">
        <f>+Medio!L395</f>
        <v>-364055</v>
      </c>
      <c r="Y396" s="6">
        <f>+Medio!M395</f>
        <v>-338256.74999999965</v>
      </c>
      <c r="Z396" s="6">
        <f>+Húmedo!B395</f>
        <v>0</v>
      </c>
      <c r="AA396" s="6">
        <f>+Húmedo!C395</f>
        <v>0</v>
      </c>
      <c r="AB396" s="6">
        <f>+Húmedo!D395</f>
        <v>0</v>
      </c>
      <c r="AC396" s="6">
        <f>+Húmedo!E395</f>
        <v>0</v>
      </c>
      <c r="AD396" s="6">
        <f>+Húmedo!F395</f>
        <v>0</v>
      </c>
      <c r="AE396" s="6">
        <f>+Húmedo!G395</f>
        <v>0</v>
      </c>
      <c r="AF396" s="6">
        <f>+Húmedo!H395</f>
        <v>0</v>
      </c>
      <c r="AG396" s="6">
        <f>+Húmedo!I395</f>
        <v>0</v>
      </c>
      <c r="AH396" s="6">
        <f>+Húmedo!J395</f>
        <v>0</v>
      </c>
      <c r="AI396" s="6">
        <f>+Húmedo!K395</f>
        <v>-315892.14000000048</v>
      </c>
      <c r="AJ396" s="6">
        <f>+Húmedo!L395</f>
        <v>-345729.80000000051</v>
      </c>
      <c r="AK396" s="6">
        <f>+Húmedo!M395</f>
        <v>-321688.56999999942</v>
      </c>
      <c r="AL396" s="6"/>
      <c r="AM396" s="34">
        <f t="shared" si="111"/>
        <v>-1010177.4599999995</v>
      </c>
      <c r="AN396" s="34">
        <f t="shared" si="112"/>
        <v>-1030801.1400000007</v>
      </c>
      <c r="AO396" s="34">
        <f t="shared" si="113"/>
        <v>-983310.51000000047</v>
      </c>
      <c r="AP396" s="34">
        <f t="shared" si="114"/>
        <v>-1030801.1400000007</v>
      </c>
      <c r="AQ396" s="34">
        <f t="shared" si="115"/>
        <v>2</v>
      </c>
      <c r="AR396" s="6">
        <f t="shared" si="121"/>
        <v>394</v>
      </c>
      <c r="AS396" s="35">
        <f t="shared" si="116"/>
        <v>-328489.39000000106</v>
      </c>
      <c r="AT396" s="35">
        <f t="shared" si="116"/>
        <v>-364055</v>
      </c>
      <c r="AU396" s="35">
        <f t="shared" si="116"/>
        <v>-338256.74999999965</v>
      </c>
      <c r="AV396" s="35">
        <f t="shared" si="117"/>
        <v>-1030801.1400000007</v>
      </c>
      <c r="AW396" s="19">
        <f t="shared" si="118"/>
        <v>1</v>
      </c>
      <c r="AX396" s="30">
        <f t="shared" si="105"/>
        <v>22</v>
      </c>
      <c r="AY396" s="30">
        <f t="shared" si="106"/>
        <v>23</v>
      </c>
      <c r="AZ396" s="30">
        <f t="shared" si="107"/>
        <v>24</v>
      </c>
      <c r="BB396" s="34">
        <f>+CompraVenta!AQ398</f>
        <v>280105.92999999982</v>
      </c>
      <c r="BC396" s="34">
        <f>+CompraVenta!AR398</f>
        <v>305395.99999999977</v>
      </c>
      <c r="BD396" s="34">
        <f>+CompraVenta!AS398</f>
        <v>292237.24999999965</v>
      </c>
      <c r="BF396" s="34">
        <f t="shared" si="108"/>
        <v>-48383.460000001243</v>
      </c>
      <c r="BG396" s="34">
        <f t="shared" si="109"/>
        <v>-58659.000000000233</v>
      </c>
      <c r="BH396" s="34">
        <f t="shared" si="110"/>
        <v>-46019.5</v>
      </c>
      <c r="BJ396" s="36">
        <f t="shared" si="119"/>
        <v>-153061.96000000148</v>
      </c>
      <c r="BK396" s="19">
        <f t="shared" si="120"/>
        <v>0</v>
      </c>
    </row>
    <row r="397" spans="1:63" x14ac:dyDescent="0.35">
      <c r="A397" s="3" t="str">
        <f>+Seco!A396</f>
        <v>SAN_ANDRES_SPA</v>
      </c>
      <c r="B397" s="6">
        <f>+Seco!B396</f>
        <v>0</v>
      </c>
      <c r="C397" s="6">
        <f>+Seco!C396</f>
        <v>0</v>
      </c>
      <c r="D397" s="6">
        <f>+Seco!D396</f>
        <v>0</v>
      </c>
      <c r="E397" s="6">
        <f>+Seco!E396</f>
        <v>0</v>
      </c>
      <c r="F397" s="6">
        <f>+Seco!F396</f>
        <v>0</v>
      </c>
      <c r="G397" s="6">
        <f>+Seco!G396</f>
        <v>0</v>
      </c>
      <c r="H397" s="6">
        <f>+Seco!H396</f>
        <v>0</v>
      </c>
      <c r="I397" s="6">
        <f>+Seco!I396</f>
        <v>0</v>
      </c>
      <c r="J397" s="6">
        <f>+Seco!J396</f>
        <v>0</v>
      </c>
      <c r="K397" s="6">
        <f>+Seco!K396</f>
        <v>296067.0799999999</v>
      </c>
      <c r="L397" s="6">
        <f>+Seco!L396</f>
        <v>281738.64000000048</v>
      </c>
      <c r="M397" s="6">
        <f>+Seco!M396</f>
        <v>288192.66000000015</v>
      </c>
      <c r="N397" s="6">
        <f>+Medio!B396</f>
        <v>0</v>
      </c>
      <c r="O397" s="6">
        <f>+Medio!C396</f>
        <v>0</v>
      </c>
      <c r="P397" s="6">
        <f>+Medio!D396</f>
        <v>0</v>
      </c>
      <c r="Q397" s="6">
        <f>+Medio!E396</f>
        <v>0</v>
      </c>
      <c r="R397" s="6">
        <f>+Medio!F396</f>
        <v>0</v>
      </c>
      <c r="S397" s="6">
        <f>+Medio!G396</f>
        <v>0</v>
      </c>
      <c r="T397" s="6">
        <f>+Medio!H396</f>
        <v>0</v>
      </c>
      <c r="U397" s="6">
        <f>+Medio!I396</f>
        <v>0</v>
      </c>
      <c r="V397" s="6">
        <f>+Medio!J396</f>
        <v>0</v>
      </c>
      <c r="W397" s="6">
        <f>+Medio!K396</f>
        <v>288128.36999999941</v>
      </c>
      <c r="X397" s="6">
        <f>+Medio!L396</f>
        <v>286853.40000000014</v>
      </c>
      <c r="Y397" s="6">
        <f>+Medio!M396</f>
        <v>310111.68999999994</v>
      </c>
      <c r="Z397" s="6">
        <f>+Húmedo!B396</f>
        <v>0</v>
      </c>
      <c r="AA397" s="6">
        <f>+Húmedo!C396</f>
        <v>0</v>
      </c>
      <c r="AB397" s="6">
        <f>+Húmedo!D396</f>
        <v>0</v>
      </c>
      <c r="AC397" s="6">
        <f>+Húmedo!E396</f>
        <v>0</v>
      </c>
      <c r="AD397" s="6">
        <f>+Húmedo!F396</f>
        <v>0</v>
      </c>
      <c r="AE397" s="6">
        <f>+Húmedo!G396</f>
        <v>0</v>
      </c>
      <c r="AF397" s="6">
        <f>+Húmedo!H396</f>
        <v>0</v>
      </c>
      <c r="AG397" s="6">
        <f>+Húmedo!I396</f>
        <v>0</v>
      </c>
      <c r="AH397" s="6">
        <f>+Húmedo!J396</f>
        <v>0</v>
      </c>
      <c r="AI397" s="6">
        <f>+Húmedo!K396</f>
        <v>312545.0500000001</v>
      </c>
      <c r="AJ397" s="6">
        <f>+Húmedo!L396</f>
        <v>284108.11000000004</v>
      </c>
      <c r="AK397" s="6">
        <f>+Húmedo!M396</f>
        <v>305336.38999999966</v>
      </c>
      <c r="AL397" s="6"/>
      <c r="AM397" s="34">
        <f t="shared" si="111"/>
        <v>865998.38000000059</v>
      </c>
      <c r="AN397" s="34">
        <f t="shared" si="112"/>
        <v>885093.4599999995</v>
      </c>
      <c r="AO397" s="34">
        <f t="shared" si="113"/>
        <v>901989.54999999981</v>
      </c>
      <c r="AP397" s="34">
        <f t="shared" si="114"/>
        <v>865998.38000000059</v>
      </c>
      <c r="AQ397" s="34">
        <f t="shared" si="115"/>
        <v>1</v>
      </c>
      <c r="AR397" s="6">
        <f t="shared" si="121"/>
        <v>395</v>
      </c>
      <c r="AS397" s="35">
        <f t="shared" si="116"/>
        <v>296067.0799999999</v>
      </c>
      <c r="AT397" s="35">
        <f t="shared" si="116"/>
        <v>281738.64000000048</v>
      </c>
      <c r="AU397" s="35">
        <f t="shared" si="116"/>
        <v>288192.66000000015</v>
      </c>
      <c r="AV397" s="35">
        <f t="shared" si="117"/>
        <v>865998.38000000059</v>
      </c>
      <c r="AW397" s="19">
        <f t="shared" si="118"/>
        <v>0</v>
      </c>
      <c r="AX397" s="30">
        <f t="shared" si="105"/>
        <v>10</v>
      </c>
      <c r="AY397" s="30">
        <f t="shared" si="106"/>
        <v>11</v>
      </c>
      <c r="AZ397" s="30">
        <f t="shared" si="107"/>
        <v>12</v>
      </c>
      <c r="BB397" s="34">
        <f>+CompraVenta!AQ399</f>
        <v>0</v>
      </c>
      <c r="BC397" s="34">
        <f>+CompraVenta!AR399</f>
        <v>0</v>
      </c>
      <c r="BD397" s="34">
        <f>+CompraVenta!AS399</f>
        <v>0</v>
      </c>
      <c r="BF397" s="34">
        <f t="shared" si="108"/>
        <v>296067.0799999999</v>
      </c>
      <c r="BG397" s="34">
        <f t="shared" si="109"/>
        <v>281738.64000000048</v>
      </c>
      <c r="BH397" s="34">
        <f t="shared" si="110"/>
        <v>288192.66000000015</v>
      </c>
      <c r="BJ397" s="36">
        <f t="shared" si="119"/>
        <v>865998.38000000059</v>
      </c>
      <c r="BK397" s="19">
        <f t="shared" si="120"/>
        <v>0</v>
      </c>
    </row>
    <row r="398" spans="1:63" x14ac:dyDescent="0.35">
      <c r="A398" s="3" t="str">
        <f>+Seco!A397</f>
        <v>SAN_FRANCISCO</v>
      </c>
      <c r="B398" s="6">
        <f>+Seco!B397</f>
        <v>0</v>
      </c>
      <c r="C398" s="6">
        <f>+Seco!C397</f>
        <v>0</v>
      </c>
      <c r="D398" s="6">
        <f>+Seco!D397</f>
        <v>0</v>
      </c>
      <c r="E398" s="6">
        <f>+Seco!E397</f>
        <v>0</v>
      </c>
      <c r="F398" s="6">
        <f>+Seco!F397</f>
        <v>0</v>
      </c>
      <c r="G398" s="6">
        <f>+Seco!G397</f>
        <v>0</v>
      </c>
      <c r="H398" s="6">
        <f>+Seco!H397</f>
        <v>0</v>
      </c>
      <c r="I398" s="6">
        <f>+Seco!I397</f>
        <v>0</v>
      </c>
      <c r="J398" s="6">
        <f>+Seco!J397</f>
        <v>0</v>
      </c>
      <c r="K398" s="6">
        <f>+Seco!K397</f>
        <v>80709.729999999894</v>
      </c>
      <c r="L398" s="6">
        <f>+Seco!L397</f>
        <v>107205.12000000021</v>
      </c>
      <c r="M398" s="6">
        <f>+Seco!M397</f>
        <v>94513.879999999976</v>
      </c>
      <c r="N398" s="6">
        <f>+Medio!B397</f>
        <v>0</v>
      </c>
      <c r="O398" s="6">
        <f>+Medio!C397</f>
        <v>0</v>
      </c>
      <c r="P398" s="6">
        <f>+Medio!D397</f>
        <v>0</v>
      </c>
      <c r="Q398" s="6">
        <f>+Medio!E397</f>
        <v>0</v>
      </c>
      <c r="R398" s="6">
        <f>+Medio!F397</f>
        <v>0</v>
      </c>
      <c r="S398" s="6">
        <f>+Medio!G397</f>
        <v>0</v>
      </c>
      <c r="T398" s="6">
        <f>+Medio!H397</f>
        <v>0</v>
      </c>
      <c r="U398" s="6">
        <f>+Medio!I397</f>
        <v>0</v>
      </c>
      <c r="V398" s="6">
        <f>+Medio!J397</f>
        <v>0</v>
      </c>
      <c r="W398" s="6">
        <f>+Medio!K397</f>
        <v>80399.060000000012</v>
      </c>
      <c r="X398" s="6">
        <f>+Medio!L397</f>
        <v>109432.41000000015</v>
      </c>
      <c r="Y398" s="6">
        <f>+Medio!M397</f>
        <v>94690.319999999861</v>
      </c>
      <c r="Z398" s="6">
        <f>+Húmedo!B397</f>
        <v>0</v>
      </c>
      <c r="AA398" s="6">
        <f>+Húmedo!C397</f>
        <v>0</v>
      </c>
      <c r="AB398" s="6">
        <f>+Húmedo!D397</f>
        <v>0</v>
      </c>
      <c r="AC398" s="6">
        <f>+Húmedo!E397</f>
        <v>0</v>
      </c>
      <c r="AD398" s="6">
        <f>+Húmedo!F397</f>
        <v>0</v>
      </c>
      <c r="AE398" s="6">
        <f>+Húmedo!G397</f>
        <v>0</v>
      </c>
      <c r="AF398" s="6">
        <f>+Húmedo!H397</f>
        <v>0</v>
      </c>
      <c r="AG398" s="6">
        <f>+Húmedo!I397</f>
        <v>0</v>
      </c>
      <c r="AH398" s="6">
        <f>+Húmedo!J397</f>
        <v>0</v>
      </c>
      <c r="AI398" s="6">
        <f>+Húmedo!K397</f>
        <v>78475.170000000056</v>
      </c>
      <c r="AJ398" s="6">
        <f>+Húmedo!L397</f>
        <v>106355.41999999978</v>
      </c>
      <c r="AK398" s="6">
        <f>+Húmedo!M397</f>
        <v>91923.589999999749</v>
      </c>
      <c r="AL398" s="6"/>
      <c r="AM398" s="34">
        <f t="shared" si="111"/>
        <v>282428.7300000001</v>
      </c>
      <c r="AN398" s="34">
        <f t="shared" si="112"/>
        <v>284521.79000000004</v>
      </c>
      <c r="AO398" s="34">
        <f t="shared" si="113"/>
        <v>276754.17999999959</v>
      </c>
      <c r="AP398" s="34">
        <f t="shared" si="114"/>
        <v>276754.17999999959</v>
      </c>
      <c r="AQ398" s="34">
        <f t="shared" si="115"/>
        <v>3</v>
      </c>
      <c r="AR398" s="6">
        <f t="shared" si="121"/>
        <v>396</v>
      </c>
      <c r="AS398" s="35">
        <f t="shared" si="116"/>
        <v>78475.170000000056</v>
      </c>
      <c r="AT398" s="35">
        <f t="shared" si="116"/>
        <v>106355.41999999978</v>
      </c>
      <c r="AU398" s="35">
        <f t="shared" si="116"/>
        <v>91923.589999999749</v>
      </c>
      <c r="AV398" s="35">
        <f t="shared" si="117"/>
        <v>276754.17999999959</v>
      </c>
      <c r="AW398" s="19">
        <f t="shared" si="118"/>
        <v>0</v>
      </c>
      <c r="AX398" s="30">
        <f t="shared" si="105"/>
        <v>34</v>
      </c>
      <c r="AY398" s="30">
        <f t="shared" si="106"/>
        <v>35</v>
      </c>
      <c r="AZ398" s="30">
        <f t="shared" si="107"/>
        <v>36</v>
      </c>
      <c r="BB398" s="34">
        <f>+CompraVenta!AQ400</f>
        <v>0</v>
      </c>
      <c r="BC398" s="34">
        <f>+CompraVenta!AR400</f>
        <v>0</v>
      </c>
      <c r="BD398" s="34">
        <f>+CompraVenta!AS400</f>
        <v>0</v>
      </c>
      <c r="BF398" s="34">
        <f t="shared" si="108"/>
        <v>78475.170000000056</v>
      </c>
      <c r="BG398" s="34">
        <f t="shared" si="109"/>
        <v>106355.41999999978</v>
      </c>
      <c r="BH398" s="34">
        <f t="shared" si="110"/>
        <v>91923.589999999749</v>
      </c>
      <c r="BJ398" s="36">
        <f t="shared" si="119"/>
        <v>276754.17999999959</v>
      </c>
      <c r="BK398" s="19">
        <f t="shared" si="120"/>
        <v>0</v>
      </c>
    </row>
    <row r="399" spans="1:63" x14ac:dyDescent="0.35">
      <c r="A399" s="3" t="str">
        <f>+Seco!A398</f>
        <v>SAN_JUAN_LAP</v>
      </c>
      <c r="B399" s="6">
        <f>+Seco!B398</f>
        <v>0</v>
      </c>
      <c r="C399" s="6">
        <f>+Seco!C398</f>
        <v>0</v>
      </c>
      <c r="D399" s="6">
        <f>+Seco!D398</f>
        <v>0</v>
      </c>
      <c r="E399" s="6">
        <f>+Seco!E398</f>
        <v>0</v>
      </c>
      <c r="F399" s="6">
        <f>+Seco!F398</f>
        <v>0</v>
      </c>
      <c r="G399" s="6">
        <f>+Seco!G398</f>
        <v>0</v>
      </c>
      <c r="H399" s="6">
        <f>+Seco!H398</f>
        <v>0</v>
      </c>
      <c r="I399" s="6">
        <f>+Seco!I398</f>
        <v>0</v>
      </c>
      <c r="J399" s="6">
        <f>+Seco!J398</f>
        <v>0</v>
      </c>
      <c r="K399" s="6">
        <f>+Seco!K398</f>
        <v>3759359.6499999966</v>
      </c>
      <c r="L399" s="6">
        <f>+Seco!L398</f>
        <v>1858996.1400000004</v>
      </c>
      <c r="M399" s="6">
        <f>+Seco!M398</f>
        <v>1102140.9000000011</v>
      </c>
      <c r="N399" s="6">
        <f>+Medio!B398</f>
        <v>0</v>
      </c>
      <c r="O399" s="6">
        <f>+Medio!C398</f>
        <v>0</v>
      </c>
      <c r="P399" s="6">
        <f>+Medio!D398</f>
        <v>0</v>
      </c>
      <c r="Q399" s="6">
        <f>+Medio!E398</f>
        <v>0</v>
      </c>
      <c r="R399" s="6">
        <f>+Medio!F398</f>
        <v>0</v>
      </c>
      <c r="S399" s="6">
        <f>+Medio!G398</f>
        <v>0</v>
      </c>
      <c r="T399" s="6">
        <f>+Medio!H398</f>
        <v>0</v>
      </c>
      <c r="U399" s="6">
        <f>+Medio!I398</f>
        <v>0</v>
      </c>
      <c r="V399" s="6">
        <f>+Medio!J398</f>
        <v>0</v>
      </c>
      <c r="W399" s="6">
        <f>+Medio!K398</f>
        <v>3709620.1599999988</v>
      </c>
      <c r="X399" s="6">
        <f>+Medio!L398</f>
        <v>1878512.1399999992</v>
      </c>
      <c r="Y399" s="6">
        <f>+Medio!M398</f>
        <v>1072778.1100000006</v>
      </c>
      <c r="Z399" s="6">
        <f>+Húmedo!B398</f>
        <v>0</v>
      </c>
      <c r="AA399" s="6">
        <f>+Húmedo!C398</f>
        <v>0</v>
      </c>
      <c r="AB399" s="6">
        <f>+Húmedo!D398</f>
        <v>0</v>
      </c>
      <c r="AC399" s="6">
        <f>+Húmedo!E398</f>
        <v>0</v>
      </c>
      <c r="AD399" s="6">
        <f>+Húmedo!F398</f>
        <v>0</v>
      </c>
      <c r="AE399" s="6">
        <f>+Húmedo!G398</f>
        <v>0</v>
      </c>
      <c r="AF399" s="6">
        <f>+Húmedo!H398</f>
        <v>0</v>
      </c>
      <c r="AG399" s="6">
        <f>+Húmedo!I398</f>
        <v>0</v>
      </c>
      <c r="AH399" s="6">
        <f>+Húmedo!J398</f>
        <v>0</v>
      </c>
      <c r="AI399" s="6">
        <f>+Húmedo!K398</f>
        <v>3772245.0300000003</v>
      </c>
      <c r="AJ399" s="6">
        <f>+Húmedo!L398</f>
        <v>1856262.3399999987</v>
      </c>
      <c r="AK399" s="6">
        <f>+Húmedo!M398</f>
        <v>1109163.6599999995</v>
      </c>
      <c r="AL399" s="6"/>
      <c r="AM399" s="34">
        <f t="shared" si="111"/>
        <v>6720496.6899999985</v>
      </c>
      <c r="AN399" s="34">
        <f t="shared" si="112"/>
        <v>6660910.4099999983</v>
      </c>
      <c r="AO399" s="34">
        <f t="shared" si="113"/>
        <v>6737671.0299999984</v>
      </c>
      <c r="AP399" s="34">
        <f t="shared" si="114"/>
        <v>6660910.4099999983</v>
      </c>
      <c r="AQ399" s="34">
        <f t="shared" si="115"/>
        <v>2</v>
      </c>
      <c r="AR399" s="6">
        <f t="shared" si="121"/>
        <v>397</v>
      </c>
      <c r="AS399" s="35">
        <f t="shared" si="116"/>
        <v>3709620.1599999988</v>
      </c>
      <c r="AT399" s="35">
        <f t="shared" si="116"/>
        <v>1878512.1399999992</v>
      </c>
      <c r="AU399" s="35">
        <f t="shared" si="116"/>
        <v>1072778.1100000006</v>
      </c>
      <c r="AV399" s="35">
        <f t="shared" si="117"/>
        <v>6660910.4099999983</v>
      </c>
      <c r="AW399" s="19">
        <f t="shared" si="118"/>
        <v>0</v>
      </c>
      <c r="AX399" s="30">
        <f t="shared" si="105"/>
        <v>22</v>
      </c>
      <c r="AY399" s="30">
        <f t="shared" si="106"/>
        <v>23</v>
      </c>
      <c r="AZ399" s="30">
        <f t="shared" si="107"/>
        <v>24</v>
      </c>
      <c r="BB399" s="34">
        <f>+CompraVenta!AQ401</f>
        <v>-172902.05999999988</v>
      </c>
      <c r="BC399" s="34">
        <f>+CompraVenta!AR401</f>
        <v>-186652.23999999979</v>
      </c>
      <c r="BD399" s="34">
        <f>+CompraVenta!AS401</f>
        <v>-181656.42999999996</v>
      </c>
      <c r="BF399" s="34">
        <f t="shared" si="108"/>
        <v>3536718.0999999987</v>
      </c>
      <c r="BG399" s="34">
        <f t="shared" si="109"/>
        <v>1691859.8999999994</v>
      </c>
      <c r="BH399" s="34">
        <f t="shared" si="110"/>
        <v>891121.68000000063</v>
      </c>
      <c r="BJ399" s="36">
        <f t="shared" si="119"/>
        <v>6119699.6799999988</v>
      </c>
      <c r="BK399" s="19">
        <f t="shared" si="120"/>
        <v>0</v>
      </c>
    </row>
    <row r="400" spans="1:63" x14ac:dyDescent="0.35">
      <c r="A400" s="3" t="str">
        <f>+Seco!A399</f>
        <v>SANBAR_SOLAR</v>
      </c>
      <c r="B400" s="6">
        <f>+Seco!B399</f>
        <v>0</v>
      </c>
      <c r="C400" s="6">
        <f>+Seco!C399</f>
        <v>0</v>
      </c>
      <c r="D400" s="6">
        <f>+Seco!D399</f>
        <v>0</v>
      </c>
      <c r="E400" s="6">
        <f>+Seco!E399</f>
        <v>0</v>
      </c>
      <c r="F400" s="6">
        <f>+Seco!F399</f>
        <v>0</v>
      </c>
      <c r="G400" s="6">
        <f>+Seco!G399</f>
        <v>0</v>
      </c>
      <c r="H400" s="6">
        <f>+Seco!H399</f>
        <v>0</v>
      </c>
      <c r="I400" s="6">
        <f>+Seco!I399</f>
        <v>0</v>
      </c>
      <c r="J400" s="6">
        <f>+Seco!J399</f>
        <v>0</v>
      </c>
      <c r="K400" s="6">
        <f>+Seco!K399</f>
        <v>83386.969999999827</v>
      </c>
      <c r="L400" s="6">
        <f>+Seco!L399</f>
        <v>99460.949999999968</v>
      </c>
      <c r="M400" s="6">
        <f>+Seco!M399</f>
        <v>95997.919999999925</v>
      </c>
      <c r="N400" s="6">
        <f>+Medio!B399</f>
        <v>0</v>
      </c>
      <c r="O400" s="6">
        <f>+Medio!C399</f>
        <v>0</v>
      </c>
      <c r="P400" s="6">
        <f>+Medio!D399</f>
        <v>0</v>
      </c>
      <c r="Q400" s="6">
        <f>+Medio!E399</f>
        <v>0</v>
      </c>
      <c r="R400" s="6">
        <f>+Medio!F399</f>
        <v>0</v>
      </c>
      <c r="S400" s="6">
        <f>+Medio!G399</f>
        <v>0</v>
      </c>
      <c r="T400" s="6">
        <f>+Medio!H399</f>
        <v>0</v>
      </c>
      <c r="U400" s="6">
        <f>+Medio!I399</f>
        <v>0</v>
      </c>
      <c r="V400" s="6">
        <f>+Medio!J399</f>
        <v>0</v>
      </c>
      <c r="W400" s="6">
        <f>+Medio!K399</f>
        <v>83354.140000000218</v>
      </c>
      <c r="X400" s="6">
        <f>+Medio!L399</f>
        <v>102535.40000000011</v>
      </c>
      <c r="Y400" s="6">
        <f>+Medio!M399</f>
        <v>95439.450000000026</v>
      </c>
      <c r="Z400" s="6">
        <f>+Húmedo!B399</f>
        <v>0</v>
      </c>
      <c r="AA400" s="6">
        <f>+Húmedo!C399</f>
        <v>0</v>
      </c>
      <c r="AB400" s="6">
        <f>+Húmedo!D399</f>
        <v>0</v>
      </c>
      <c r="AC400" s="6">
        <f>+Húmedo!E399</f>
        <v>0</v>
      </c>
      <c r="AD400" s="6">
        <f>+Húmedo!F399</f>
        <v>0</v>
      </c>
      <c r="AE400" s="6">
        <f>+Húmedo!G399</f>
        <v>0</v>
      </c>
      <c r="AF400" s="6">
        <f>+Húmedo!H399</f>
        <v>0</v>
      </c>
      <c r="AG400" s="6">
        <f>+Húmedo!I399</f>
        <v>0</v>
      </c>
      <c r="AH400" s="6">
        <f>+Húmedo!J399</f>
        <v>0</v>
      </c>
      <c r="AI400" s="6">
        <f>+Húmedo!K399</f>
        <v>80550.589999999866</v>
      </c>
      <c r="AJ400" s="6">
        <f>+Húmedo!L399</f>
        <v>97854.079999999929</v>
      </c>
      <c r="AK400" s="6">
        <f>+Húmedo!M399</f>
        <v>91289.020000000048</v>
      </c>
      <c r="AL400" s="6"/>
      <c r="AM400" s="34">
        <f t="shared" si="111"/>
        <v>278845.83999999973</v>
      </c>
      <c r="AN400" s="34">
        <f t="shared" si="112"/>
        <v>281328.99000000034</v>
      </c>
      <c r="AO400" s="34">
        <f t="shared" si="113"/>
        <v>269693.68999999983</v>
      </c>
      <c r="AP400" s="34">
        <f t="shared" si="114"/>
        <v>269693.68999999983</v>
      </c>
      <c r="AQ400" s="34">
        <f t="shared" si="115"/>
        <v>3</v>
      </c>
      <c r="AR400" s="6">
        <f t="shared" si="121"/>
        <v>398</v>
      </c>
      <c r="AS400" s="35">
        <f t="shared" si="116"/>
        <v>80550.589999999866</v>
      </c>
      <c r="AT400" s="35">
        <f t="shared" si="116"/>
        <v>97854.079999999929</v>
      </c>
      <c r="AU400" s="35">
        <f t="shared" si="116"/>
        <v>91289.020000000048</v>
      </c>
      <c r="AV400" s="35">
        <f t="shared" si="117"/>
        <v>269693.68999999983</v>
      </c>
      <c r="AW400" s="19">
        <f t="shared" si="118"/>
        <v>0</v>
      </c>
      <c r="AX400" s="30">
        <f t="shared" si="105"/>
        <v>34</v>
      </c>
      <c r="AY400" s="30">
        <f t="shared" si="106"/>
        <v>35</v>
      </c>
      <c r="AZ400" s="30">
        <f t="shared" si="107"/>
        <v>36</v>
      </c>
      <c r="BB400" s="34">
        <f>+CompraVenta!AQ402</f>
        <v>0</v>
      </c>
      <c r="BC400" s="34">
        <f>+CompraVenta!AR402</f>
        <v>0</v>
      </c>
      <c r="BD400" s="34">
        <f>+CompraVenta!AS402</f>
        <v>0</v>
      </c>
      <c r="BF400" s="34">
        <f t="shared" si="108"/>
        <v>80550.589999999866</v>
      </c>
      <c r="BG400" s="34">
        <f t="shared" si="109"/>
        <v>97854.079999999929</v>
      </c>
      <c r="BH400" s="34">
        <f t="shared" si="110"/>
        <v>91289.020000000048</v>
      </c>
      <c r="BJ400" s="36">
        <f t="shared" si="119"/>
        <v>269693.68999999983</v>
      </c>
      <c r="BK400" s="19">
        <f t="shared" si="120"/>
        <v>0</v>
      </c>
    </row>
    <row r="401" spans="1:63" x14ac:dyDescent="0.35">
      <c r="A401" s="3" t="str">
        <f>+Seco!A400</f>
        <v>SANTA IRENE</v>
      </c>
      <c r="B401" s="6">
        <f>+Seco!B400</f>
        <v>0</v>
      </c>
      <c r="C401" s="6">
        <f>+Seco!C400</f>
        <v>0</v>
      </c>
      <c r="D401" s="6">
        <f>+Seco!D400</f>
        <v>0</v>
      </c>
      <c r="E401" s="6">
        <f>+Seco!E400</f>
        <v>0</v>
      </c>
      <c r="F401" s="6">
        <f>+Seco!F400</f>
        <v>0</v>
      </c>
      <c r="G401" s="6">
        <f>+Seco!G400</f>
        <v>0</v>
      </c>
      <c r="H401" s="6">
        <f>+Seco!H400</f>
        <v>0</v>
      </c>
      <c r="I401" s="6">
        <f>+Seco!I400</f>
        <v>0</v>
      </c>
      <c r="J401" s="6">
        <f>+Seco!J400</f>
        <v>0</v>
      </c>
      <c r="K401" s="6">
        <f>+Seco!K400</f>
        <v>0</v>
      </c>
      <c r="L401" s="6">
        <f>+Seco!L400</f>
        <v>0</v>
      </c>
      <c r="M401" s="6">
        <f>+Seco!M400</f>
        <v>0</v>
      </c>
      <c r="N401" s="6">
        <f>+Medio!B400</f>
        <v>0</v>
      </c>
      <c r="O401" s="6">
        <f>+Medio!C400</f>
        <v>0</v>
      </c>
      <c r="P401" s="6">
        <f>+Medio!D400</f>
        <v>0</v>
      </c>
      <c r="Q401" s="6">
        <f>+Medio!E400</f>
        <v>0</v>
      </c>
      <c r="R401" s="6">
        <f>+Medio!F400</f>
        <v>0</v>
      </c>
      <c r="S401" s="6">
        <f>+Medio!G400</f>
        <v>0</v>
      </c>
      <c r="T401" s="6">
        <f>+Medio!H400</f>
        <v>0</v>
      </c>
      <c r="U401" s="6">
        <f>+Medio!I400</f>
        <v>0</v>
      </c>
      <c r="V401" s="6">
        <f>+Medio!J400</f>
        <v>0</v>
      </c>
      <c r="W401" s="6">
        <f>+Medio!K400</f>
        <v>0</v>
      </c>
      <c r="X401" s="6">
        <f>+Medio!L400</f>
        <v>0</v>
      </c>
      <c r="Y401" s="6">
        <f>+Medio!M400</f>
        <v>0</v>
      </c>
      <c r="Z401" s="6">
        <f>+Húmedo!B400</f>
        <v>0</v>
      </c>
      <c r="AA401" s="6">
        <f>+Húmedo!C400</f>
        <v>0</v>
      </c>
      <c r="AB401" s="6">
        <f>+Húmedo!D400</f>
        <v>0</v>
      </c>
      <c r="AC401" s="6">
        <f>+Húmedo!E400</f>
        <v>0</v>
      </c>
      <c r="AD401" s="6">
        <f>+Húmedo!F400</f>
        <v>0</v>
      </c>
      <c r="AE401" s="6">
        <f>+Húmedo!G400</f>
        <v>0</v>
      </c>
      <c r="AF401" s="6">
        <f>+Húmedo!H400</f>
        <v>0</v>
      </c>
      <c r="AG401" s="6">
        <f>+Húmedo!I400</f>
        <v>0</v>
      </c>
      <c r="AH401" s="6">
        <f>+Húmedo!J400</f>
        <v>0</v>
      </c>
      <c r="AI401" s="6">
        <f>+Húmedo!K400</f>
        <v>0</v>
      </c>
      <c r="AJ401" s="6">
        <f>+Húmedo!L400</f>
        <v>0</v>
      </c>
      <c r="AK401" s="6">
        <f>+Húmedo!M400</f>
        <v>0</v>
      </c>
      <c r="AL401" s="6"/>
      <c r="AM401" s="34">
        <f t="shared" si="111"/>
        <v>0</v>
      </c>
      <c r="AN401" s="34">
        <f t="shared" si="112"/>
        <v>0</v>
      </c>
      <c r="AO401" s="34">
        <f t="shared" si="113"/>
        <v>0</v>
      </c>
      <c r="AP401" s="34">
        <f t="shared" si="114"/>
        <v>0</v>
      </c>
      <c r="AQ401" s="34">
        <f t="shared" si="115"/>
        <v>1</v>
      </c>
      <c r="AR401" s="6">
        <f t="shared" si="121"/>
        <v>399</v>
      </c>
      <c r="AS401" s="35">
        <f t="shared" si="116"/>
        <v>0</v>
      </c>
      <c r="AT401" s="35">
        <f t="shared" si="116"/>
        <v>0</v>
      </c>
      <c r="AU401" s="35">
        <f t="shared" si="116"/>
        <v>0</v>
      </c>
      <c r="AV401" s="35">
        <f t="shared" si="117"/>
        <v>0</v>
      </c>
      <c r="AW401" s="19">
        <f t="shared" si="118"/>
        <v>0</v>
      </c>
      <c r="AX401" s="30">
        <f t="shared" si="105"/>
        <v>1</v>
      </c>
      <c r="AY401" s="30">
        <f t="shared" si="106"/>
        <v>1</v>
      </c>
      <c r="AZ401" s="30">
        <f t="shared" si="107"/>
        <v>1</v>
      </c>
      <c r="BB401" s="34">
        <f>+CompraVenta!AQ403</f>
        <v>0</v>
      </c>
      <c r="BC401" s="34">
        <f>+CompraVenta!AR403</f>
        <v>0</v>
      </c>
      <c r="BD401" s="34">
        <f>+CompraVenta!AS403</f>
        <v>0</v>
      </c>
      <c r="BF401" s="34">
        <f t="shared" si="108"/>
        <v>0</v>
      </c>
      <c r="BG401" s="34">
        <f t="shared" si="109"/>
        <v>0</v>
      </c>
      <c r="BH401" s="34">
        <f t="shared" si="110"/>
        <v>0</v>
      </c>
      <c r="BJ401" s="36">
        <f t="shared" si="119"/>
        <v>0</v>
      </c>
      <c r="BK401" s="19">
        <f t="shared" si="120"/>
        <v>0</v>
      </c>
    </row>
    <row r="402" spans="1:63" x14ac:dyDescent="0.35">
      <c r="A402" s="3" t="str">
        <f>+Seco!A401</f>
        <v>SANTA_ADRIANA</v>
      </c>
      <c r="B402" s="6">
        <f>+Seco!B401</f>
        <v>0</v>
      </c>
      <c r="C402" s="6">
        <f>+Seco!C401</f>
        <v>0</v>
      </c>
      <c r="D402" s="6">
        <f>+Seco!D401</f>
        <v>0</v>
      </c>
      <c r="E402" s="6">
        <f>+Seco!E401</f>
        <v>0</v>
      </c>
      <c r="F402" s="6">
        <f>+Seco!F401</f>
        <v>0</v>
      </c>
      <c r="G402" s="6">
        <f>+Seco!G401</f>
        <v>0</v>
      </c>
      <c r="H402" s="6">
        <f>+Seco!H401</f>
        <v>0</v>
      </c>
      <c r="I402" s="6">
        <f>+Seco!I401</f>
        <v>0</v>
      </c>
      <c r="J402" s="6">
        <f>+Seco!J401</f>
        <v>0</v>
      </c>
      <c r="K402" s="6">
        <f>+Seco!K401</f>
        <v>56643.450000000077</v>
      </c>
      <c r="L402" s="6">
        <f>+Seco!L401</f>
        <v>53083.899999999987</v>
      </c>
      <c r="M402" s="6">
        <f>+Seco!M401</f>
        <v>87327.060000000041</v>
      </c>
      <c r="N402" s="6">
        <f>+Medio!B401</f>
        <v>0</v>
      </c>
      <c r="O402" s="6">
        <f>+Medio!C401</f>
        <v>0</v>
      </c>
      <c r="P402" s="6">
        <f>+Medio!D401</f>
        <v>0</v>
      </c>
      <c r="Q402" s="6">
        <f>+Medio!E401</f>
        <v>0</v>
      </c>
      <c r="R402" s="6">
        <f>+Medio!F401</f>
        <v>0</v>
      </c>
      <c r="S402" s="6">
        <f>+Medio!G401</f>
        <v>0</v>
      </c>
      <c r="T402" s="6">
        <f>+Medio!H401</f>
        <v>0</v>
      </c>
      <c r="U402" s="6">
        <f>+Medio!I401</f>
        <v>0</v>
      </c>
      <c r="V402" s="6">
        <f>+Medio!J401</f>
        <v>0</v>
      </c>
      <c r="W402" s="6">
        <f>+Medio!K401</f>
        <v>56407.189999999973</v>
      </c>
      <c r="X402" s="6">
        <f>+Medio!L401</f>
        <v>54333.179999999964</v>
      </c>
      <c r="Y402" s="6">
        <f>+Medio!M401</f>
        <v>87304.97000000003</v>
      </c>
      <c r="Z402" s="6">
        <f>+Húmedo!B401</f>
        <v>0</v>
      </c>
      <c r="AA402" s="6">
        <f>+Húmedo!C401</f>
        <v>0</v>
      </c>
      <c r="AB402" s="6">
        <f>+Húmedo!D401</f>
        <v>0</v>
      </c>
      <c r="AC402" s="6">
        <f>+Húmedo!E401</f>
        <v>0</v>
      </c>
      <c r="AD402" s="6">
        <f>+Húmedo!F401</f>
        <v>0</v>
      </c>
      <c r="AE402" s="6">
        <f>+Húmedo!G401</f>
        <v>0</v>
      </c>
      <c r="AF402" s="6">
        <f>+Húmedo!H401</f>
        <v>0</v>
      </c>
      <c r="AG402" s="6">
        <f>+Húmedo!I401</f>
        <v>0</v>
      </c>
      <c r="AH402" s="6">
        <f>+Húmedo!J401</f>
        <v>0</v>
      </c>
      <c r="AI402" s="6">
        <f>+Húmedo!K401</f>
        <v>54966.950000000106</v>
      </c>
      <c r="AJ402" s="6">
        <f>+Húmedo!L401</f>
        <v>52585.399999999987</v>
      </c>
      <c r="AK402" s="6">
        <f>+Húmedo!M401</f>
        <v>84622.550000000047</v>
      </c>
      <c r="AL402" s="6"/>
      <c r="AM402" s="34">
        <f t="shared" si="111"/>
        <v>197054.41000000009</v>
      </c>
      <c r="AN402" s="34">
        <f t="shared" si="112"/>
        <v>198045.33999999997</v>
      </c>
      <c r="AO402" s="34">
        <f t="shared" si="113"/>
        <v>192174.90000000014</v>
      </c>
      <c r="AP402" s="34">
        <f t="shared" si="114"/>
        <v>192174.90000000014</v>
      </c>
      <c r="AQ402" s="34">
        <f t="shared" si="115"/>
        <v>3</v>
      </c>
      <c r="AR402" s="6">
        <f t="shared" si="121"/>
        <v>400</v>
      </c>
      <c r="AS402" s="35">
        <f t="shared" si="116"/>
        <v>54966.950000000106</v>
      </c>
      <c r="AT402" s="35">
        <f t="shared" si="116"/>
        <v>52585.399999999987</v>
      </c>
      <c r="AU402" s="35">
        <f t="shared" si="116"/>
        <v>84622.550000000047</v>
      </c>
      <c r="AV402" s="35">
        <f t="shared" si="117"/>
        <v>192174.90000000014</v>
      </c>
      <c r="AW402" s="19">
        <f t="shared" si="118"/>
        <v>0</v>
      </c>
      <c r="AX402" s="30">
        <f t="shared" si="105"/>
        <v>34</v>
      </c>
      <c r="AY402" s="30">
        <f t="shared" si="106"/>
        <v>35</v>
      </c>
      <c r="AZ402" s="30">
        <f t="shared" si="107"/>
        <v>36</v>
      </c>
      <c r="BB402" s="34">
        <f>+CompraVenta!AQ404</f>
        <v>0</v>
      </c>
      <c r="BC402" s="34">
        <f>+CompraVenta!AR404</f>
        <v>0</v>
      </c>
      <c r="BD402" s="34">
        <f>+CompraVenta!AS404</f>
        <v>0</v>
      </c>
      <c r="BF402" s="34">
        <f t="shared" si="108"/>
        <v>54966.950000000106</v>
      </c>
      <c r="BG402" s="34">
        <f t="shared" si="109"/>
        <v>52585.399999999987</v>
      </c>
      <c r="BH402" s="34">
        <f t="shared" si="110"/>
        <v>84622.550000000047</v>
      </c>
      <c r="BJ402" s="36">
        <f t="shared" si="119"/>
        <v>192174.90000000014</v>
      </c>
      <c r="BK402" s="19">
        <f t="shared" si="120"/>
        <v>0</v>
      </c>
    </row>
    <row r="403" spans="1:63" x14ac:dyDescent="0.35">
      <c r="A403" s="3" t="str">
        <f>+Seco!A402</f>
        <v>SANTA_CATALINA_SOLAR</v>
      </c>
      <c r="B403" s="6">
        <f>+Seco!B402</f>
        <v>0</v>
      </c>
      <c r="C403" s="6">
        <f>+Seco!C402</f>
        <v>0</v>
      </c>
      <c r="D403" s="6">
        <f>+Seco!D402</f>
        <v>0</v>
      </c>
      <c r="E403" s="6">
        <f>+Seco!E402</f>
        <v>0</v>
      </c>
      <c r="F403" s="6">
        <f>+Seco!F402</f>
        <v>0</v>
      </c>
      <c r="G403" s="6">
        <f>+Seco!G402</f>
        <v>0</v>
      </c>
      <c r="H403" s="6">
        <f>+Seco!H402</f>
        <v>0</v>
      </c>
      <c r="I403" s="6">
        <f>+Seco!I402</f>
        <v>0</v>
      </c>
      <c r="J403" s="6">
        <f>+Seco!J402</f>
        <v>0</v>
      </c>
      <c r="K403" s="6">
        <f>+Seco!K402</f>
        <v>200178.84999999969</v>
      </c>
      <c r="L403" s="6">
        <f>+Seco!L402</f>
        <v>274083.64999999991</v>
      </c>
      <c r="M403" s="6">
        <f>+Seco!M402</f>
        <v>274242.12999999942</v>
      </c>
      <c r="N403" s="6">
        <f>+Medio!B402</f>
        <v>0</v>
      </c>
      <c r="O403" s="6">
        <f>+Medio!C402</f>
        <v>0</v>
      </c>
      <c r="P403" s="6">
        <f>+Medio!D402</f>
        <v>0</v>
      </c>
      <c r="Q403" s="6">
        <f>+Medio!E402</f>
        <v>0</v>
      </c>
      <c r="R403" s="6">
        <f>+Medio!F402</f>
        <v>0</v>
      </c>
      <c r="S403" s="6">
        <f>+Medio!G402</f>
        <v>0</v>
      </c>
      <c r="T403" s="6">
        <f>+Medio!H402</f>
        <v>0</v>
      </c>
      <c r="U403" s="6">
        <f>+Medio!I402</f>
        <v>0</v>
      </c>
      <c r="V403" s="6">
        <f>+Medio!J402</f>
        <v>0</v>
      </c>
      <c r="W403" s="6">
        <f>+Medio!K402</f>
        <v>199312.91000000012</v>
      </c>
      <c r="X403" s="6">
        <f>+Medio!L402</f>
        <v>282257.03999999998</v>
      </c>
      <c r="Y403" s="6">
        <f>+Medio!M402</f>
        <v>269653.7600000003</v>
      </c>
      <c r="Z403" s="6">
        <f>+Húmedo!B402</f>
        <v>0</v>
      </c>
      <c r="AA403" s="6">
        <f>+Húmedo!C402</f>
        <v>0</v>
      </c>
      <c r="AB403" s="6">
        <f>+Húmedo!D402</f>
        <v>0</v>
      </c>
      <c r="AC403" s="6">
        <f>+Húmedo!E402</f>
        <v>0</v>
      </c>
      <c r="AD403" s="6">
        <f>+Húmedo!F402</f>
        <v>0</v>
      </c>
      <c r="AE403" s="6">
        <f>+Húmedo!G402</f>
        <v>0</v>
      </c>
      <c r="AF403" s="6">
        <f>+Húmedo!H402</f>
        <v>0</v>
      </c>
      <c r="AG403" s="6">
        <f>+Húmedo!I402</f>
        <v>0</v>
      </c>
      <c r="AH403" s="6">
        <f>+Húmedo!J402</f>
        <v>0</v>
      </c>
      <c r="AI403" s="6">
        <f>+Húmedo!K402</f>
        <v>192785.5499999999</v>
      </c>
      <c r="AJ403" s="6">
        <f>+Húmedo!L402</f>
        <v>269557.60000000027</v>
      </c>
      <c r="AK403" s="6">
        <f>+Húmedo!M402</f>
        <v>258398.93999999983</v>
      </c>
      <c r="AL403" s="6"/>
      <c r="AM403" s="34">
        <f t="shared" si="111"/>
        <v>748504.62999999896</v>
      </c>
      <c r="AN403" s="34">
        <f t="shared" si="112"/>
        <v>751223.71000000043</v>
      </c>
      <c r="AO403" s="34">
        <f t="shared" si="113"/>
        <v>720742.09</v>
      </c>
      <c r="AP403" s="34">
        <f t="shared" si="114"/>
        <v>720742.09</v>
      </c>
      <c r="AQ403" s="34">
        <f t="shared" si="115"/>
        <v>3</v>
      </c>
      <c r="AR403" s="6">
        <f t="shared" si="121"/>
        <v>401</v>
      </c>
      <c r="AS403" s="35">
        <f t="shared" si="116"/>
        <v>192785.5499999999</v>
      </c>
      <c r="AT403" s="35">
        <f t="shared" si="116"/>
        <v>269557.60000000027</v>
      </c>
      <c r="AU403" s="35">
        <f t="shared" si="116"/>
        <v>258398.93999999983</v>
      </c>
      <c r="AV403" s="35">
        <f t="shared" si="117"/>
        <v>720742.09</v>
      </c>
      <c r="AW403" s="19">
        <f t="shared" si="118"/>
        <v>0</v>
      </c>
      <c r="AX403" s="30">
        <f t="shared" si="105"/>
        <v>34</v>
      </c>
      <c r="AY403" s="30">
        <f t="shared" si="106"/>
        <v>35</v>
      </c>
      <c r="AZ403" s="30">
        <f t="shared" si="107"/>
        <v>36</v>
      </c>
      <c r="BB403" s="34">
        <f>+CompraVenta!AQ405</f>
        <v>0</v>
      </c>
      <c r="BC403" s="34">
        <f>+CompraVenta!AR405</f>
        <v>0</v>
      </c>
      <c r="BD403" s="34">
        <f>+CompraVenta!AS405</f>
        <v>0</v>
      </c>
      <c r="BF403" s="34">
        <f t="shared" si="108"/>
        <v>192785.5499999999</v>
      </c>
      <c r="BG403" s="34">
        <f t="shared" si="109"/>
        <v>269557.60000000027</v>
      </c>
      <c r="BH403" s="34">
        <f t="shared" si="110"/>
        <v>258398.93999999983</v>
      </c>
      <c r="BJ403" s="36">
        <f t="shared" si="119"/>
        <v>720742.09</v>
      </c>
      <c r="BK403" s="19">
        <f t="shared" si="120"/>
        <v>0</v>
      </c>
    </row>
    <row r="404" spans="1:63" x14ac:dyDescent="0.35">
      <c r="A404" s="3" t="str">
        <f>+Seco!A403</f>
        <v>SANTA_CLARA</v>
      </c>
      <c r="B404" s="6">
        <f>+Seco!B403</f>
        <v>0</v>
      </c>
      <c r="C404" s="6">
        <f>+Seco!C403</f>
        <v>0</v>
      </c>
      <c r="D404" s="6">
        <f>+Seco!D403</f>
        <v>0</v>
      </c>
      <c r="E404" s="6">
        <f>+Seco!E403</f>
        <v>0</v>
      </c>
      <c r="F404" s="6">
        <f>+Seco!F403</f>
        <v>0</v>
      </c>
      <c r="G404" s="6">
        <f>+Seco!G403</f>
        <v>0</v>
      </c>
      <c r="H404" s="6">
        <f>+Seco!H403</f>
        <v>0</v>
      </c>
      <c r="I404" s="6">
        <f>+Seco!I403</f>
        <v>0</v>
      </c>
      <c r="J404" s="6">
        <f>+Seco!J403</f>
        <v>0</v>
      </c>
      <c r="K404" s="6">
        <f>+Seco!K403</f>
        <v>158393.31999999937</v>
      </c>
      <c r="L404" s="6">
        <f>+Seco!L403</f>
        <v>183900.54999999976</v>
      </c>
      <c r="M404" s="6">
        <f>+Seco!M403</f>
        <v>199228.12000000032</v>
      </c>
      <c r="N404" s="6">
        <f>+Medio!B403</f>
        <v>0</v>
      </c>
      <c r="O404" s="6">
        <f>+Medio!C403</f>
        <v>0</v>
      </c>
      <c r="P404" s="6">
        <f>+Medio!D403</f>
        <v>0</v>
      </c>
      <c r="Q404" s="6">
        <f>+Medio!E403</f>
        <v>0</v>
      </c>
      <c r="R404" s="6">
        <f>+Medio!F403</f>
        <v>0</v>
      </c>
      <c r="S404" s="6">
        <f>+Medio!G403</f>
        <v>0</v>
      </c>
      <c r="T404" s="6">
        <f>+Medio!H403</f>
        <v>0</v>
      </c>
      <c r="U404" s="6">
        <f>+Medio!I403</f>
        <v>0</v>
      </c>
      <c r="V404" s="6">
        <f>+Medio!J403</f>
        <v>0</v>
      </c>
      <c r="W404" s="6">
        <f>+Medio!K403</f>
        <v>158822.66999999946</v>
      </c>
      <c r="X404" s="6">
        <f>+Medio!L403</f>
        <v>187934.25999999972</v>
      </c>
      <c r="Y404" s="6">
        <f>+Medio!M403</f>
        <v>196386.31999999948</v>
      </c>
      <c r="Z404" s="6">
        <f>+Húmedo!B403</f>
        <v>0</v>
      </c>
      <c r="AA404" s="6">
        <f>+Húmedo!C403</f>
        <v>0</v>
      </c>
      <c r="AB404" s="6">
        <f>+Húmedo!D403</f>
        <v>0</v>
      </c>
      <c r="AC404" s="6">
        <f>+Húmedo!E403</f>
        <v>0</v>
      </c>
      <c r="AD404" s="6">
        <f>+Húmedo!F403</f>
        <v>0</v>
      </c>
      <c r="AE404" s="6">
        <f>+Húmedo!G403</f>
        <v>0</v>
      </c>
      <c r="AF404" s="6">
        <f>+Húmedo!H403</f>
        <v>0</v>
      </c>
      <c r="AG404" s="6">
        <f>+Húmedo!I403</f>
        <v>0</v>
      </c>
      <c r="AH404" s="6">
        <f>+Húmedo!J403</f>
        <v>0</v>
      </c>
      <c r="AI404" s="6">
        <f>+Húmedo!K403</f>
        <v>152853.03000000044</v>
      </c>
      <c r="AJ404" s="6">
        <f>+Húmedo!L403</f>
        <v>182265.2900000001</v>
      </c>
      <c r="AK404" s="6">
        <f>+Húmedo!M403</f>
        <v>191015.49999999988</v>
      </c>
      <c r="AL404" s="6"/>
      <c r="AM404" s="34">
        <f t="shared" si="111"/>
        <v>541521.98999999941</v>
      </c>
      <c r="AN404" s="34">
        <f t="shared" si="112"/>
        <v>543143.2499999986</v>
      </c>
      <c r="AO404" s="34">
        <f t="shared" si="113"/>
        <v>526133.82000000041</v>
      </c>
      <c r="AP404" s="34">
        <f t="shared" si="114"/>
        <v>526133.82000000041</v>
      </c>
      <c r="AQ404" s="34">
        <f t="shared" si="115"/>
        <v>3</v>
      </c>
      <c r="AR404" s="6">
        <f t="shared" si="121"/>
        <v>402</v>
      </c>
      <c r="AS404" s="35">
        <f t="shared" si="116"/>
        <v>152853.03000000044</v>
      </c>
      <c r="AT404" s="35">
        <f t="shared" si="116"/>
        <v>182265.2900000001</v>
      </c>
      <c r="AU404" s="35">
        <f t="shared" si="116"/>
        <v>191015.49999999988</v>
      </c>
      <c r="AV404" s="35">
        <f t="shared" si="117"/>
        <v>526133.82000000041</v>
      </c>
      <c r="AW404" s="19">
        <f t="shared" si="118"/>
        <v>0</v>
      </c>
      <c r="AX404" s="30">
        <f t="shared" si="105"/>
        <v>34</v>
      </c>
      <c r="AY404" s="30">
        <f t="shared" si="106"/>
        <v>35</v>
      </c>
      <c r="AZ404" s="30">
        <f t="shared" si="107"/>
        <v>36</v>
      </c>
      <c r="BB404" s="34">
        <f>+CompraVenta!AQ406</f>
        <v>0</v>
      </c>
      <c r="BC404" s="34">
        <f>+CompraVenta!AR406</f>
        <v>0</v>
      </c>
      <c r="BD404" s="34">
        <f>+CompraVenta!AS406</f>
        <v>0</v>
      </c>
      <c r="BF404" s="34">
        <f t="shared" si="108"/>
        <v>152853.03000000044</v>
      </c>
      <c r="BG404" s="34">
        <f t="shared" si="109"/>
        <v>182265.2900000001</v>
      </c>
      <c r="BH404" s="34">
        <f t="shared" si="110"/>
        <v>191015.49999999988</v>
      </c>
      <c r="BJ404" s="36">
        <f t="shared" si="119"/>
        <v>526133.82000000041</v>
      </c>
      <c r="BK404" s="19">
        <f t="shared" si="120"/>
        <v>0</v>
      </c>
    </row>
    <row r="405" spans="1:63" x14ac:dyDescent="0.35">
      <c r="A405" s="3" t="str">
        <f>+Seco!A404</f>
        <v>SANTA_INES_SOLAR</v>
      </c>
      <c r="B405" s="6">
        <f>+Seco!B404</f>
        <v>0</v>
      </c>
      <c r="C405" s="6">
        <f>+Seco!C404</f>
        <v>0</v>
      </c>
      <c r="D405" s="6">
        <f>+Seco!D404</f>
        <v>0</v>
      </c>
      <c r="E405" s="6">
        <f>+Seco!E404</f>
        <v>0</v>
      </c>
      <c r="F405" s="6">
        <f>+Seco!F404</f>
        <v>0</v>
      </c>
      <c r="G405" s="6">
        <f>+Seco!G404</f>
        <v>0</v>
      </c>
      <c r="H405" s="6">
        <f>+Seco!H404</f>
        <v>0</v>
      </c>
      <c r="I405" s="6">
        <f>+Seco!I404</f>
        <v>0</v>
      </c>
      <c r="J405" s="6">
        <f>+Seco!J404</f>
        <v>0</v>
      </c>
      <c r="K405" s="6">
        <f>+Seco!K404</f>
        <v>64032.630000000012</v>
      </c>
      <c r="L405" s="6">
        <f>+Seco!L404</f>
        <v>69596.969999999768</v>
      </c>
      <c r="M405" s="6">
        <f>+Seco!M404</f>
        <v>69275.019999999859</v>
      </c>
      <c r="N405" s="6">
        <f>+Medio!B404</f>
        <v>0</v>
      </c>
      <c r="O405" s="6">
        <f>+Medio!C404</f>
        <v>0</v>
      </c>
      <c r="P405" s="6">
        <f>+Medio!D404</f>
        <v>0</v>
      </c>
      <c r="Q405" s="6">
        <f>+Medio!E404</f>
        <v>0</v>
      </c>
      <c r="R405" s="6">
        <f>+Medio!F404</f>
        <v>0</v>
      </c>
      <c r="S405" s="6">
        <f>+Medio!G404</f>
        <v>0</v>
      </c>
      <c r="T405" s="6">
        <f>+Medio!H404</f>
        <v>0</v>
      </c>
      <c r="U405" s="6">
        <f>+Medio!I404</f>
        <v>0</v>
      </c>
      <c r="V405" s="6">
        <f>+Medio!J404</f>
        <v>0</v>
      </c>
      <c r="W405" s="6">
        <f>+Medio!K404</f>
        <v>63786.099999999969</v>
      </c>
      <c r="X405" s="6">
        <f>+Medio!L404</f>
        <v>71058.670000000056</v>
      </c>
      <c r="Y405" s="6">
        <f>+Medio!M404</f>
        <v>69501.379999999903</v>
      </c>
      <c r="Z405" s="6">
        <f>+Húmedo!B404</f>
        <v>0</v>
      </c>
      <c r="AA405" s="6">
        <f>+Húmedo!C404</f>
        <v>0</v>
      </c>
      <c r="AB405" s="6">
        <f>+Húmedo!D404</f>
        <v>0</v>
      </c>
      <c r="AC405" s="6">
        <f>+Húmedo!E404</f>
        <v>0</v>
      </c>
      <c r="AD405" s="6">
        <f>+Húmedo!F404</f>
        <v>0</v>
      </c>
      <c r="AE405" s="6">
        <f>+Húmedo!G404</f>
        <v>0</v>
      </c>
      <c r="AF405" s="6">
        <f>+Húmedo!H404</f>
        <v>0</v>
      </c>
      <c r="AG405" s="6">
        <f>+Húmedo!I404</f>
        <v>0</v>
      </c>
      <c r="AH405" s="6">
        <f>+Húmedo!J404</f>
        <v>0</v>
      </c>
      <c r="AI405" s="6">
        <f>+Húmedo!K404</f>
        <v>62241.069999999942</v>
      </c>
      <c r="AJ405" s="6">
        <f>+Húmedo!L404</f>
        <v>69080.299999999974</v>
      </c>
      <c r="AK405" s="6">
        <f>+Húmedo!M404</f>
        <v>67345.8</v>
      </c>
      <c r="AL405" s="6"/>
      <c r="AM405" s="34">
        <f t="shared" si="111"/>
        <v>202904.61999999965</v>
      </c>
      <c r="AN405" s="34">
        <f t="shared" si="112"/>
        <v>204346.14999999991</v>
      </c>
      <c r="AO405" s="34">
        <f t="shared" si="113"/>
        <v>198667.16999999993</v>
      </c>
      <c r="AP405" s="34">
        <f t="shared" si="114"/>
        <v>198667.16999999993</v>
      </c>
      <c r="AQ405" s="34">
        <f t="shared" si="115"/>
        <v>3</v>
      </c>
      <c r="AR405" s="6">
        <f t="shared" si="121"/>
        <v>403</v>
      </c>
      <c r="AS405" s="35">
        <f t="shared" si="116"/>
        <v>62241.069999999942</v>
      </c>
      <c r="AT405" s="35">
        <f t="shared" si="116"/>
        <v>69080.299999999974</v>
      </c>
      <c r="AU405" s="35">
        <f t="shared" si="116"/>
        <v>67345.8</v>
      </c>
      <c r="AV405" s="35">
        <f t="shared" si="117"/>
        <v>198667.16999999993</v>
      </c>
      <c r="AW405" s="19">
        <f t="shared" si="118"/>
        <v>0</v>
      </c>
      <c r="AX405" s="30">
        <f t="shared" si="105"/>
        <v>34</v>
      </c>
      <c r="AY405" s="30">
        <f t="shared" si="106"/>
        <v>35</v>
      </c>
      <c r="AZ405" s="30">
        <f t="shared" si="107"/>
        <v>36</v>
      </c>
      <c r="BB405" s="34">
        <f>+CompraVenta!AQ407</f>
        <v>0</v>
      </c>
      <c r="BC405" s="34">
        <f>+CompraVenta!AR407</f>
        <v>0</v>
      </c>
      <c r="BD405" s="34">
        <f>+CompraVenta!AS407</f>
        <v>0</v>
      </c>
      <c r="BF405" s="34">
        <f t="shared" si="108"/>
        <v>62241.069999999942</v>
      </c>
      <c r="BG405" s="34">
        <f t="shared" si="109"/>
        <v>69080.299999999974</v>
      </c>
      <c r="BH405" s="34">
        <f t="shared" si="110"/>
        <v>67345.8</v>
      </c>
      <c r="BJ405" s="36">
        <f t="shared" si="119"/>
        <v>198667.16999999993</v>
      </c>
      <c r="BK405" s="19">
        <f t="shared" si="120"/>
        <v>0</v>
      </c>
    </row>
    <row r="406" spans="1:63" x14ac:dyDescent="0.35">
      <c r="A406" s="3" t="str">
        <f>+Seco!A405</f>
        <v>SANTAMARTA</v>
      </c>
      <c r="B406" s="6">
        <f>+Seco!B405</f>
        <v>0</v>
      </c>
      <c r="C406" s="6">
        <f>+Seco!C405</f>
        <v>0</v>
      </c>
      <c r="D406" s="6">
        <f>+Seco!D405</f>
        <v>0</v>
      </c>
      <c r="E406" s="6">
        <f>+Seco!E405</f>
        <v>0</v>
      </c>
      <c r="F406" s="6">
        <f>+Seco!F405</f>
        <v>0</v>
      </c>
      <c r="G406" s="6">
        <f>+Seco!G405</f>
        <v>0</v>
      </c>
      <c r="H406" s="6">
        <f>+Seco!H405</f>
        <v>0</v>
      </c>
      <c r="I406" s="6">
        <f>+Seco!I405</f>
        <v>0</v>
      </c>
      <c r="J406" s="6">
        <f>+Seco!J405</f>
        <v>0</v>
      </c>
      <c r="K406" s="6">
        <f>+Seco!K405</f>
        <v>1417275.7799999993</v>
      </c>
      <c r="L406" s="6">
        <f>+Seco!L405</f>
        <v>1514620.7100000021</v>
      </c>
      <c r="M406" s="6">
        <f>+Seco!M405</f>
        <v>1447504.760000003</v>
      </c>
      <c r="N406" s="6">
        <f>+Medio!B405</f>
        <v>0</v>
      </c>
      <c r="O406" s="6">
        <f>+Medio!C405</f>
        <v>0</v>
      </c>
      <c r="P406" s="6">
        <f>+Medio!D405</f>
        <v>0</v>
      </c>
      <c r="Q406" s="6">
        <f>+Medio!E405</f>
        <v>0</v>
      </c>
      <c r="R406" s="6">
        <f>+Medio!F405</f>
        <v>0</v>
      </c>
      <c r="S406" s="6">
        <f>+Medio!G405</f>
        <v>0</v>
      </c>
      <c r="T406" s="6">
        <f>+Medio!H405</f>
        <v>0</v>
      </c>
      <c r="U406" s="6">
        <f>+Medio!I405</f>
        <v>0</v>
      </c>
      <c r="V406" s="6">
        <f>+Medio!J405</f>
        <v>0</v>
      </c>
      <c r="W406" s="6">
        <f>+Medio!K405</f>
        <v>1414345.0500000045</v>
      </c>
      <c r="X406" s="6">
        <f>+Medio!L405</f>
        <v>1551838.1100000017</v>
      </c>
      <c r="Y406" s="6">
        <f>+Medio!M405</f>
        <v>1437658.1000000006</v>
      </c>
      <c r="Z406" s="6">
        <f>+Húmedo!B405</f>
        <v>0</v>
      </c>
      <c r="AA406" s="6">
        <f>+Húmedo!C405</f>
        <v>0</v>
      </c>
      <c r="AB406" s="6">
        <f>+Húmedo!D405</f>
        <v>0</v>
      </c>
      <c r="AC406" s="6">
        <f>+Húmedo!E405</f>
        <v>0</v>
      </c>
      <c r="AD406" s="6">
        <f>+Húmedo!F405</f>
        <v>0</v>
      </c>
      <c r="AE406" s="6">
        <f>+Húmedo!G405</f>
        <v>0</v>
      </c>
      <c r="AF406" s="6">
        <f>+Húmedo!H405</f>
        <v>0</v>
      </c>
      <c r="AG406" s="6">
        <f>+Húmedo!I405</f>
        <v>0</v>
      </c>
      <c r="AH406" s="6">
        <f>+Húmedo!J405</f>
        <v>0</v>
      </c>
      <c r="AI406" s="6">
        <f>+Húmedo!K405</f>
        <v>1375533.0500000042</v>
      </c>
      <c r="AJ406" s="6">
        <f>+Húmedo!L405</f>
        <v>1493056.5500000003</v>
      </c>
      <c r="AK406" s="6">
        <f>+Húmedo!M405</f>
        <v>1397756.5199999991</v>
      </c>
      <c r="AL406" s="6"/>
      <c r="AM406" s="34">
        <f t="shared" si="111"/>
        <v>4379401.2500000037</v>
      </c>
      <c r="AN406" s="34">
        <f t="shared" si="112"/>
        <v>4403841.2600000072</v>
      </c>
      <c r="AO406" s="34">
        <f t="shared" si="113"/>
        <v>4266346.1200000029</v>
      </c>
      <c r="AP406" s="34">
        <f t="shared" si="114"/>
        <v>4266346.1200000029</v>
      </c>
      <c r="AQ406" s="34">
        <f t="shared" si="115"/>
        <v>3</v>
      </c>
      <c r="AR406" s="6">
        <f t="shared" si="121"/>
        <v>404</v>
      </c>
      <c r="AS406" s="35">
        <f t="shared" si="116"/>
        <v>1375533.0500000042</v>
      </c>
      <c r="AT406" s="35">
        <f t="shared" si="116"/>
        <v>1493056.5500000003</v>
      </c>
      <c r="AU406" s="35">
        <f t="shared" si="116"/>
        <v>1397756.5199999991</v>
      </c>
      <c r="AV406" s="35">
        <f t="shared" si="117"/>
        <v>4266346.1200000029</v>
      </c>
      <c r="AW406" s="19">
        <f t="shared" si="118"/>
        <v>0</v>
      </c>
      <c r="AX406" s="30">
        <f t="shared" si="105"/>
        <v>34</v>
      </c>
      <c r="AY406" s="30">
        <f t="shared" si="106"/>
        <v>35</v>
      </c>
      <c r="AZ406" s="30">
        <f t="shared" si="107"/>
        <v>36</v>
      </c>
      <c r="BB406" s="34">
        <f>+CompraVenta!AQ408</f>
        <v>0</v>
      </c>
      <c r="BC406" s="34">
        <f>+CompraVenta!AR408</f>
        <v>0</v>
      </c>
      <c r="BD406" s="34">
        <f>+CompraVenta!AS408</f>
        <v>0</v>
      </c>
      <c r="BF406" s="34">
        <f t="shared" si="108"/>
        <v>1375533.0500000042</v>
      </c>
      <c r="BG406" s="34">
        <f t="shared" si="109"/>
        <v>1493056.5500000003</v>
      </c>
      <c r="BH406" s="34">
        <f t="shared" si="110"/>
        <v>1397756.5199999991</v>
      </c>
      <c r="BJ406" s="36">
        <f t="shared" si="119"/>
        <v>4266346.1200000029</v>
      </c>
      <c r="BK406" s="19">
        <f t="shared" si="120"/>
        <v>0</v>
      </c>
    </row>
    <row r="407" spans="1:63" x14ac:dyDescent="0.35">
      <c r="A407" s="3" t="str">
        <f>+Seco!A406</f>
        <v>SANTIAGO_SOLAR</v>
      </c>
      <c r="B407" s="6">
        <f>+Seco!B406</f>
        <v>0</v>
      </c>
      <c r="C407" s="6">
        <f>+Seco!C406</f>
        <v>0</v>
      </c>
      <c r="D407" s="6">
        <f>+Seco!D406</f>
        <v>0</v>
      </c>
      <c r="E407" s="6">
        <f>+Seco!E406</f>
        <v>0</v>
      </c>
      <c r="F407" s="6">
        <f>+Seco!F406</f>
        <v>0</v>
      </c>
      <c r="G407" s="6">
        <f>+Seco!G406</f>
        <v>0</v>
      </c>
      <c r="H407" s="6">
        <f>+Seco!H406</f>
        <v>0</v>
      </c>
      <c r="I407" s="6">
        <f>+Seco!I406</f>
        <v>0</v>
      </c>
      <c r="J407" s="6">
        <f>+Seco!J406</f>
        <v>0</v>
      </c>
      <c r="K407" s="6">
        <f>+Seco!K406</f>
        <v>1516009.1299999992</v>
      </c>
      <c r="L407" s="6">
        <f>+Seco!L406</f>
        <v>2017372.91</v>
      </c>
      <c r="M407" s="6">
        <f>+Seco!M406</f>
        <v>1909640.9299999953</v>
      </c>
      <c r="N407" s="6">
        <f>+Medio!B406</f>
        <v>0</v>
      </c>
      <c r="O407" s="6">
        <f>+Medio!C406</f>
        <v>0</v>
      </c>
      <c r="P407" s="6">
        <f>+Medio!D406</f>
        <v>0</v>
      </c>
      <c r="Q407" s="6">
        <f>+Medio!E406</f>
        <v>0</v>
      </c>
      <c r="R407" s="6">
        <f>+Medio!F406</f>
        <v>0</v>
      </c>
      <c r="S407" s="6">
        <f>+Medio!G406</f>
        <v>0</v>
      </c>
      <c r="T407" s="6">
        <f>+Medio!H406</f>
        <v>0</v>
      </c>
      <c r="U407" s="6">
        <f>+Medio!I406</f>
        <v>0</v>
      </c>
      <c r="V407" s="6">
        <f>+Medio!J406</f>
        <v>0</v>
      </c>
      <c r="W407" s="6">
        <f>+Medio!K406</f>
        <v>1505036.06</v>
      </c>
      <c r="X407" s="6">
        <f>+Medio!L406</f>
        <v>2054026.4600000002</v>
      </c>
      <c r="Y407" s="6">
        <f>+Medio!M406</f>
        <v>1913117.7499999998</v>
      </c>
      <c r="Z407" s="6">
        <f>+Húmedo!B406</f>
        <v>0</v>
      </c>
      <c r="AA407" s="6">
        <f>+Húmedo!C406</f>
        <v>0</v>
      </c>
      <c r="AB407" s="6">
        <f>+Húmedo!D406</f>
        <v>0</v>
      </c>
      <c r="AC407" s="6">
        <f>+Húmedo!E406</f>
        <v>0</v>
      </c>
      <c r="AD407" s="6">
        <f>+Húmedo!F406</f>
        <v>0</v>
      </c>
      <c r="AE407" s="6">
        <f>+Húmedo!G406</f>
        <v>0</v>
      </c>
      <c r="AF407" s="6">
        <f>+Húmedo!H406</f>
        <v>0</v>
      </c>
      <c r="AG407" s="6">
        <f>+Húmedo!I406</f>
        <v>0</v>
      </c>
      <c r="AH407" s="6">
        <f>+Húmedo!J406</f>
        <v>0</v>
      </c>
      <c r="AI407" s="6">
        <f>+Húmedo!K406</f>
        <v>1472669.4300000011</v>
      </c>
      <c r="AJ407" s="6">
        <f>+Húmedo!L406</f>
        <v>2002051.2000000025</v>
      </c>
      <c r="AK407" s="6">
        <f>+Húmedo!M406</f>
        <v>1865482.5200000007</v>
      </c>
      <c r="AL407" s="6"/>
      <c r="AM407" s="34">
        <f t="shared" si="111"/>
        <v>5443022.9699999942</v>
      </c>
      <c r="AN407" s="34">
        <f t="shared" si="112"/>
        <v>5472180.2700000005</v>
      </c>
      <c r="AO407" s="34">
        <f t="shared" si="113"/>
        <v>5340203.1500000041</v>
      </c>
      <c r="AP407" s="34">
        <f t="shared" si="114"/>
        <v>5340203.1500000041</v>
      </c>
      <c r="AQ407" s="34">
        <f t="shared" si="115"/>
        <v>3</v>
      </c>
      <c r="AR407" s="6">
        <f t="shared" si="121"/>
        <v>405</v>
      </c>
      <c r="AS407" s="35">
        <f t="shared" si="116"/>
        <v>1472669.4300000011</v>
      </c>
      <c r="AT407" s="35">
        <f t="shared" si="116"/>
        <v>2002051.2000000025</v>
      </c>
      <c r="AU407" s="35">
        <f t="shared" si="116"/>
        <v>1865482.5200000007</v>
      </c>
      <c r="AV407" s="35">
        <f t="shared" si="117"/>
        <v>5340203.1500000041</v>
      </c>
      <c r="AW407" s="19">
        <f t="shared" si="118"/>
        <v>0</v>
      </c>
      <c r="AX407" s="30">
        <f t="shared" si="105"/>
        <v>34</v>
      </c>
      <c r="AY407" s="30">
        <f t="shared" si="106"/>
        <v>35</v>
      </c>
      <c r="AZ407" s="30">
        <f t="shared" si="107"/>
        <v>36</v>
      </c>
      <c r="BB407" s="34">
        <f>+CompraVenta!AQ409</f>
        <v>0</v>
      </c>
      <c r="BC407" s="34">
        <f>+CompraVenta!AR409</f>
        <v>0</v>
      </c>
      <c r="BD407" s="34">
        <f>+CompraVenta!AS409</f>
        <v>0</v>
      </c>
      <c r="BF407" s="34">
        <f t="shared" si="108"/>
        <v>1472669.4300000011</v>
      </c>
      <c r="BG407" s="34">
        <f t="shared" si="109"/>
        <v>2002051.2000000025</v>
      </c>
      <c r="BH407" s="34">
        <f t="shared" si="110"/>
        <v>1865482.5200000007</v>
      </c>
      <c r="BJ407" s="36">
        <f t="shared" si="119"/>
        <v>5340203.1500000041</v>
      </c>
      <c r="BK407" s="19">
        <f t="shared" si="120"/>
        <v>0</v>
      </c>
    </row>
    <row r="408" spans="1:63" x14ac:dyDescent="0.35">
      <c r="A408" s="3" t="str">
        <f>+Seco!A407</f>
        <v>SCM</v>
      </c>
      <c r="B408" s="6">
        <f>+Seco!B407</f>
        <v>0</v>
      </c>
      <c r="C408" s="6">
        <f>+Seco!C407</f>
        <v>0</v>
      </c>
      <c r="D408" s="6">
        <f>+Seco!D407</f>
        <v>0</v>
      </c>
      <c r="E408" s="6">
        <f>+Seco!E407</f>
        <v>0</v>
      </c>
      <c r="F408" s="6">
        <f>+Seco!F407</f>
        <v>0</v>
      </c>
      <c r="G408" s="6">
        <f>+Seco!G407</f>
        <v>0</v>
      </c>
      <c r="H408" s="6">
        <f>+Seco!H407</f>
        <v>0</v>
      </c>
      <c r="I408" s="6">
        <f>+Seco!I407</f>
        <v>0</v>
      </c>
      <c r="J408" s="6">
        <f>+Seco!J407</f>
        <v>0</v>
      </c>
      <c r="K408" s="6">
        <f>+Seco!K407</f>
        <v>2115974.4300000044</v>
      </c>
      <c r="L408" s="6">
        <f>+Seco!L407</f>
        <v>2438193.7900000042</v>
      </c>
      <c r="M408" s="6">
        <f>+Seco!M407</f>
        <v>2339295.8900000071</v>
      </c>
      <c r="N408" s="6">
        <f>+Medio!B407</f>
        <v>0</v>
      </c>
      <c r="O408" s="6">
        <f>+Medio!C407</f>
        <v>0</v>
      </c>
      <c r="P408" s="6">
        <f>+Medio!D407</f>
        <v>0</v>
      </c>
      <c r="Q408" s="6">
        <f>+Medio!E407</f>
        <v>0</v>
      </c>
      <c r="R408" s="6">
        <f>+Medio!F407</f>
        <v>0</v>
      </c>
      <c r="S408" s="6">
        <f>+Medio!G407</f>
        <v>0</v>
      </c>
      <c r="T408" s="6">
        <f>+Medio!H407</f>
        <v>0</v>
      </c>
      <c r="U408" s="6">
        <f>+Medio!I407</f>
        <v>0</v>
      </c>
      <c r="V408" s="6">
        <f>+Medio!J407</f>
        <v>0</v>
      </c>
      <c r="W408" s="6">
        <f>+Medio!K407</f>
        <v>2050246.160000005</v>
      </c>
      <c r="X408" s="6">
        <f>+Medio!L407</f>
        <v>2498315.6800000034</v>
      </c>
      <c r="Y408" s="6">
        <f>+Medio!M407</f>
        <v>2324161.9000000022</v>
      </c>
      <c r="Z408" s="6">
        <f>+Húmedo!B407</f>
        <v>0</v>
      </c>
      <c r="AA408" s="6">
        <f>+Húmedo!C407</f>
        <v>0</v>
      </c>
      <c r="AB408" s="6">
        <f>+Húmedo!D407</f>
        <v>0</v>
      </c>
      <c r="AC408" s="6">
        <f>+Húmedo!E407</f>
        <v>0</v>
      </c>
      <c r="AD408" s="6">
        <f>+Húmedo!F407</f>
        <v>0</v>
      </c>
      <c r="AE408" s="6">
        <f>+Húmedo!G407</f>
        <v>0</v>
      </c>
      <c r="AF408" s="6">
        <f>+Húmedo!H407</f>
        <v>0</v>
      </c>
      <c r="AG408" s="6">
        <f>+Húmedo!I407</f>
        <v>0</v>
      </c>
      <c r="AH408" s="6">
        <f>+Húmedo!J407</f>
        <v>0</v>
      </c>
      <c r="AI408" s="6">
        <f>+Húmedo!K407</f>
        <v>1858732.139999999</v>
      </c>
      <c r="AJ408" s="6">
        <f>+Húmedo!L407</f>
        <v>2353909.8099999987</v>
      </c>
      <c r="AK408" s="6">
        <f>+Húmedo!M407</f>
        <v>2260094.7100000028</v>
      </c>
      <c r="AL408" s="6"/>
      <c r="AM408" s="34">
        <f t="shared" si="111"/>
        <v>6893464.1100000152</v>
      </c>
      <c r="AN408" s="34">
        <f t="shared" si="112"/>
        <v>6872723.7400000105</v>
      </c>
      <c r="AO408" s="34">
        <f t="shared" si="113"/>
        <v>6472736.6600000001</v>
      </c>
      <c r="AP408" s="34">
        <f t="shared" si="114"/>
        <v>6472736.6600000001</v>
      </c>
      <c r="AQ408" s="34">
        <f t="shared" si="115"/>
        <v>3</v>
      </c>
      <c r="AR408" s="6">
        <f t="shared" si="121"/>
        <v>406</v>
      </c>
      <c r="AS408" s="35">
        <f t="shared" si="116"/>
        <v>1858732.139999999</v>
      </c>
      <c r="AT408" s="35">
        <f t="shared" si="116"/>
        <v>2353909.8099999987</v>
      </c>
      <c r="AU408" s="35">
        <f t="shared" si="116"/>
        <v>2260094.7100000028</v>
      </c>
      <c r="AV408" s="35">
        <f t="shared" si="117"/>
        <v>6472736.6600000001</v>
      </c>
      <c r="AW408" s="19">
        <f t="shared" si="118"/>
        <v>0</v>
      </c>
      <c r="AX408" s="30">
        <f t="shared" si="105"/>
        <v>34</v>
      </c>
      <c r="AY408" s="30">
        <f t="shared" si="106"/>
        <v>35</v>
      </c>
      <c r="AZ408" s="30">
        <f t="shared" si="107"/>
        <v>36</v>
      </c>
      <c r="BB408" s="34">
        <f>+CompraVenta!AQ410</f>
        <v>0</v>
      </c>
      <c r="BC408" s="34">
        <f>+CompraVenta!AR410</f>
        <v>0</v>
      </c>
      <c r="BD408" s="34">
        <f>+CompraVenta!AS410</f>
        <v>0</v>
      </c>
      <c r="BF408" s="34">
        <f t="shared" si="108"/>
        <v>1858732.139999999</v>
      </c>
      <c r="BG408" s="34">
        <f t="shared" si="109"/>
        <v>2353909.8099999987</v>
      </c>
      <c r="BH408" s="34">
        <f t="shared" si="110"/>
        <v>2260094.7100000028</v>
      </c>
      <c r="BJ408" s="36">
        <f t="shared" si="119"/>
        <v>6472736.6600000001</v>
      </c>
      <c r="BK408" s="19">
        <f t="shared" si="120"/>
        <v>0</v>
      </c>
    </row>
    <row r="409" spans="1:63" x14ac:dyDescent="0.35">
      <c r="A409" s="3" t="str">
        <f>+Seco!A408</f>
        <v>SGA</v>
      </c>
      <c r="B409" s="6">
        <f>+Seco!B408</f>
        <v>0</v>
      </c>
      <c r="C409" s="6">
        <f>+Seco!C408</f>
        <v>0</v>
      </c>
      <c r="D409" s="6">
        <f>+Seco!D408</f>
        <v>0</v>
      </c>
      <c r="E409" s="6">
        <f>+Seco!E408</f>
        <v>0</v>
      </c>
      <c r="F409" s="6">
        <f>+Seco!F408</f>
        <v>0</v>
      </c>
      <c r="G409" s="6">
        <f>+Seco!G408</f>
        <v>0</v>
      </c>
      <c r="H409" s="6">
        <f>+Seco!H408</f>
        <v>0</v>
      </c>
      <c r="I409" s="6">
        <f>+Seco!I408</f>
        <v>0</v>
      </c>
      <c r="J409" s="6">
        <f>+Seco!J408</f>
        <v>0</v>
      </c>
      <c r="K409" s="6">
        <f>+Seco!K408</f>
        <v>-89550.63999999981</v>
      </c>
      <c r="L409" s="6">
        <f>+Seco!L408</f>
        <v>-103052.42999999992</v>
      </c>
      <c r="M409" s="6">
        <f>+Seco!M408</f>
        <v>-145712.88000000012</v>
      </c>
      <c r="N409" s="6">
        <f>+Medio!B408</f>
        <v>0</v>
      </c>
      <c r="O409" s="6">
        <f>+Medio!C408</f>
        <v>0</v>
      </c>
      <c r="P409" s="6">
        <f>+Medio!D408</f>
        <v>0</v>
      </c>
      <c r="Q409" s="6">
        <f>+Medio!E408</f>
        <v>0</v>
      </c>
      <c r="R409" s="6">
        <f>+Medio!F408</f>
        <v>0</v>
      </c>
      <c r="S409" s="6">
        <f>+Medio!G408</f>
        <v>0</v>
      </c>
      <c r="T409" s="6">
        <f>+Medio!H408</f>
        <v>0</v>
      </c>
      <c r="U409" s="6">
        <f>+Medio!I408</f>
        <v>0</v>
      </c>
      <c r="V409" s="6">
        <f>+Medio!J408</f>
        <v>0</v>
      </c>
      <c r="W409" s="6">
        <f>+Medio!K408</f>
        <v>-100783.27000000035</v>
      </c>
      <c r="X409" s="6">
        <f>+Medio!L408</f>
        <v>-118029.7799999999</v>
      </c>
      <c r="Y409" s="6">
        <f>+Medio!M408</f>
        <v>-153244.25999999951</v>
      </c>
      <c r="Z409" s="6">
        <f>+Húmedo!B408</f>
        <v>0</v>
      </c>
      <c r="AA409" s="6">
        <f>+Húmedo!C408</f>
        <v>0</v>
      </c>
      <c r="AB409" s="6">
        <f>+Húmedo!D408</f>
        <v>0</v>
      </c>
      <c r="AC409" s="6">
        <f>+Húmedo!E408</f>
        <v>0</v>
      </c>
      <c r="AD409" s="6">
        <f>+Húmedo!F408</f>
        <v>0</v>
      </c>
      <c r="AE409" s="6">
        <f>+Húmedo!G408</f>
        <v>0</v>
      </c>
      <c r="AF409" s="6">
        <f>+Húmedo!H408</f>
        <v>0</v>
      </c>
      <c r="AG409" s="6">
        <f>+Húmedo!I408</f>
        <v>0</v>
      </c>
      <c r="AH409" s="6">
        <f>+Húmedo!J408</f>
        <v>0</v>
      </c>
      <c r="AI409" s="6">
        <f>+Húmedo!K408</f>
        <v>-95236.879999999699</v>
      </c>
      <c r="AJ409" s="6">
        <f>+Húmedo!L408</f>
        <v>-106084.73000000013</v>
      </c>
      <c r="AK409" s="6">
        <f>+Húmedo!M408</f>
        <v>-128773.0000000002</v>
      </c>
      <c r="AL409" s="6"/>
      <c r="AM409" s="34">
        <f t="shared" si="111"/>
        <v>-338315.94999999984</v>
      </c>
      <c r="AN409" s="34">
        <f t="shared" si="112"/>
        <v>-372057.30999999976</v>
      </c>
      <c r="AO409" s="34">
        <f t="shared" si="113"/>
        <v>-330094.61</v>
      </c>
      <c r="AP409" s="34">
        <f t="shared" si="114"/>
        <v>-372057.30999999976</v>
      </c>
      <c r="AQ409" s="34">
        <f t="shared" si="115"/>
        <v>2</v>
      </c>
      <c r="AR409" s="6">
        <f t="shared" si="121"/>
        <v>407</v>
      </c>
      <c r="AS409" s="35">
        <f t="shared" si="116"/>
        <v>-100783.27000000035</v>
      </c>
      <c r="AT409" s="35">
        <f t="shared" si="116"/>
        <v>-118029.7799999999</v>
      </c>
      <c r="AU409" s="35">
        <f t="shared" si="116"/>
        <v>-153244.25999999951</v>
      </c>
      <c r="AV409" s="35">
        <f t="shared" si="117"/>
        <v>-372057.30999999976</v>
      </c>
      <c r="AW409" s="19">
        <f t="shared" si="118"/>
        <v>1</v>
      </c>
      <c r="AX409" s="30">
        <f t="shared" si="105"/>
        <v>22</v>
      </c>
      <c r="AY409" s="30">
        <f t="shared" si="106"/>
        <v>23</v>
      </c>
      <c r="AZ409" s="30">
        <f t="shared" si="107"/>
        <v>24</v>
      </c>
      <c r="BB409" s="34">
        <f>+CompraVenta!AQ411</f>
        <v>381998.31</v>
      </c>
      <c r="BC409" s="34">
        <f>+CompraVenta!AR411</f>
        <v>433830.29999999993</v>
      </c>
      <c r="BD409" s="34">
        <f>+CompraVenta!AS411</f>
        <v>406968.65999999963</v>
      </c>
      <c r="BF409" s="34">
        <f t="shared" si="108"/>
        <v>281215.03999999963</v>
      </c>
      <c r="BG409" s="34">
        <f t="shared" si="109"/>
        <v>315800.52</v>
      </c>
      <c r="BH409" s="34">
        <f t="shared" si="110"/>
        <v>253724.40000000011</v>
      </c>
      <c r="BJ409" s="36">
        <f t="shared" si="119"/>
        <v>850739.95999999973</v>
      </c>
      <c r="BK409" s="19">
        <f t="shared" si="120"/>
        <v>1</v>
      </c>
    </row>
    <row r="410" spans="1:63" x14ac:dyDescent="0.35">
      <c r="A410" s="3" t="str">
        <f>+Seco!A409</f>
        <v>SINERGIA_SOLAR_SPA</v>
      </c>
      <c r="B410" s="6">
        <f>+Seco!B409</f>
        <v>0</v>
      </c>
      <c r="C410" s="6">
        <f>+Seco!C409</f>
        <v>0</v>
      </c>
      <c r="D410" s="6">
        <f>+Seco!D409</f>
        <v>0</v>
      </c>
      <c r="E410" s="6">
        <f>+Seco!E409</f>
        <v>0</v>
      </c>
      <c r="F410" s="6">
        <f>+Seco!F409</f>
        <v>0</v>
      </c>
      <c r="G410" s="6">
        <f>+Seco!G409</f>
        <v>0</v>
      </c>
      <c r="H410" s="6">
        <f>+Seco!H409</f>
        <v>0</v>
      </c>
      <c r="I410" s="6">
        <f>+Seco!I409</f>
        <v>0</v>
      </c>
      <c r="J410" s="6">
        <f>+Seco!J409</f>
        <v>0</v>
      </c>
      <c r="K410" s="6">
        <f>+Seco!K409</f>
        <v>3216.7300000000059</v>
      </c>
      <c r="L410" s="6">
        <f>+Seco!L409</f>
        <v>-2897.1900000000028</v>
      </c>
      <c r="M410" s="6">
        <f>+Seco!M409</f>
        <v>2068.3199999999947</v>
      </c>
      <c r="N410" s="6">
        <f>+Medio!B409</f>
        <v>0</v>
      </c>
      <c r="O410" s="6">
        <f>+Medio!C409</f>
        <v>0</v>
      </c>
      <c r="P410" s="6">
        <f>+Medio!D409</f>
        <v>0</v>
      </c>
      <c r="Q410" s="6">
        <f>+Medio!E409</f>
        <v>0</v>
      </c>
      <c r="R410" s="6">
        <f>+Medio!F409</f>
        <v>0</v>
      </c>
      <c r="S410" s="6">
        <f>+Medio!G409</f>
        <v>0</v>
      </c>
      <c r="T410" s="6">
        <f>+Medio!H409</f>
        <v>0</v>
      </c>
      <c r="U410" s="6">
        <f>+Medio!I409</f>
        <v>0</v>
      </c>
      <c r="V410" s="6">
        <f>+Medio!J409</f>
        <v>0</v>
      </c>
      <c r="W410" s="6">
        <f>+Medio!K409</f>
        <v>-361.4200000000003</v>
      </c>
      <c r="X410" s="6">
        <f>+Medio!L409</f>
        <v>72.570000000005081</v>
      </c>
      <c r="Y410" s="6">
        <f>+Medio!M409</f>
        <v>16010.380000000019</v>
      </c>
      <c r="Z410" s="6">
        <f>+Húmedo!B409</f>
        <v>0</v>
      </c>
      <c r="AA410" s="6">
        <f>+Húmedo!C409</f>
        <v>0</v>
      </c>
      <c r="AB410" s="6">
        <f>+Húmedo!D409</f>
        <v>0</v>
      </c>
      <c r="AC410" s="6">
        <f>+Húmedo!E409</f>
        <v>0</v>
      </c>
      <c r="AD410" s="6">
        <f>+Húmedo!F409</f>
        <v>0</v>
      </c>
      <c r="AE410" s="6">
        <f>+Húmedo!G409</f>
        <v>0</v>
      </c>
      <c r="AF410" s="6">
        <f>+Húmedo!H409</f>
        <v>0</v>
      </c>
      <c r="AG410" s="6">
        <f>+Húmedo!I409</f>
        <v>0</v>
      </c>
      <c r="AH410" s="6">
        <f>+Húmedo!J409</f>
        <v>0</v>
      </c>
      <c r="AI410" s="6">
        <f>+Húmedo!K409</f>
        <v>3056.7599999999966</v>
      </c>
      <c r="AJ410" s="6">
        <f>+Húmedo!L409</f>
        <v>493.61000000000195</v>
      </c>
      <c r="AK410" s="6">
        <f>+Húmedo!M409</f>
        <v>9384.3100000000086</v>
      </c>
      <c r="AL410" s="6"/>
      <c r="AM410" s="34">
        <f t="shared" si="111"/>
        <v>2387.8599999999979</v>
      </c>
      <c r="AN410" s="34">
        <f t="shared" si="112"/>
        <v>15721.530000000024</v>
      </c>
      <c r="AO410" s="34">
        <f t="shared" si="113"/>
        <v>12934.680000000008</v>
      </c>
      <c r="AP410" s="34">
        <f t="shared" si="114"/>
        <v>2387.8599999999979</v>
      </c>
      <c r="AQ410" s="34">
        <f t="shared" si="115"/>
        <v>1</v>
      </c>
      <c r="AR410" s="6">
        <f t="shared" si="121"/>
        <v>408</v>
      </c>
      <c r="AS410" s="35">
        <f t="shared" si="116"/>
        <v>3216.7300000000059</v>
      </c>
      <c r="AT410" s="35">
        <f t="shared" si="116"/>
        <v>-2897.1900000000028</v>
      </c>
      <c r="AU410" s="35">
        <f t="shared" si="116"/>
        <v>2068.3199999999947</v>
      </c>
      <c r="AV410" s="35">
        <f t="shared" si="117"/>
        <v>2387.8599999999979</v>
      </c>
      <c r="AW410" s="19">
        <f t="shared" si="118"/>
        <v>0</v>
      </c>
      <c r="AX410" s="30">
        <f t="shared" si="105"/>
        <v>10</v>
      </c>
      <c r="AY410" s="30">
        <f t="shared" si="106"/>
        <v>11</v>
      </c>
      <c r="AZ410" s="30">
        <f t="shared" si="107"/>
        <v>12</v>
      </c>
      <c r="BB410" s="34">
        <f>+CompraVenta!AQ412</f>
        <v>0</v>
      </c>
      <c r="BC410" s="34">
        <f>+CompraVenta!AR412</f>
        <v>0</v>
      </c>
      <c r="BD410" s="34">
        <f>+CompraVenta!AS412</f>
        <v>0</v>
      </c>
      <c r="BF410" s="34">
        <f t="shared" si="108"/>
        <v>3216.7300000000059</v>
      </c>
      <c r="BG410" s="34">
        <f t="shared" si="109"/>
        <v>-2897.1900000000028</v>
      </c>
      <c r="BH410" s="34">
        <f t="shared" si="110"/>
        <v>2068.3199999999947</v>
      </c>
      <c r="BJ410" s="36">
        <f t="shared" si="119"/>
        <v>2387.8599999999979</v>
      </c>
      <c r="BK410" s="19">
        <f t="shared" si="120"/>
        <v>0</v>
      </c>
    </row>
    <row r="411" spans="1:63" x14ac:dyDescent="0.35">
      <c r="A411" s="3" t="str">
        <f>+Seco!A410</f>
        <v>SOCER</v>
      </c>
      <c r="B411" s="6">
        <f>+Seco!B410</f>
        <v>0</v>
      </c>
      <c r="C411" s="6">
        <f>+Seco!C410</f>
        <v>0</v>
      </c>
      <c r="D411" s="6">
        <f>+Seco!D410</f>
        <v>0</v>
      </c>
      <c r="E411" s="6">
        <f>+Seco!E410</f>
        <v>0</v>
      </c>
      <c r="F411" s="6">
        <f>+Seco!F410</f>
        <v>0</v>
      </c>
      <c r="G411" s="6">
        <f>+Seco!G410</f>
        <v>0</v>
      </c>
      <c r="H411" s="6">
        <f>+Seco!H410</f>
        <v>0</v>
      </c>
      <c r="I411" s="6">
        <f>+Seco!I410</f>
        <v>0</v>
      </c>
      <c r="J411" s="6">
        <f>+Seco!J410</f>
        <v>0</v>
      </c>
      <c r="K411" s="6">
        <f>+Seco!K410</f>
        <v>388021.36000000057</v>
      </c>
      <c r="L411" s="6">
        <f>+Seco!L410</f>
        <v>417916.58000000013</v>
      </c>
      <c r="M411" s="6">
        <f>+Seco!M410</f>
        <v>392066.0899999995</v>
      </c>
      <c r="N411" s="6">
        <f>+Medio!B410</f>
        <v>0</v>
      </c>
      <c r="O411" s="6">
        <f>+Medio!C410</f>
        <v>0</v>
      </c>
      <c r="P411" s="6">
        <f>+Medio!D410</f>
        <v>0</v>
      </c>
      <c r="Q411" s="6">
        <f>+Medio!E410</f>
        <v>0</v>
      </c>
      <c r="R411" s="6">
        <f>+Medio!F410</f>
        <v>0</v>
      </c>
      <c r="S411" s="6">
        <f>+Medio!G410</f>
        <v>0</v>
      </c>
      <c r="T411" s="6">
        <f>+Medio!H410</f>
        <v>0</v>
      </c>
      <c r="U411" s="6">
        <f>+Medio!I410</f>
        <v>0</v>
      </c>
      <c r="V411" s="6">
        <f>+Medio!J410</f>
        <v>0</v>
      </c>
      <c r="W411" s="6">
        <f>+Medio!K410</f>
        <v>388064.2899999994</v>
      </c>
      <c r="X411" s="6">
        <f>+Medio!L410</f>
        <v>430620.14999999967</v>
      </c>
      <c r="Y411" s="6">
        <f>+Medio!M410</f>
        <v>387897.07999999978</v>
      </c>
      <c r="Z411" s="6">
        <f>+Húmedo!B410</f>
        <v>0</v>
      </c>
      <c r="AA411" s="6">
        <f>+Húmedo!C410</f>
        <v>0</v>
      </c>
      <c r="AB411" s="6">
        <f>+Húmedo!D410</f>
        <v>0</v>
      </c>
      <c r="AC411" s="6">
        <f>+Húmedo!E410</f>
        <v>0</v>
      </c>
      <c r="AD411" s="6">
        <f>+Húmedo!F410</f>
        <v>0</v>
      </c>
      <c r="AE411" s="6">
        <f>+Húmedo!G410</f>
        <v>0</v>
      </c>
      <c r="AF411" s="6">
        <f>+Húmedo!H410</f>
        <v>0</v>
      </c>
      <c r="AG411" s="6">
        <f>+Húmedo!I410</f>
        <v>0</v>
      </c>
      <c r="AH411" s="6">
        <f>+Húmedo!J410</f>
        <v>0</v>
      </c>
      <c r="AI411" s="6">
        <f>+Húmedo!K410</f>
        <v>374971.81000000023</v>
      </c>
      <c r="AJ411" s="6">
        <f>+Húmedo!L410</f>
        <v>409069.28000000026</v>
      </c>
      <c r="AK411" s="6">
        <f>+Húmedo!M410</f>
        <v>372663.04999999993</v>
      </c>
      <c r="AL411" s="6"/>
      <c r="AM411" s="34">
        <f t="shared" si="111"/>
        <v>1198004.0300000003</v>
      </c>
      <c r="AN411" s="34">
        <f t="shared" si="112"/>
        <v>1206581.5199999989</v>
      </c>
      <c r="AO411" s="34">
        <f t="shared" si="113"/>
        <v>1156704.1400000006</v>
      </c>
      <c r="AP411" s="34">
        <f t="shared" si="114"/>
        <v>1156704.1400000006</v>
      </c>
      <c r="AQ411" s="34">
        <f t="shared" si="115"/>
        <v>3</v>
      </c>
      <c r="AR411" s="6">
        <f t="shared" si="121"/>
        <v>409</v>
      </c>
      <c r="AS411" s="35">
        <f t="shared" si="116"/>
        <v>374971.81000000023</v>
      </c>
      <c r="AT411" s="35">
        <f t="shared" si="116"/>
        <v>409069.28000000026</v>
      </c>
      <c r="AU411" s="35">
        <f t="shared" si="116"/>
        <v>372663.04999999993</v>
      </c>
      <c r="AV411" s="35">
        <f t="shared" si="117"/>
        <v>1156704.1400000006</v>
      </c>
      <c r="AW411" s="19">
        <f t="shared" si="118"/>
        <v>0</v>
      </c>
      <c r="AX411" s="30">
        <f t="shared" si="105"/>
        <v>34</v>
      </c>
      <c r="AY411" s="30">
        <f t="shared" si="106"/>
        <v>35</v>
      </c>
      <c r="AZ411" s="30">
        <f t="shared" si="107"/>
        <v>36</v>
      </c>
      <c r="BB411" s="34">
        <f>+CompraVenta!AQ413</f>
        <v>0</v>
      </c>
      <c r="BC411" s="34">
        <f>+CompraVenta!AR413</f>
        <v>0</v>
      </c>
      <c r="BD411" s="34">
        <f>+CompraVenta!AS413</f>
        <v>0</v>
      </c>
      <c r="BF411" s="34">
        <f t="shared" si="108"/>
        <v>374971.81000000023</v>
      </c>
      <c r="BG411" s="34">
        <f t="shared" si="109"/>
        <v>409069.28000000026</v>
      </c>
      <c r="BH411" s="34">
        <f t="shared" si="110"/>
        <v>372663.04999999993</v>
      </c>
      <c r="BJ411" s="36">
        <f t="shared" si="119"/>
        <v>1156704.1400000006</v>
      </c>
      <c r="BK411" s="19">
        <f t="shared" si="120"/>
        <v>0</v>
      </c>
    </row>
    <row r="412" spans="1:63" x14ac:dyDescent="0.35">
      <c r="A412" s="3" t="str">
        <f>+Seco!A411</f>
        <v>SOL_DE_SEPTIEMBRE_SPA</v>
      </c>
      <c r="B412" s="6">
        <f>+Seco!B411</f>
        <v>0</v>
      </c>
      <c r="C412" s="6">
        <f>+Seco!C411</f>
        <v>0</v>
      </c>
      <c r="D412" s="6">
        <f>+Seco!D411</f>
        <v>0</v>
      </c>
      <c r="E412" s="6">
        <f>+Seco!E411</f>
        <v>0</v>
      </c>
      <c r="F412" s="6">
        <f>+Seco!F411</f>
        <v>0</v>
      </c>
      <c r="G412" s="6">
        <f>+Seco!G411</f>
        <v>0</v>
      </c>
      <c r="H412" s="6">
        <f>+Seco!H411</f>
        <v>0</v>
      </c>
      <c r="I412" s="6">
        <f>+Seco!I411</f>
        <v>0</v>
      </c>
      <c r="J412" s="6">
        <f>+Seco!J411</f>
        <v>0</v>
      </c>
      <c r="K412" s="6">
        <f>+Seco!K411</f>
        <v>241604.58999999988</v>
      </c>
      <c r="L412" s="6">
        <f>+Seco!L411</f>
        <v>243906.21000000002</v>
      </c>
      <c r="M412" s="6">
        <f>+Seco!M411</f>
        <v>273539.37999999995</v>
      </c>
      <c r="N412" s="6">
        <f>+Medio!B411</f>
        <v>0</v>
      </c>
      <c r="O412" s="6">
        <f>+Medio!C411</f>
        <v>0</v>
      </c>
      <c r="P412" s="6">
        <f>+Medio!D411</f>
        <v>0</v>
      </c>
      <c r="Q412" s="6">
        <f>+Medio!E411</f>
        <v>0</v>
      </c>
      <c r="R412" s="6">
        <f>+Medio!F411</f>
        <v>0</v>
      </c>
      <c r="S412" s="6">
        <f>+Medio!G411</f>
        <v>0</v>
      </c>
      <c r="T412" s="6">
        <f>+Medio!H411</f>
        <v>0</v>
      </c>
      <c r="U412" s="6">
        <f>+Medio!I411</f>
        <v>0</v>
      </c>
      <c r="V412" s="6">
        <f>+Medio!J411</f>
        <v>0</v>
      </c>
      <c r="W412" s="6">
        <f>+Medio!K411</f>
        <v>240594.71999999988</v>
      </c>
      <c r="X412" s="6">
        <f>+Medio!L411</f>
        <v>249509.01999999996</v>
      </c>
      <c r="Y412" s="6">
        <f>+Medio!M411</f>
        <v>273791.70000000013</v>
      </c>
      <c r="Z412" s="6">
        <f>+Húmedo!B411</f>
        <v>0</v>
      </c>
      <c r="AA412" s="6">
        <f>+Húmedo!C411</f>
        <v>0</v>
      </c>
      <c r="AB412" s="6">
        <f>+Húmedo!D411</f>
        <v>0</v>
      </c>
      <c r="AC412" s="6">
        <f>+Húmedo!E411</f>
        <v>0</v>
      </c>
      <c r="AD412" s="6">
        <f>+Húmedo!F411</f>
        <v>0</v>
      </c>
      <c r="AE412" s="6">
        <f>+Húmedo!G411</f>
        <v>0</v>
      </c>
      <c r="AF412" s="6">
        <f>+Húmedo!H411</f>
        <v>0</v>
      </c>
      <c r="AG412" s="6">
        <f>+Húmedo!I411</f>
        <v>0</v>
      </c>
      <c r="AH412" s="6">
        <f>+Húmedo!J411</f>
        <v>0</v>
      </c>
      <c r="AI412" s="6">
        <f>+Húmedo!K411</f>
        <v>234232.74000000051</v>
      </c>
      <c r="AJ412" s="6">
        <f>+Húmedo!L411</f>
        <v>242044.15000000098</v>
      </c>
      <c r="AK412" s="6">
        <f>+Húmedo!M411</f>
        <v>265046.50000000052</v>
      </c>
      <c r="AL412" s="6"/>
      <c r="AM412" s="34">
        <f t="shared" si="111"/>
        <v>759050.17999999993</v>
      </c>
      <c r="AN412" s="34">
        <f t="shared" si="112"/>
        <v>763895.44</v>
      </c>
      <c r="AO412" s="34">
        <f t="shared" si="113"/>
        <v>741323.39000000199</v>
      </c>
      <c r="AP412" s="34">
        <f t="shared" si="114"/>
        <v>741323.39000000199</v>
      </c>
      <c r="AQ412" s="34">
        <f t="shared" si="115"/>
        <v>3</v>
      </c>
      <c r="AR412" s="6">
        <f t="shared" si="121"/>
        <v>410</v>
      </c>
      <c r="AS412" s="35">
        <f t="shared" si="116"/>
        <v>234232.74000000051</v>
      </c>
      <c r="AT412" s="35">
        <f t="shared" si="116"/>
        <v>242044.15000000098</v>
      </c>
      <c r="AU412" s="35">
        <f t="shared" si="116"/>
        <v>265046.50000000052</v>
      </c>
      <c r="AV412" s="35">
        <f t="shared" si="117"/>
        <v>741323.39000000199</v>
      </c>
      <c r="AW412" s="19">
        <f t="shared" si="118"/>
        <v>0</v>
      </c>
      <c r="AX412" s="30">
        <f t="shared" si="105"/>
        <v>34</v>
      </c>
      <c r="AY412" s="30">
        <f t="shared" si="106"/>
        <v>35</v>
      </c>
      <c r="AZ412" s="30">
        <f t="shared" si="107"/>
        <v>36</v>
      </c>
      <c r="BB412" s="34">
        <f>+CompraVenta!AQ414</f>
        <v>0</v>
      </c>
      <c r="BC412" s="34">
        <f>+CompraVenta!AR414</f>
        <v>0</v>
      </c>
      <c r="BD412" s="34">
        <f>+CompraVenta!AS414</f>
        <v>0</v>
      </c>
      <c r="BF412" s="34">
        <f t="shared" si="108"/>
        <v>234232.74000000051</v>
      </c>
      <c r="BG412" s="34">
        <f t="shared" si="109"/>
        <v>242044.15000000098</v>
      </c>
      <c r="BH412" s="34">
        <f t="shared" si="110"/>
        <v>265046.50000000052</v>
      </c>
      <c r="BJ412" s="36">
        <f t="shared" si="119"/>
        <v>741323.39000000199</v>
      </c>
      <c r="BK412" s="19">
        <f t="shared" si="120"/>
        <v>0</v>
      </c>
    </row>
    <row r="413" spans="1:63" x14ac:dyDescent="0.35">
      <c r="A413" s="3" t="str">
        <f>+Seco!A412</f>
        <v>Solar la Blanquina</v>
      </c>
      <c r="B413" s="6">
        <f>+Seco!B412</f>
        <v>0</v>
      </c>
      <c r="C413" s="6">
        <f>+Seco!C412</f>
        <v>0</v>
      </c>
      <c r="D413" s="6">
        <f>+Seco!D412</f>
        <v>0</v>
      </c>
      <c r="E413" s="6">
        <f>+Seco!E412</f>
        <v>0</v>
      </c>
      <c r="F413" s="6">
        <f>+Seco!F412</f>
        <v>0</v>
      </c>
      <c r="G413" s="6">
        <f>+Seco!G412</f>
        <v>0</v>
      </c>
      <c r="H413" s="6">
        <f>+Seco!H412</f>
        <v>0</v>
      </c>
      <c r="I413" s="6">
        <f>+Seco!I412</f>
        <v>0</v>
      </c>
      <c r="J413" s="6">
        <f>+Seco!J412</f>
        <v>0</v>
      </c>
      <c r="K413" s="6">
        <f>+Seco!K412</f>
        <v>214420.88000000003</v>
      </c>
      <c r="L413" s="6">
        <f>+Seco!L412</f>
        <v>278846.10000000085</v>
      </c>
      <c r="M413" s="6">
        <f>+Seco!M412</f>
        <v>317707.07999999938</v>
      </c>
      <c r="N413" s="6">
        <f>+Medio!B412</f>
        <v>0</v>
      </c>
      <c r="O413" s="6">
        <f>+Medio!C412</f>
        <v>0</v>
      </c>
      <c r="P413" s="6">
        <f>+Medio!D412</f>
        <v>0</v>
      </c>
      <c r="Q413" s="6">
        <f>+Medio!E412</f>
        <v>0</v>
      </c>
      <c r="R413" s="6">
        <f>+Medio!F412</f>
        <v>0</v>
      </c>
      <c r="S413" s="6">
        <f>+Medio!G412</f>
        <v>0</v>
      </c>
      <c r="T413" s="6">
        <f>+Medio!H412</f>
        <v>0</v>
      </c>
      <c r="U413" s="6">
        <f>+Medio!I412</f>
        <v>0</v>
      </c>
      <c r="V413" s="6">
        <f>+Medio!J412</f>
        <v>0</v>
      </c>
      <c r="W413" s="6">
        <f>+Medio!K412</f>
        <v>213453.70000000051</v>
      </c>
      <c r="X413" s="6">
        <f>+Medio!L412</f>
        <v>285743.88</v>
      </c>
      <c r="Y413" s="6">
        <f>+Medio!M412</f>
        <v>315017.8100000007</v>
      </c>
      <c r="Z413" s="6">
        <f>+Húmedo!B412</f>
        <v>0</v>
      </c>
      <c r="AA413" s="6">
        <f>+Húmedo!C412</f>
        <v>0</v>
      </c>
      <c r="AB413" s="6">
        <f>+Húmedo!D412</f>
        <v>0</v>
      </c>
      <c r="AC413" s="6">
        <f>+Húmedo!E412</f>
        <v>0</v>
      </c>
      <c r="AD413" s="6">
        <f>+Húmedo!F412</f>
        <v>0</v>
      </c>
      <c r="AE413" s="6">
        <f>+Húmedo!G412</f>
        <v>0</v>
      </c>
      <c r="AF413" s="6">
        <f>+Húmedo!H412</f>
        <v>0</v>
      </c>
      <c r="AG413" s="6">
        <f>+Húmedo!I412</f>
        <v>0</v>
      </c>
      <c r="AH413" s="6">
        <f>+Húmedo!J412</f>
        <v>0</v>
      </c>
      <c r="AI413" s="6">
        <f>+Húmedo!K412</f>
        <v>207631.28000000003</v>
      </c>
      <c r="AJ413" s="6">
        <f>+Húmedo!L412</f>
        <v>275975.31999999919</v>
      </c>
      <c r="AK413" s="6">
        <f>+Húmedo!M412</f>
        <v>304802.49999999977</v>
      </c>
      <c r="AL413" s="6"/>
      <c r="AM413" s="34">
        <f t="shared" si="111"/>
        <v>810974.06000000029</v>
      </c>
      <c r="AN413" s="34">
        <f t="shared" si="112"/>
        <v>814215.39000000129</v>
      </c>
      <c r="AO413" s="34">
        <f t="shared" si="113"/>
        <v>788409.09999999893</v>
      </c>
      <c r="AP413" s="34">
        <f t="shared" si="114"/>
        <v>788409.09999999893</v>
      </c>
      <c r="AQ413" s="34">
        <f t="shared" si="115"/>
        <v>3</v>
      </c>
      <c r="AR413" s="6">
        <f t="shared" si="121"/>
        <v>411</v>
      </c>
      <c r="AS413" s="35">
        <f t="shared" si="116"/>
        <v>207631.28000000003</v>
      </c>
      <c r="AT413" s="35">
        <f t="shared" si="116"/>
        <v>275975.31999999919</v>
      </c>
      <c r="AU413" s="35">
        <f t="shared" si="116"/>
        <v>304802.49999999977</v>
      </c>
      <c r="AV413" s="35">
        <f t="shared" si="117"/>
        <v>788409.09999999893</v>
      </c>
      <c r="AW413" s="19">
        <f t="shared" si="118"/>
        <v>0</v>
      </c>
      <c r="AX413" s="30">
        <f t="shared" si="105"/>
        <v>34</v>
      </c>
      <c r="AY413" s="30">
        <f t="shared" si="106"/>
        <v>35</v>
      </c>
      <c r="AZ413" s="30">
        <f t="shared" si="107"/>
        <v>36</v>
      </c>
      <c r="BB413" s="34">
        <f>+CompraVenta!AQ415</f>
        <v>0</v>
      </c>
      <c r="BC413" s="34">
        <f>+CompraVenta!AR415</f>
        <v>0</v>
      </c>
      <c r="BD413" s="34">
        <f>+CompraVenta!AS415</f>
        <v>0</v>
      </c>
      <c r="BF413" s="34">
        <f t="shared" si="108"/>
        <v>207631.28000000003</v>
      </c>
      <c r="BG413" s="34">
        <f t="shared" si="109"/>
        <v>275975.31999999919</v>
      </c>
      <c r="BH413" s="34">
        <f t="shared" si="110"/>
        <v>304802.49999999977</v>
      </c>
      <c r="BJ413" s="36">
        <f t="shared" si="119"/>
        <v>788409.09999999893</v>
      </c>
      <c r="BK413" s="19">
        <f t="shared" si="120"/>
        <v>0</v>
      </c>
    </row>
    <row r="414" spans="1:63" x14ac:dyDescent="0.35">
      <c r="A414" s="3" t="str">
        <f>+Seco!A413</f>
        <v>SOLAR_E</v>
      </c>
      <c r="B414" s="6">
        <f>+Seco!B413</f>
        <v>0</v>
      </c>
      <c r="C414" s="6">
        <f>+Seco!C413</f>
        <v>0</v>
      </c>
      <c r="D414" s="6">
        <f>+Seco!D413</f>
        <v>0</v>
      </c>
      <c r="E414" s="6">
        <f>+Seco!E413</f>
        <v>0</v>
      </c>
      <c r="F414" s="6">
        <f>+Seco!F413</f>
        <v>0</v>
      </c>
      <c r="G414" s="6">
        <f>+Seco!G413</f>
        <v>0</v>
      </c>
      <c r="H414" s="6">
        <f>+Seco!H413</f>
        <v>0</v>
      </c>
      <c r="I414" s="6">
        <f>+Seco!I413</f>
        <v>0</v>
      </c>
      <c r="J414" s="6">
        <f>+Seco!J413</f>
        <v>0</v>
      </c>
      <c r="K414" s="6">
        <f>+Seco!K413</f>
        <v>848995.05999999959</v>
      </c>
      <c r="L414" s="6">
        <f>+Seco!L413</f>
        <v>1030265.3600000007</v>
      </c>
      <c r="M414" s="6">
        <f>+Seco!M413</f>
        <v>1065404.7100000007</v>
      </c>
      <c r="N414" s="6">
        <f>+Medio!B413</f>
        <v>0</v>
      </c>
      <c r="O414" s="6">
        <f>+Medio!C413</f>
        <v>0</v>
      </c>
      <c r="P414" s="6">
        <f>+Medio!D413</f>
        <v>0</v>
      </c>
      <c r="Q414" s="6">
        <f>+Medio!E413</f>
        <v>0</v>
      </c>
      <c r="R414" s="6">
        <f>+Medio!F413</f>
        <v>0</v>
      </c>
      <c r="S414" s="6">
        <f>+Medio!G413</f>
        <v>0</v>
      </c>
      <c r="T414" s="6">
        <f>+Medio!H413</f>
        <v>0</v>
      </c>
      <c r="U414" s="6">
        <f>+Medio!I413</f>
        <v>0</v>
      </c>
      <c r="V414" s="6">
        <f>+Medio!J413</f>
        <v>0</v>
      </c>
      <c r="W414" s="6">
        <f>+Medio!K413</f>
        <v>846891.06999999983</v>
      </c>
      <c r="X414" s="6">
        <f>+Medio!L413</f>
        <v>1052109.2200000016</v>
      </c>
      <c r="Y414" s="6">
        <f>+Medio!M413</f>
        <v>1065156.9199999992</v>
      </c>
      <c r="Z414" s="6">
        <f>+Húmedo!B413</f>
        <v>0</v>
      </c>
      <c r="AA414" s="6">
        <f>+Húmedo!C413</f>
        <v>0</v>
      </c>
      <c r="AB414" s="6">
        <f>+Húmedo!D413</f>
        <v>0</v>
      </c>
      <c r="AC414" s="6">
        <f>+Húmedo!E413</f>
        <v>0</v>
      </c>
      <c r="AD414" s="6">
        <f>+Húmedo!F413</f>
        <v>0</v>
      </c>
      <c r="AE414" s="6">
        <f>+Húmedo!G413</f>
        <v>0</v>
      </c>
      <c r="AF414" s="6">
        <f>+Húmedo!H413</f>
        <v>0</v>
      </c>
      <c r="AG414" s="6">
        <f>+Húmedo!I413</f>
        <v>0</v>
      </c>
      <c r="AH414" s="6">
        <f>+Húmedo!J413</f>
        <v>0</v>
      </c>
      <c r="AI414" s="6">
        <f>+Húmedo!K413</f>
        <v>823199.69000000262</v>
      </c>
      <c r="AJ414" s="6">
        <f>+Húmedo!L413</f>
        <v>1022608.8299999994</v>
      </c>
      <c r="AK414" s="6">
        <f>+Húmedo!M413</f>
        <v>1032230.2800000012</v>
      </c>
      <c r="AL414" s="6"/>
      <c r="AM414" s="34">
        <f t="shared" si="111"/>
        <v>2944665.1300000008</v>
      </c>
      <c r="AN414" s="34">
        <f t="shared" si="112"/>
        <v>2964157.2100000009</v>
      </c>
      <c r="AO414" s="34">
        <f t="shared" si="113"/>
        <v>2878038.8000000031</v>
      </c>
      <c r="AP414" s="34">
        <f t="shared" si="114"/>
        <v>2878038.8000000031</v>
      </c>
      <c r="AQ414" s="34">
        <f t="shared" si="115"/>
        <v>3</v>
      </c>
      <c r="AR414" s="6">
        <f t="shared" si="121"/>
        <v>412</v>
      </c>
      <c r="AS414" s="35">
        <f t="shared" si="116"/>
        <v>823199.69000000262</v>
      </c>
      <c r="AT414" s="35">
        <f t="shared" si="116"/>
        <v>1022608.8299999994</v>
      </c>
      <c r="AU414" s="35">
        <f t="shared" si="116"/>
        <v>1032230.2800000012</v>
      </c>
      <c r="AV414" s="35">
        <f t="shared" si="117"/>
        <v>2878038.8000000031</v>
      </c>
      <c r="AW414" s="19">
        <f t="shared" si="118"/>
        <v>0</v>
      </c>
      <c r="AX414" s="30">
        <f t="shared" si="105"/>
        <v>34</v>
      </c>
      <c r="AY414" s="30">
        <f t="shared" si="106"/>
        <v>35</v>
      </c>
      <c r="AZ414" s="30">
        <f t="shared" si="107"/>
        <v>36</v>
      </c>
      <c r="BB414" s="34">
        <f>+CompraVenta!AQ416</f>
        <v>0</v>
      </c>
      <c r="BC414" s="34">
        <f>+CompraVenta!AR416</f>
        <v>0</v>
      </c>
      <c r="BD414" s="34">
        <f>+CompraVenta!AS416</f>
        <v>0</v>
      </c>
      <c r="BF414" s="34">
        <f t="shared" si="108"/>
        <v>823199.69000000262</v>
      </c>
      <c r="BG414" s="34">
        <f t="shared" si="109"/>
        <v>1022608.8299999994</v>
      </c>
      <c r="BH414" s="34">
        <f t="shared" si="110"/>
        <v>1032230.2800000012</v>
      </c>
      <c r="BJ414" s="36">
        <f t="shared" si="119"/>
        <v>2878038.8000000031</v>
      </c>
      <c r="BK414" s="19">
        <f t="shared" si="120"/>
        <v>0</v>
      </c>
    </row>
    <row r="415" spans="1:63" x14ac:dyDescent="0.35">
      <c r="A415" s="3" t="str">
        <f>+Seco!A414</f>
        <v>SOLAR_LOS_PERALES_I</v>
      </c>
      <c r="B415" s="6">
        <f>+Seco!B414</f>
        <v>0</v>
      </c>
      <c r="C415" s="6">
        <f>+Seco!C414</f>
        <v>0</v>
      </c>
      <c r="D415" s="6">
        <f>+Seco!D414</f>
        <v>0</v>
      </c>
      <c r="E415" s="6">
        <f>+Seco!E414</f>
        <v>0</v>
      </c>
      <c r="F415" s="6">
        <f>+Seco!F414</f>
        <v>0</v>
      </c>
      <c r="G415" s="6">
        <f>+Seco!G414</f>
        <v>0</v>
      </c>
      <c r="H415" s="6">
        <f>+Seco!H414</f>
        <v>0</v>
      </c>
      <c r="I415" s="6">
        <f>+Seco!I414</f>
        <v>0</v>
      </c>
      <c r="J415" s="6">
        <f>+Seco!J414</f>
        <v>0</v>
      </c>
      <c r="K415" s="6">
        <f>+Seco!K414</f>
        <v>86892.440000000075</v>
      </c>
      <c r="L415" s="6">
        <f>+Seco!L414</f>
        <v>112732.83</v>
      </c>
      <c r="M415" s="6">
        <f>+Seco!M414</f>
        <v>118200.44000000003</v>
      </c>
      <c r="N415" s="6">
        <f>+Medio!B414</f>
        <v>0</v>
      </c>
      <c r="O415" s="6">
        <f>+Medio!C414</f>
        <v>0</v>
      </c>
      <c r="P415" s="6">
        <f>+Medio!D414</f>
        <v>0</v>
      </c>
      <c r="Q415" s="6">
        <f>+Medio!E414</f>
        <v>0</v>
      </c>
      <c r="R415" s="6">
        <f>+Medio!F414</f>
        <v>0</v>
      </c>
      <c r="S415" s="6">
        <f>+Medio!G414</f>
        <v>0</v>
      </c>
      <c r="T415" s="6">
        <f>+Medio!H414</f>
        <v>0</v>
      </c>
      <c r="U415" s="6">
        <f>+Medio!I414</f>
        <v>0</v>
      </c>
      <c r="V415" s="6">
        <f>+Medio!J414</f>
        <v>0</v>
      </c>
      <c r="W415" s="6">
        <f>+Medio!K414</f>
        <v>86564.670000000086</v>
      </c>
      <c r="X415" s="6">
        <f>+Medio!L414</f>
        <v>114912.77000000008</v>
      </c>
      <c r="Y415" s="6">
        <f>+Medio!M414</f>
        <v>118488.26999999996</v>
      </c>
      <c r="Z415" s="6">
        <f>+Húmedo!B414</f>
        <v>0</v>
      </c>
      <c r="AA415" s="6">
        <f>+Húmedo!C414</f>
        <v>0</v>
      </c>
      <c r="AB415" s="6">
        <f>+Húmedo!D414</f>
        <v>0</v>
      </c>
      <c r="AC415" s="6">
        <f>+Húmedo!E414</f>
        <v>0</v>
      </c>
      <c r="AD415" s="6">
        <f>+Húmedo!F414</f>
        <v>0</v>
      </c>
      <c r="AE415" s="6">
        <f>+Húmedo!G414</f>
        <v>0</v>
      </c>
      <c r="AF415" s="6">
        <f>+Húmedo!H414</f>
        <v>0</v>
      </c>
      <c r="AG415" s="6">
        <f>+Húmedo!I414</f>
        <v>0</v>
      </c>
      <c r="AH415" s="6">
        <f>+Húmedo!J414</f>
        <v>0</v>
      </c>
      <c r="AI415" s="6">
        <f>+Húmedo!K414</f>
        <v>84647.240000000151</v>
      </c>
      <c r="AJ415" s="6">
        <f>+Húmedo!L414</f>
        <v>111972.20000000026</v>
      </c>
      <c r="AK415" s="6">
        <f>+Húmedo!M414</f>
        <v>115150.39000000001</v>
      </c>
      <c r="AL415" s="6"/>
      <c r="AM415" s="34">
        <f t="shared" si="111"/>
        <v>317825.71000000008</v>
      </c>
      <c r="AN415" s="34">
        <f t="shared" si="112"/>
        <v>319965.71000000014</v>
      </c>
      <c r="AO415" s="34">
        <f t="shared" si="113"/>
        <v>311769.83000000042</v>
      </c>
      <c r="AP415" s="34">
        <f t="shared" si="114"/>
        <v>311769.83000000042</v>
      </c>
      <c r="AQ415" s="34">
        <f t="shared" si="115"/>
        <v>3</v>
      </c>
      <c r="AR415" s="6">
        <f t="shared" si="121"/>
        <v>413</v>
      </c>
      <c r="AS415" s="35">
        <f t="shared" si="116"/>
        <v>84647.240000000151</v>
      </c>
      <c r="AT415" s="35">
        <f t="shared" si="116"/>
        <v>111972.20000000026</v>
      </c>
      <c r="AU415" s="35">
        <f t="shared" si="116"/>
        <v>115150.39000000001</v>
      </c>
      <c r="AV415" s="35">
        <f t="shared" si="117"/>
        <v>311769.83000000042</v>
      </c>
      <c r="AW415" s="19">
        <f t="shared" si="118"/>
        <v>0</v>
      </c>
      <c r="AX415" s="30">
        <f t="shared" si="105"/>
        <v>34</v>
      </c>
      <c r="AY415" s="30">
        <f t="shared" si="106"/>
        <v>35</v>
      </c>
      <c r="AZ415" s="30">
        <f t="shared" si="107"/>
        <v>36</v>
      </c>
      <c r="BB415" s="34">
        <f>+CompraVenta!AQ417</f>
        <v>0</v>
      </c>
      <c r="BC415" s="34">
        <f>+CompraVenta!AR417</f>
        <v>0</v>
      </c>
      <c r="BD415" s="34">
        <f>+CompraVenta!AS417</f>
        <v>0</v>
      </c>
      <c r="BF415" s="34">
        <f t="shared" si="108"/>
        <v>84647.240000000151</v>
      </c>
      <c r="BG415" s="34">
        <f t="shared" si="109"/>
        <v>111972.20000000026</v>
      </c>
      <c r="BH415" s="34">
        <f t="shared" si="110"/>
        <v>115150.39000000001</v>
      </c>
      <c r="BJ415" s="36">
        <f t="shared" si="119"/>
        <v>311769.83000000042</v>
      </c>
      <c r="BK415" s="19">
        <f t="shared" si="120"/>
        <v>0</v>
      </c>
    </row>
    <row r="416" spans="1:63" x14ac:dyDescent="0.35">
      <c r="A416" s="3" t="str">
        <f>+Seco!A415</f>
        <v>SOLAR_TI_CUATRO</v>
      </c>
      <c r="B416" s="6">
        <f>+Seco!B415</f>
        <v>0</v>
      </c>
      <c r="C416" s="6">
        <f>+Seco!C415</f>
        <v>0</v>
      </c>
      <c r="D416" s="6">
        <f>+Seco!D415</f>
        <v>0</v>
      </c>
      <c r="E416" s="6">
        <f>+Seco!E415</f>
        <v>0</v>
      </c>
      <c r="F416" s="6">
        <f>+Seco!F415</f>
        <v>0</v>
      </c>
      <c r="G416" s="6">
        <f>+Seco!G415</f>
        <v>0</v>
      </c>
      <c r="H416" s="6">
        <f>+Seco!H415</f>
        <v>0</v>
      </c>
      <c r="I416" s="6">
        <f>+Seco!I415</f>
        <v>0</v>
      </c>
      <c r="J416" s="6">
        <f>+Seco!J415</f>
        <v>0</v>
      </c>
      <c r="K416" s="6">
        <f>+Seco!K415</f>
        <v>58200.290000000066</v>
      </c>
      <c r="L416" s="6">
        <f>+Seco!L415</f>
        <v>94525.659999999916</v>
      </c>
      <c r="M416" s="6">
        <f>+Seco!M415</f>
        <v>95803.42</v>
      </c>
      <c r="N416" s="6">
        <f>+Medio!B415</f>
        <v>0</v>
      </c>
      <c r="O416" s="6">
        <f>+Medio!C415</f>
        <v>0</v>
      </c>
      <c r="P416" s="6">
        <f>+Medio!D415</f>
        <v>0</v>
      </c>
      <c r="Q416" s="6">
        <f>+Medio!E415</f>
        <v>0</v>
      </c>
      <c r="R416" s="6">
        <f>+Medio!F415</f>
        <v>0</v>
      </c>
      <c r="S416" s="6">
        <f>+Medio!G415</f>
        <v>0</v>
      </c>
      <c r="T416" s="6">
        <f>+Medio!H415</f>
        <v>0</v>
      </c>
      <c r="U416" s="6">
        <f>+Medio!I415</f>
        <v>0</v>
      </c>
      <c r="V416" s="6">
        <f>+Medio!J415</f>
        <v>0</v>
      </c>
      <c r="W416" s="6">
        <f>+Medio!K415</f>
        <v>57977.719999999907</v>
      </c>
      <c r="X416" s="6">
        <f>+Medio!L415</f>
        <v>96808.769999999902</v>
      </c>
      <c r="Y416" s="6">
        <f>+Medio!M415</f>
        <v>95915.820000000153</v>
      </c>
      <c r="Z416" s="6">
        <f>+Húmedo!B415</f>
        <v>0</v>
      </c>
      <c r="AA416" s="6">
        <f>+Húmedo!C415</f>
        <v>0</v>
      </c>
      <c r="AB416" s="6">
        <f>+Húmedo!D415</f>
        <v>0</v>
      </c>
      <c r="AC416" s="6">
        <f>+Húmedo!E415</f>
        <v>0</v>
      </c>
      <c r="AD416" s="6">
        <f>+Húmedo!F415</f>
        <v>0</v>
      </c>
      <c r="AE416" s="6">
        <f>+Húmedo!G415</f>
        <v>0</v>
      </c>
      <c r="AF416" s="6">
        <f>+Húmedo!H415</f>
        <v>0</v>
      </c>
      <c r="AG416" s="6">
        <f>+Húmedo!I415</f>
        <v>0</v>
      </c>
      <c r="AH416" s="6">
        <f>+Húmedo!J415</f>
        <v>0</v>
      </c>
      <c r="AI416" s="6">
        <f>+Húmedo!K415</f>
        <v>56431.760000000017</v>
      </c>
      <c r="AJ416" s="6">
        <f>+Húmedo!L415</f>
        <v>93546.249999999884</v>
      </c>
      <c r="AK416" s="6">
        <f>+Húmedo!M415</f>
        <v>92918.570000000051</v>
      </c>
      <c r="AL416" s="6"/>
      <c r="AM416" s="34">
        <f t="shared" si="111"/>
        <v>248529.37</v>
      </c>
      <c r="AN416" s="34">
        <f t="shared" si="112"/>
        <v>250702.30999999997</v>
      </c>
      <c r="AO416" s="34">
        <f t="shared" si="113"/>
        <v>242896.57999999996</v>
      </c>
      <c r="AP416" s="34">
        <f t="shared" si="114"/>
        <v>242896.57999999996</v>
      </c>
      <c r="AQ416" s="34">
        <f t="shared" si="115"/>
        <v>3</v>
      </c>
      <c r="AR416" s="6">
        <f t="shared" si="121"/>
        <v>414</v>
      </c>
      <c r="AS416" s="35">
        <f t="shared" si="116"/>
        <v>56431.760000000017</v>
      </c>
      <c r="AT416" s="35">
        <f t="shared" si="116"/>
        <v>93546.249999999884</v>
      </c>
      <c r="AU416" s="35">
        <f t="shared" si="116"/>
        <v>92918.570000000051</v>
      </c>
      <c r="AV416" s="35">
        <f t="shared" si="117"/>
        <v>242896.57999999996</v>
      </c>
      <c r="AW416" s="19">
        <f t="shared" si="118"/>
        <v>0</v>
      </c>
      <c r="AX416" s="30">
        <f t="shared" si="105"/>
        <v>34</v>
      </c>
      <c r="AY416" s="30">
        <f t="shared" si="106"/>
        <v>35</v>
      </c>
      <c r="AZ416" s="30">
        <f t="shared" si="107"/>
        <v>36</v>
      </c>
      <c r="BB416" s="34">
        <f>+CompraVenta!AQ418</f>
        <v>0</v>
      </c>
      <c r="BC416" s="34">
        <f>+CompraVenta!AR418</f>
        <v>0</v>
      </c>
      <c r="BD416" s="34">
        <f>+CompraVenta!AS418</f>
        <v>0</v>
      </c>
      <c r="BF416" s="34">
        <f t="shared" si="108"/>
        <v>56431.760000000017</v>
      </c>
      <c r="BG416" s="34">
        <f t="shared" si="109"/>
        <v>93546.249999999884</v>
      </c>
      <c r="BH416" s="34">
        <f t="shared" si="110"/>
        <v>92918.570000000051</v>
      </c>
      <c r="BJ416" s="36">
        <f t="shared" si="119"/>
        <v>242896.57999999996</v>
      </c>
      <c r="BK416" s="19">
        <f t="shared" si="120"/>
        <v>0</v>
      </c>
    </row>
    <row r="417" spans="1:63" x14ac:dyDescent="0.35">
      <c r="A417" s="3" t="str">
        <f>+Seco!A416</f>
        <v>SOLAR_TI_DIEZ</v>
      </c>
      <c r="B417" s="6">
        <f>+Seco!B416</f>
        <v>0</v>
      </c>
      <c r="C417" s="6">
        <f>+Seco!C416</f>
        <v>0</v>
      </c>
      <c r="D417" s="6">
        <f>+Seco!D416</f>
        <v>0</v>
      </c>
      <c r="E417" s="6">
        <f>+Seco!E416</f>
        <v>0</v>
      </c>
      <c r="F417" s="6">
        <f>+Seco!F416</f>
        <v>0</v>
      </c>
      <c r="G417" s="6">
        <f>+Seco!G416</f>
        <v>0</v>
      </c>
      <c r="H417" s="6">
        <f>+Seco!H416</f>
        <v>0</v>
      </c>
      <c r="I417" s="6">
        <f>+Seco!I416</f>
        <v>0</v>
      </c>
      <c r="J417" s="6">
        <f>+Seco!J416</f>
        <v>0</v>
      </c>
      <c r="K417" s="6">
        <f>+Seco!K416</f>
        <v>73262.640000000145</v>
      </c>
      <c r="L417" s="6">
        <f>+Seco!L416</f>
        <v>91074.710000000079</v>
      </c>
      <c r="M417" s="6">
        <f>+Seco!M416</f>
        <v>98928.539999999848</v>
      </c>
      <c r="N417" s="6">
        <f>+Medio!B416</f>
        <v>0</v>
      </c>
      <c r="O417" s="6">
        <f>+Medio!C416</f>
        <v>0</v>
      </c>
      <c r="P417" s="6">
        <f>+Medio!D416</f>
        <v>0</v>
      </c>
      <c r="Q417" s="6">
        <f>+Medio!E416</f>
        <v>0</v>
      </c>
      <c r="R417" s="6">
        <f>+Medio!F416</f>
        <v>0</v>
      </c>
      <c r="S417" s="6">
        <f>+Medio!G416</f>
        <v>0</v>
      </c>
      <c r="T417" s="6">
        <f>+Medio!H416</f>
        <v>0</v>
      </c>
      <c r="U417" s="6">
        <f>+Medio!I416</f>
        <v>0</v>
      </c>
      <c r="V417" s="6">
        <f>+Medio!J416</f>
        <v>0</v>
      </c>
      <c r="W417" s="6">
        <f>+Medio!K416</f>
        <v>73004.860000000219</v>
      </c>
      <c r="X417" s="6">
        <f>+Medio!L416</f>
        <v>92977.520000000135</v>
      </c>
      <c r="Y417" s="6">
        <f>+Medio!M416</f>
        <v>99122.290000000037</v>
      </c>
      <c r="Z417" s="6">
        <f>+Húmedo!B416</f>
        <v>0</v>
      </c>
      <c r="AA417" s="6">
        <f>+Húmedo!C416</f>
        <v>0</v>
      </c>
      <c r="AB417" s="6">
        <f>+Húmedo!D416</f>
        <v>0</v>
      </c>
      <c r="AC417" s="6">
        <f>+Húmedo!E416</f>
        <v>0</v>
      </c>
      <c r="AD417" s="6">
        <f>+Húmedo!F416</f>
        <v>0</v>
      </c>
      <c r="AE417" s="6">
        <f>+Húmedo!G416</f>
        <v>0</v>
      </c>
      <c r="AF417" s="6">
        <f>+Húmedo!H416</f>
        <v>0</v>
      </c>
      <c r="AG417" s="6">
        <f>+Húmedo!I416</f>
        <v>0</v>
      </c>
      <c r="AH417" s="6">
        <f>+Húmedo!J416</f>
        <v>0</v>
      </c>
      <c r="AI417" s="6">
        <f>+Húmedo!K416</f>
        <v>71219.179999999906</v>
      </c>
      <c r="AJ417" s="6">
        <f>+Húmedo!L416</f>
        <v>90286.899999999703</v>
      </c>
      <c r="AK417" s="6">
        <f>+Húmedo!M416</f>
        <v>96115.189999999988</v>
      </c>
      <c r="AL417" s="6"/>
      <c r="AM417" s="34">
        <f t="shared" si="111"/>
        <v>263265.89000000007</v>
      </c>
      <c r="AN417" s="34">
        <f t="shared" si="112"/>
        <v>265104.67000000039</v>
      </c>
      <c r="AO417" s="34">
        <f t="shared" si="113"/>
        <v>257621.26999999961</v>
      </c>
      <c r="AP417" s="34">
        <f t="shared" si="114"/>
        <v>257621.26999999961</v>
      </c>
      <c r="AQ417" s="34">
        <f t="shared" si="115"/>
        <v>3</v>
      </c>
      <c r="AR417" s="6">
        <f t="shared" si="121"/>
        <v>415</v>
      </c>
      <c r="AS417" s="35">
        <f t="shared" si="116"/>
        <v>71219.179999999906</v>
      </c>
      <c r="AT417" s="35">
        <f t="shared" si="116"/>
        <v>90286.899999999703</v>
      </c>
      <c r="AU417" s="35">
        <f t="shared" si="116"/>
        <v>96115.189999999988</v>
      </c>
      <c r="AV417" s="35">
        <f t="shared" si="117"/>
        <v>257621.26999999961</v>
      </c>
      <c r="AW417" s="19">
        <f t="shared" si="118"/>
        <v>0</v>
      </c>
      <c r="AX417" s="30">
        <f t="shared" si="105"/>
        <v>34</v>
      </c>
      <c r="AY417" s="30">
        <f t="shared" si="106"/>
        <v>35</v>
      </c>
      <c r="AZ417" s="30">
        <f t="shared" si="107"/>
        <v>36</v>
      </c>
      <c r="BB417" s="34">
        <f>+CompraVenta!AQ419</f>
        <v>0</v>
      </c>
      <c r="BC417" s="34">
        <f>+CompraVenta!AR419</f>
        <v>0</v>
      </c>
      <c r="BD417" s="34">
        <f>+CompraVenta!AS419</f>
        <v>0</v>
      </c>
      <c r="BF417" s="34">
        <f t="shared" si="108"/>
        <v>71219.179999999906</v>
      </c>
      <c r="BG417" s="34">
        <f t="shared" si="109"/>
        <v>90286.899999999703</v>
      </c>
      <c r="BH417" s="34">
        <f t="shared" si="110"/>
        <v>96115.189999999988</v>
      </c>
      <c r="BJ417" s="36">
        <f t="shared" si="119"/>
        <v>257621.26999999961</v>
      </c>
      <c r="BK417" s="19">
        <f t="shared" si="120"/>
        <v>0</v>
      </c>
    </row>
    <row r="418" spans="1:63" x14ac:dyDescent="0.35">
      <c r="A418" s="3" t="str">
        <f>+Seco!A417</f>
        <v>SOLAR_TI_ONCE_SPA</v>
      </c>
      <c r="B418" s="6">
        <f>+Seco!B417</f>
        <v>0</v>
      </c>
      <c r="C418" s="6">
        <f>+Seco!C417</f>
        <v>0</v>
      </c>
      <c r="D418" s="6">
        <f>+Seco!D417</f>
        <v>0</v>
      </c>
      <c r="E418" s="6">
        <f>+Seco!E417</f>
        <v>0</v>
      </c>
      <c r="F418" s="6">
        <f>+Seco!F417</f>
        <v>0</v>
      </c>
      <c r="G418" s="6">
        <f>+Seco!G417</f>
        <v>0</v>
      </c>
      <c r="H418" s="6">
        <f>+Seco!H417</f>
        <v>0</v>
      </c>
      <c r="I418" s="6">
        <f>+Seco!I417</f>
        <v>0</v>
      </c>
      <c r="J418" s="6">
        <f>+Seco!J417</f>
        <v>0</v>
      </c>
      <c r="K418" s="6">
        <f>+Seco!K417</f>
        <v>83339.779999999693</v>
      </c>
      <c r="L418" s="6">
        <f>+Seco!L417</f>
        <v>98349.619999999981</v>
      </c>
      <c r="M418" s="6">
        <f>+Seco!M417</f>
        <v>99279.479999999836</v>
      </c>
      <c r="N418" s="6">
        <f>+Medio!B417</f>
        <v>0</v>
      </c>
      <c r="O418" s="6">
        <f>+Medio!C417</f>
        <v>0</v>
      </c>
      <c r="P418" s="6">
        <f>+Medio!D417</f>
        <v>0</v>
      </c>
      <c r="Q418" s="6">
        <f>+Medio!E417</f>
        <v>0</v>
      </c>
      <c r="R418" s="6">
        <f>+Medio!F417</f>
        <v>0</v>
      </c>
      <c r="S418" s="6">
        <f>+Medio!G417</f>
        <v>0</v>
      </c>
      <c r="T418" s="6">
        <f>+Medio!H417</f>
        <v>0</v>
      </c>
      <c r="U418" s="6">
        <f>+Medio!I417</f>
        <v>0</v>
      </c>
      <c r="V418" s="6">
        <f>+Medio!J417</f>
        <v>0</v>
      </c>
      <c r="W418" s="6">
        <f>+Medio!K417</f>
        <v>83020.53999999995</v>
      </c>
      <c r="X418" s="6">
        <f>+Medio!L417</f>
        <v>100733.93000000027</v>
      </c>
      <c r="Y418" s="6">
        <f>+Medio!M417</f>
        <v>99301.309999999896</v>
      </c>
      <c r="Z418" s="6">
        <f>+Húmedo!B417</f>
        <v>0</v>
      </c>
      <c r="AA418" s="6">
        <f>+Húmedo!C417</f>
        <v>0</v>
      </c>
      <c r="AB418" s="6">
        <f>+Húmedo!D417</f>
        <v>0</v>
      </c>
      <c r="AC418" s="6">
        <f>+Húmedo!E417</f>
        <v>0</v>
      </c>
      <c r="AD418" s="6">
        <f>+Húmedo!F417</f>
        <v>0</v>
      </c>
      <c r="AE418" s="6">
        <f>+Húmedo!G417</f>
        <v>0</v>
      </c>
      <c r="AF418" s="6">
        <f>+Húmedo!H417</f>
        <v>0</v>
      </c>
      <c r="AG418" s="6">
        <f>+Húmedo!I417</f>
        <v>0</v>
      </c>
      <c r="AH418" s="6">
        <f>+Húmedo!J417</f>
        <v>0</v>
      </c>
      <c r="AI418" s="6">
        <f>+Húmedo!K417</f>
        <v>80799.799999999814</v>
      </c>
      <c r="AJ418" s="6">
        <f>+Húmedo!L417</f>
        <v>97381.789999999877</v>
      </c>
      <c r="AK418" s="6">
        <f>+Húmedo!M417</f>
        <v>96239.989999999758</v>
      </c>
      <c r="AL418" s="6"/>
      <c r="AM418" s="34">
        <f t="shared" si="111"/>
        <v>280968.87999999954</v>
      </c>
      <c r="AN418" s="34">
        <f t="shared" si="112"/>
        <v>283055.78000000009</v>
      </c>
      <c r="AO418" s="34">
        <f t="shared" si="113"/>
        <v>274421.57999999943</v>
      </c>
      <c r="AP418" s="34">
        <f t="shared" si="114"/>
        <v>274421.57999999943</v>
      </c>
      <c r="AQ418" s="34">
        <f t="shared" si="115"/>
        <v>3</v>
      </c>
      <c r="AR418" s="6">
        <f t="shared" si="121"/>
        <v>416</v>
      </c>
      <c r="AS418" s="35">
        <f t="shared" si="116"/>
        <v>80799.799999999814</v>
      </c>
      <c r="AT418" s="35">
        <f t="shared" si="116"/>
        <v>97381.789999999877</v>
      </c>
      <c r="AU418" s="35">
        <f t="shared" si="116"/>
        <v>96239.989999999758</v>
      </c>
      <c r="AV418" s="35">
        <f t="shared" si="117"/>
        <v>274421.57999999943</v>
      </c>
      <c r="AW418" s="19">
        <f t="shared" si="118"/>
        <v>0</v>
      </c>
      <c r="AX418" s="30">
        <f t="shared" si="105"/>
        <v>34</v>
      </c>
      <c r="AY418" s="30">
        <f t="shared" si="106"/>
        <v>35</v>
      </c>
      <c r="AZ418" s="30">
        <f t="shared" si="107"/>
        <v>36</v>
      </c>
      <c r="BB418" s="34">
        <f>+CompraVenta!AQ420</f>
        <v>0</v>
      </c>
      <c r="BC418" s="34">
        <f>+CompraVenta!AR420</f>
        <v>0</v>
      </c>
      <c r="BD418" s="34">
        <f>+CompraVenta!AS420</f>
        <v>0</v>
      </c>
      <c r="BF418" s="34">
        <f t="shared" si="108"/>
        <v>80799.799999999814</v>
      </c>
      <c r="BG418" s="34">
        <f t="shared" si="109"/>
        <v>97381.789999999877</v>
      </c>
      <c r="BH418" s="34">
        <f t="shared" si="110"/>
        <v>96239.989999999758</v>
      </c>
      <c r="BJ418" s="36">
        <f t="shared" si="119"/>
        <v>274421.57999999943</v>
      </c>
      <c r="BK418" s="19">
        <f t="shared" si="120"/>
        <v>0</v>
      </c>
    </row>
    <row r="419" spans="1:63" x14ac:dyDescent="0.35">
      <c r="A419" s="3" t="str">
        <f>+Seco!A418</f>
        <v>SONNEDIX_ENERGY</v>
      </c>
      <c r="B419" s="6">
        <f>+Seco!B418</f>
        <v>0</v>
      </c>
      <c r="C419" s="6">
        <f>+Seco!C418</f>
        <v>0</v>
      </c>
      <c r="D419" s="6">
        <f>+Seco!D418</f>
        <v>0</v>
      </c>
      <c r="E419" s="6">
        <f>+Seco!E418</f>
        <v>0</v>
      </c>
      <c r="F419" s="6">
        <f>+Seco!F418</f>
        <v>0</v>
      </c>
      <c r="G419" s="6">
        <f>+Seco!G418</f>
        <v>0</v>
      </c>
      <c r="H419" s="6">
        <f>+Seco!H418</f>
        <v>0</v>
      </c>
      <c r="I419" s="6">
        <f>+Seco!I418</f>
        <v>0</v>
      </c>
      <c r="J419" s="6">
        <f>+Seco!J418</f>
        <v>0</v>
      </c>
      <c r="K419" s="6">
        <f>+Seco!K418</f>
        <v>189916.09999999992</v>
      </c>
      <c r="L419" s="6">
        <f>+Seco!L418</f>
        <v>167216.25999999989</v>
      </c>
      <c r="M419" s="6">
        <f>+Seco!M418</f>
        <v>96507.970000000074</v>
      </c>
      <c r="N419" s="6">
        <f>+Medio!B418</f>
        <v>0</v>
      </c>
      <c r="O419" s="6">
        <f>+Medio!C418</f>
        <v>0</v>
      </c>
      <c r="P419" s="6">
        <f>+Medio!D418</f>
        <v>0</v>
      </c>
      <c r="Q419" s="6">
        <f>+Medio!E418</f>
        <v>0</v>
      </c>
      <c r="R419" s="6">
        <f>+Medio!F418</f>
        <v>0</v>
      </c>
      <c r="S419" s="6">
        <f>+Medio!G418</f>
        <v>0</v>
      </c>
      <c r="T419" s="6">
        <f>+Medio!H418</f>
        <v>0</v>
      </c>
      <c r="U419" s="6">
        <f>+Medio!I418</f>
        <v>0</v>
      </c>
      <c r="V419" s="6">
        <f>+Medio!J418</f>
        <v>0</v>
      </c>
      <c r="W419" s="6">
        <f>+Medio!K418</f>
        <v>318584.6399999999</v>
      </c>
      <c r="X419" s="6">
        <f>+Medio!L418</f>
        <v>203859.42999999988</v>
      </c>
      <c r="Y419" s="6">
        <f>+Medio!M418</f>
        <v>192220.05000000037</v>
      </c>
      <c r="Z419" s="6">
        <f>+Húmedo!B418</f>
        <v>0</v>
      </c>
      <c r="AA419" s="6">
        <f>+Húmedo!C418</f>
        <v>0</v>
      </c>
      <c r="AB419" s="6">
        <f>+Húmedo!D418</f>
        <v>0</v>
      </c>
      <c r="AC419" s="6">
        <f>+Húmedo!E418</f>
        <v>0</v>
      </c>
      <c r="AD419" s="6">
        <f>+Húmedo!F418</f>
        <v>0</v>
      </c>
      <c r="AE419" s="6">
        <f>+Húmedo!G418</f>
        <v>0</v>
      </c>
      <c r="AF419" s="6">
        <f>+Húmedo!H418</f>
        <v>0</v>
      </c>
      <c r="AG419" s="6">
        <f>+Húmedo!I418</f>
        <v>0</v>
      </c>
      <c r="AH419" s="6">
        <f>+Húmedo!J418</f>
        <v>0</v>
      </c>
      <c r="AI419" s="6">
        <f>+Húmedo!K418</f>
        <v>301316.4500000003</v>
      </c>
      <c r="AJ419" s="6">
        <f>+Húmedo!L418</f>
        <v>180042.41000000021</v>
      </c>
      <c r="AK419" s="6">
        <f>+Húmedo!M418</f>
        <v>89426.719999999841</v>
      </c>
      <c r="AL419" s="6"/>
      <c r="AM419" s="34">
        <f t="shared" si="111"/>
        <v>453640.3299999999</v>
      </c>
      <c r="AN419" s="34">
        <f t="shared" si="112"/>
        <v>714664.12000000011</v>
      </c>
      <c r="AO419" s="34">
        <f t="shared" si="113"/>
        <v>570785.58000000031</v>
      </c>
      <c r="AP419" s="34">
        <f t="shared" si="114"/>
        <v>453640.3299999999</v>
      </c>
      <c r="AQ419" s="34">
        <f t="shared" si="115"/>
        <v>1</v>
      </c>
      <c r="AR419" s="6">
        <f t="shared" si="121"/>
        <v>417</v>
      </c>
      <c r="AS419" s="35">
        <f t="shared" si="116"/>
        <v>189916.09999999992</v>
      </c>
      <c r="AT419" s="35">
        <f t="shared" si="116"/>
        <v>167216.25999999989</v>
      </c>
      <c r="AU419" s="35">
        <f t="shared" si="116"/>
        <v>96507.970000000074</v>
      </c>
      <c r="AV419" s="35">
        <f t="shared" si="117"/>
        <v>453640.3299999999</v>
      </c>
      <c r="AW419" s="19">
        <f t="shared" si="118"/>
        <v>0</v>
      </c>
      <c r="AX419" s="30">
        <f t="shared" si="105"/>
        <v>10</v>
      </c>
      <c r="AY419" s="30">
        <f t="shared" si="106"/>
        <v>11</v>
      </c>
      <c r="AZ419" s="30">
        <f t="shared" si="107"/>
        <v>12</v>
      </c>
      <c r="BB419" s="34">
        <f>+CompraVenta!AQ421</f>
        <v>-1101320.8999999992</v>
      </c>
      <c r="BC419" s="34">
        <f>+CompraVenta!AR421</f>
        <v>-1205469.3500000003</v>
      </c>
      <c r="BD419" s="34">
        <f>+CompraVenta!AS421</f>
        <v>-1138029.45</v>
      </c>
      <c r="BF419" s="34">
        <f t="shared" si="108"/>
        <v>-911404.79999999935</v>
      </c>
      <c r="BG419" s="34">
        <f t="shared" si="109"/>
        <v>-1038253.0900000004</v>
      </c>
      <c r="BH419" s="34">
        <f t="shared" si="110"/>
        <v>-1041521.4799999999</v>
      </c>
      <c r="BJ419" s="36">
        <f t="shared" si="119"/>
        <v>-2991179.3699999996</v>
      </c>
      <c r="BK419" s="19">
        <f t="shared" si="120"/>
        <v>-1</v>
      </c>
    </row>
    <row r="420" spans="1:63" x14ac:dyDescent="0.35">
      <c r="A420" s="3" t="str">
        <f>+Seco!A419</f>
        <v>SPS_LA_HUAYCA</v>
      </c>
      <c r="B420" s="6">
        <f>+Seco!B419</f>
        <v>0</v>
      </c>
      <c r="C420" s="6">
        <f>+Seco!C419</f>
        <v>0</v>
      </c>
      <c r="D420" s="6">
        <f>+Seco!D419</f>
        <v>0</v>
      </c>
      <c r="E420" s="6">
        <f>+Seco!E419</f>
        <v>0</v>
      </c>
      <c r="F420" s="6">
        <f>+Seco!F419</f>
        <v>0</v>
      </c>
      <c r="G420" s="6">
        <f>+Seco!G419</f>
        <v>0</v>
      </c>
      <c r="H420" s="6">
        <f>+Seco!H419</f>
        <v>0</v>
      </c>
      <c r="I420" s="6">
        <f>+Seco!I419</f>
        <v>0</v>
      </c>
      <c r="J420" s="6">
        <f>+Seco!J419</f>
        <v>0</v>
      </c>
      <c r="K420" s="6">
        <f>+Seco!K419</f>
        <v>152627.37000000029</v>
      </c>
      <c r="L420" s="6">
        <f>+Seco!L419</f>
        <v>79329.239999999729</v>
      </c>
      <c r="M420" s="6">
        <f>+Seco!M419</f>
        <v>125717.76000000008</v>
      </c>
      <c r="N420" s="6">
        <f>+Medio!B419</f>
        <v>0</v>
      </c>
      <c r="O420" s="6">
        <f>+Medio!C419</f>
        <v>0</v>
      </c>
      <c r="P420" s="6">
        <f>+Medio!D419</f>
        <v>0</v>
      </c>
      <c r="Q420" s="6">
        <f>+Medio!E419</f>
        <v>0</v>
      </c>
      <c r="R420" s="6">
        <f>+Medio!F419</f>
        <v>0</v>
      </c>
      <c r="S420" s="6">
        <f>+Medio!G419</f>
        <v>0</v>
      </c>
      <c r="T420" s="6">
        <f>+Medio!H419</f>
        <v>0</v>
      </c>
      <c r="U420" s="6">
        <f>+Medio!I419</f>
        <v>0</v>
      </c>
      <c r="V420" s="6">
        <f>+Medio!J419</f>
        <v>0</v>
      </c>
      <c r="W420" s="6">
        <f>+Medio!K419</f>
        <v>148356.24000000014</v>
      </c>
      <c r="X420" s="6">
        <f>+Medio!L419</f>
        <v>75289.810000000085</v>
      </c>
      <c r="Y420" s="6">
        <f>+Medio!M419</f>
        <v>135326.33999999994</v>
      </c>
      <c r="Z420" s="6">
        <f>+Húmedo!B419</f>
        <v>0</v>
      </c>
      <c r="AA420" s="6">
        <f>+Húmedo!C419</f>
        <v>0</v>
      </c>
      <c r="AB420" s="6">
        <f>+Húmedo!D419</f>
        <v>0</v>
      </c>
      <c r="AC420" s="6">
        <f>+Húmedo!E419</f>
        <v>0</v>
      </c>
      <c r="AD420" s="6">
        <f>+Húmedo!F419</f>
        <v>0</v>
      </c>
      <c r="AE420" s="6">
        <f>+Húmedo!G419</f>
        <v>0</v>
      </c>
      <c r="AF420" s="6">
        <f>+Húmedo!H419</f>
        <v>0</v>
      </c>
      <c r="AG420" s="6">
        <f>+Húmedo!I419</f>
        <v>0</v>
      </c>
      <c r="AH420" s="6">
        <f>+Húmedo!J419</f>
        <v>0</v>
      </c>
      <c r="AI420" s="6">
        <f>+Húmedo!K419</f>
        <v>164534.78000000006</v>
      </c>
      <c r="AJ420" s="6">
        <f>+Húmedo!L419</f>
        <v>75067.859999999928</v>
      </c>
      <c r="AK420" s="6">
        <f>+Húmedo!M419</f>
        <v>135735.68999999992</v>
      </c>
      <c r="AL420" s="6"/>
      <c r="AM420" s="34">
        <f t="shared" si="111"/>
        <v>357674.37000000011</v>
      </c>
      <c r="AN420" s="34">
        <f t="shared" si="112"/>
        <v>358972.39000000013</v>
      </c>
      <c r="AO420" s="34">
        <f t="shared" si="113"/>
        <v>375338.3299999999</v>
      </c>
      <c r="AP420" s="34">
        <f t="shared" si="114"/>
        <v>357674.37000000011</v>
      </c>
      <c r="AQ420" s="34">
        <f t="shared" si="115"/>
        <v>1</v>
      </c>
      <c r="AR420" s="6">
        <f t="shared" si="121"/>
        <v>418</v>
      </c>
      <c r="AS420" s="35">
        <f t="shared" ref="AS420:AU451" si="122">HLOOKUP(12*($AQ420-1)+(AS$1),$B$1:$AK$502,2+$AR420,FALSE)</f>
        <v>152627.37000000029</v>
      </c>
      <c r="AT420" s="35">
        <f t="shared" si="122"/>
        <v>79329.239999999729</v>
      </c>
      <c r="AU420" s="35">
        <f t="shared" si="122"/>
        <v>125717.76000000008</v>
      </c>
      <c r="AV420" s="35">
        <f t="shared" si="117"/>
        <v>357674.37000000011</v>
      </c>
      <c r="AW420" s="19">
        <f t="shared" si="118"/>
        <v>0</v>
      </c>
      <c r="AX420" s="30">
        <f t="shared" si="105"/>
        <v>10</v>
      </c>
      <c r="AY420" s="30">
        <f t="shared" si="106"/>
        <v>11</v>
      </c>
      <c r="AZ420" s="30">
        <f t="shared" si="107"/>
        <v>12</v>
      </c>
      <c r="BB420" s="34">
        <f>+CompraVenta!AQ422</f>
        <v>0</v>
      </c>
      <c r="BC420" s="34">
        <f>+CompraVenta!AR422</f>
        <v>0</v>
      </c>
      <c r="BD420" s="34">
        <f>+CompraVenta!AS422</f>
        <v>0</v>
      </c>
      <c r="BF420" s="34">
        <f t="shared" si="108"/>
        <v>152627.37000000029</v>
      </c>
      <c r="BG420" s="34">
        <f t="shared" si="109"/>
        <v>79329.239999999729</v>
      </c>
      <c r="BH420" s="34">
        <f t="shared" si="110"/>
        <v>125717.76000000008</v>
      </c>
      <c r="BJ420" s="36">
        <f t="shared" si="119"/>
        <v>357674.37000000011</v>
      </c>
      <c r="BK420" s="19">
        <f t="shared" si="120"/>
        <v>0</v>
      </c>
    </row>
    <row r="421" spans="1:63" x14ac:dyDescent="0.35">
      <c r="A421" s="3" t="str">
        <f>+Seco!A420</f>
        <v>SPVP4</v>
      </c>
      <c r="B421" s="6">
        <f>+Seco!B420</f>
        <v>0</v>
      </c>
      <c r="C421" s="6">
        <f>+Seco!C420</f>
        <v>0</v>
      </c>
      <c r="D421" s="6">
        <f>+Seco!D420</f>
        <v>0</v>
      </c>
      <c r="E421" s="6">
        <f>+Seco!E420</f>
        <v>0</v>
      </c>
      <c r="F421" s="6">
        <f>+Seco!F420</f>
        <v>0</v>
      </c>
      <c r="G421" s="6">
        <f>+Seco!G420</f>
        <v>0</v>
      </c>
      <c r="H421" s="6">
        <f>+Seco!H420</f>
        <v>0</v>
      </c>
      <c r="I421" s="6">
        <f>+Seco!I420</f>
        <v>0</v>
      </c>
      <c r="J421" s="6">
        <f>+Seco!J420</f>
        <v>0</v>
      </c>
      <c r="K421" s="6">
        <f>+Seco!K420</f>
        <v>393893.26</v>
      </c>
      <c r="L421" s="6">
        <f>+Seco!L420</f>
        <v>522513.86000000004</v>
      </c>
      <c r="M421" s="6">
        <f>+Seco!M420</f>
        <v>532388.27000000037</v>
      </c>
      <c r="N421" s="6">
        <f>+Medio!B420</f>
        <v>0</v>
      </c>
      <c r="O421" s="6">
        <f>+Medio!C420</f>
        <v>0</v>
      </c>
      <c r="P421" s="6">
        <f>+Medio!D420</f>
        <v>0</v>
      </c>
      <c r="Q421" s="6">
        <f>+Medio!E420</f>
        <v>0</v>
      </c>
      <c r="R421" s="6">
        <f>+Medio!F420</f>
        <v>0</v>
      </c>
      <c r="S421" s="6">
        <f>+Medio!G420</f>
        <v>0</v>
      </c>
      <c r="T421" s="6">
        <f>+Medio!H420</f>
        <v>0</v>
      </c>
      <c r="U421" s="6">
        <f>+Medio!I420</f>
        <v>0</v>
      </c>
      <c r="V421" s="6">
        <f>+Medio!J420</f>
        <v>0</v>
      </c>
      <c r="W421" s="6">
        <f>+Medio!K420</f>
        <v>392083.82000000012</v>
      </c>
      <c r="X421" s="6">
        <f>+Medio!L420</f>
        <v>535287.3800000007</v>
      </c>
      <c r="Y421" s="6">
        <f>+Medio!M420</f>
        <v>525327.45000000077</v>
      </c>
      <c r="Z421" s="6">
        <f>+Húmedo!B420</f>
        <v>0</v>
      </c>
      <c r="AA421" s="6">
        <f>+Húmedo!C420</f>
        <v>0</v>
      </c>
      <c r="AB421" s="6">
        <f>+Húmedo!D420</f>
        <v>0</v>
      </c>
      <c r="AC421" s="6">
        <f>+Húmedo!E420</f>
        <v>0</v>
      </c>
      <c r="AD421" s="6">
        <f>+Húmedo!F420</f>
        <v>0</v>
      </c>
      <c r="AE421" s="6">
        <f>+Húmedo!G420</f>
        <v>0</v>
      </c>
      <c r="AF421" s="6">
        <f>+Húmedo!H420</f>
        <v>0</v>
      </c>
      <c r="AG421" s="6">
        <f>+Húmedo!I420</f>
        <v>0</v>
      </c>
      <c r="AH421" s="6">
        <f>+Húmedo!J420</f>
        <v>0</v>
      </c>
      <c r="AI421" s="6">
        <f>+Húmedo!K420</f>
        <v>379534.45000000013</v>
      </c>
      <c r="AJ421" s="6">
        <f>+Húmedo!L420</f>
        <v>515244.31999999983</v>
      </c>
      <c r="AK421" s="6">
        <f>+Húmedo!M420</f>
        <v>507589.62000000017</v>
      </c>
      <c r="AL421" s="6"/>
      <c r="AM421" s="34">
        <f t="shared" si="111"/>
        <v>1448795.3900000006</v>
      </c>
      <c r="AN421" s="34">
        <f t="shared" si="112"/>
        <v>1452698.6500000018</v>
      </c>
      <c r="AO421" s="34">
        <f t="shared" si="113"/>
        <v>1402368.3900000001</v>
      </c>
      <c r="AP421" s="34">
        <f t="shared" si="114"/>
        <v>1402368.3900000001</v>
      </c>
      <c r="AQ421" s="34">
        <f t="shared" si="115"/>
        <v>3</v>
      </c>
      <c r="AR421" s="6">
        <f t="shared" si="121"/>
        <v>419</v>
      </c>
      <c r="AS421" s="35">
        <f t="shared" si="122"/>
        <v>379534.45000000013</v>
      </c>
      <c r="AT421" s="35">
        <f t="shared" si="122"/>
        <v>515244.31999999983</v>
      </c>
      <c r="AU421" s="35">
        <f t="shared" si="122"/>
        <v>507589.62000000017</v>
      </c>
      <c r="AV421" s="35">
        <f t="shared" si="117"/>
        <v>1402368.3900000001</v>
      </c>
      <c r="AW421" s="19">
        <f t="shared" si="118"/>
        <v>0</v>
      </c>
      <c r="AX421" s="30">
        <f t="shared" si="105"/>
        <v>34</v>
      </c>
      <c r="AY421" s="30">
        <f t="shared" si="106"/>
        <v>35</v>
      </c>
      <c r="AZ421" s="30">
        <f t="shared" si="107"/>
        <v>36</v>
      </c>
      <c r="BB421" s="34">
        <f>+CompraVenta!AQ423</f>
        <v>0</v>
      </c>
      <c r="BC421" s="34">
        <f>+CompraVenta!AR423</f>
        <v>0</v>
      </c>
      <c r="BD421" s="34">
        <f>+CompraVenta!AS423</f>
        <v>0</v>
      </c>
      <c r="BF421" s="34">
        <f t="shared" si="108"/>
        <v>379534.45000000013</v>
      </c>
      <c r="BG421" s="34">
        <f t="shared" si="109"/>
        <v>515244.31999999983</v>
      </c>
      <c r="BH421" s="34">
        <f t="shared" si="110"/>
        <v>507589.62000000017</v>
      </c>
      <c r="BJ421" s="36">
        <f t="shared" si="119"/>
        <v>1402368.3900000001</v>
      </c>
      <c r="BK421" s="19">
        <f t="shared" si="120"/>
        <v>0</v>
      </c>
    </row>
    <row r="422" spans="1:63" x14ac:dyDescent="0.35">
      <c r="A422" s="3" t="str">
        <f>+Seco!A421</f>
        <v>SPVP4 (EL_CANELO)</v>
      </c>
      <c r="B422" s="6">
        <f>+Seco!B421</f>
        <v>0</v>
      </c>
      <c r="C422" s="6">
        <f>+Seco!C421</f>
        <v>0</v>
      </c>
      <c r="D422" s="6">
        <f>+Seco!D421</f>
        <v>0</v>
      </c>
      <c r="E422" s="6">
        <f>+Seco!E421</f>
        <v>0</v>
      </c>
      <c r="F422" s="6">
        <f>+Seco!F421</f>
        <v>0</v>
      </c>
      <c r="G422" s="6">
        <f>+Seco!G421</f>
        <v>0</v>
      </c>
      <c r="H422" s="6">
        <f>+Seco!H421</f>
        <v>0</v>
      </c>
      <c r="I422" s="6">
        <f>+Seco!I421</f>
        <v>0</v>
      </c>
      <c r="J422" s="6">
        <f>+Seco!J421</f>
        <v>0</v>
      </c>
      <c r="K422" s="6">
        <f>+Seco!K421</f>
        <v>0</v>
      </c>
      <c r="L422" s="6">
        <f>+Seco!L421</f>
        <v>0</v>
      </c>
      <c r="M422" s="6">
        <f>+Seco!M421</f>
        <v>0</v>
      </c>
      <c r="N422" s="6">
        <f>+Medio!B421</f>
        <v>0</v>
      </c>
      <c r="O422" s="6">
        <f>+Medio!C421</f>
        <v>0</v>
      </c>
      <c r="P422" s="6">
        <f>+Medio!D421</f>
        <v>0</v>
      </c>
      <c r="Q422" s="6">
        <f>+Medio!E421</f>
        <v>0</v>
      </c>
      <c r="R422" s="6">
        <f>+Medio!F421</f>
        <v>0</v>
      </c>
      <c r="S422" s="6">
        <f>+Medio!G421</f>
        <v>0</v>
      </c>
      <c r="T422" s="6">
        <f>+Medio!H421</f>
        <v>0</v>
      </c>
      <c r="U422" s="6">
        <f>+Medio!I421</f>
        <v>0</v>
      </c>
      <c r="V422" s="6">
        <f>+Medio!J421</f>
        <v>0</v>
      </c>
      <c r="W422" s="6">
        <f>+Medio!K421</f>
        <v>0</v>
      </c>
      <c r="X422" s="6">
        <f>+Medio!L421</f>
        <v>0</v>
      </c>
      <c r="Y422" s="6">
        <f>+Medio!M421</f>
        <v>0</v>
      </c>
      <c r="Z422" s="6">
        <f>+Húmedo!B421</f>
        <v>0</v>
      </c>
      <c r="AA422" s="6">
        <f>+Húmedo!C421</f>
        <v>0</v>
      </c>
      <c r="AB422" s="6">
        <f>+Húmedo!D421</f>
        <v>0</v>
      </c>
      <c r="AC422" s="6">
        <f>+Húmedo!E421</f>
        <v>0</v>
      </c>
      <c r="AD422" s="6">
        <f>+Húmedo!F421</f>
        <v>0</v>
      </c>
      <c r="AE422" s="6">
        <f>+Húmedo!G421</f>
        <v>0</v>
      </c>
      <c r="AF422" s="6">
        <f>+Húmedo!H421</f>
        <v>0</v>
      </c>
      <c r="AG422" s="6">
        <f>+Húmedo!I421</f>
        <v>0</v>
      </c>
      <c r="AH422" s="6">
        <f>+Húmedo!J421</f>
        <v>0</v>
      </c>
      <c r="AI422" s="6">
        <f>+Húmedo!K421</f>
        <v>0</v>
      </c>
      <c r="AJ422" s="6">
        <f>+Húmedo!L421</f>
        <v>0</v>
      </c>
      <c r="AK422" s="6">
        <f>+Húmedo!M421</f>
        <v>0</v>
      </c>
      <c r="AL422" s="6"/>
      <c r="AM422" s="34">
        <f t="shared" si="111"/>
        <v>0</v>
      </c>
      <c r="AN422" s="34">
        <f t="shared" si="112"/>
        <v>0</v>
      </c>
      <c r="AO422" s="34">
        <f t="shared" si="113"/>
        <v>0</v>
      </c>
      <c r="AP422" s="34">
        <f t="shared" si="114"/>
        <v>0</v>
      </c>
      <c r="AQ422" s="34">
        <f t="shared" si="115"/>
        <v>1</v>
      </c>
      <c r="AR422" s="6">
        <f t="shared" si="121"/>
        <v>420</v>
      </c>
      <c r="AS422" s="35">
        <f t="shared" si="122"/>
        <v>0</v>
      </c>
      <c r="AT422" s="35">
        <f t="shared" si="122"/>
        <v>0</v>
      </c>
      <c r="AU422" s="35">
        <f t="shared" si="122"/>
        <v>0</v>
      </c>
      <c r="AV422" s="35">
        <f t="shared" si="117"/>
        <v>0</v>
      </c>
      <c r="AW422" s="19">
        <f t="shared" si="118"/>
        <v>0</v>
      </c>
      <c r="AX422" s="30">
        <f t="shared" si="105"/>
        <v>1</v>
      </c>
      <c r="AY422" s="30">
        <f t="shared" si="106"/>
        <v>1</v>
      </c>
      <c r="AZ422" s="30">
        <f t="shared" si="107"/>
        <v>1</v>
      </c>
      <c r="BB422" s="34">
        <f>+CompraVenta!AQ424</f>
        <v>0</v>
      </c>
      <c r="BC422" s="34">
        <f>+CompraVenta!AR424</f>
        <v>0</v>
      </c>
      <c r="BD422" s="34">
        <f>+CompraVenta!AS424</f>
        <v>0</v>
      </c>
      <c r="BF422" s="34">
        <f t="shared" si="108"/>
        <v>0</v>
      </c>
      <c r="BG422" s="34">
        <f t="shared" si="109"/>
        <v>0</v>
      </c>
      <c r="BH422" s="34">
        <f t="shared" si="110"/>
        <v>0</v>
      </c>
      <c r="BJ422" s="36">
        <f t="shared" si="119"/>
        <v>0</v>
      </c>
      <c r="BK422" s="19">
        <f t="shared" si="120"/>
        <v>0</v>
      </c>
    </row>
    <row r="423" spans="1:63" x14ac:dyDescent="0.35">
      <c r="A423" s="3" t="str">
        <f>+Seco!A422</f>
        <v>SWO</v>
      </c>
      <c r="B423" s="6">
        <f>+Seco!B422</f>
        <v>0</v>
      </c>
      <c r="C423" s="6">
        <f>+Seco!C422</f>
        <v>0</v>
      </c>
      <c r="D423" s="6">
        <f>+Seco!D422</f>
        <v>0</v>
      </c>
      <c r="E423" s="6">
        <f>+Seco!E422</f>
        <v>0</v>
      </c>
      <c r="F423" s="6">
        <f>+Seco!F422</f>
        <v>0</v>
      </c>
      <c r="G423" s="6">
        <f>+Seco!G422</f>
        <v>0</v>
      </c>
      <c r="H423" s="6">
        <f>+Seco!H422</f>
        <v>0</v>
      </c>
      <c r="I423" s="6">
        <f>+Seco!I422</f>
        <v>0</v>
      </c>
      <c r="J423" s="6">
        <f>+Seco!J422</f>
        <v>0</v>
      </c>
      <c r="K423" s="6">
        <f>+Seco!K422</f>
        <v>0</v>
      </c>
      <c r="L423" s="6">
        <f>+Seco!L422</f>
        <v>0</v>
      </c>
      <c r="M423" s="6">
        <f>+Seco!M422</f>
        <v>0</v>
      </c>
      <c r="N423" s="6">
        <f>+Medio!B422</f>
        <v>0</v>
      </c>
      <c r="O423" s="6">
        <f>+Medio!C422</f>
        <v>0</v>
      </c>
      <c r="P423" s="6">
        <f>+Medio!D422</f>
        <v>0</v>
      </c>
      <c r="Q423" s="6">
        <f>+Medio!E422</f>
        <v>0</v>
      </c>
      <c r="R423" s="6">
        <f>+Medio!F422</f>
        <v>0</v>
      </c>
      <c r="S423" s="6">
        <f>+Medio!G422</f>
        <v>0</v>
      </c>
      <c r="T423" s="6">
        <f>+Medio!H422</f>
        <v>0</v>
      </c>
      <c r="U423" s="6">
        <f>+Medio!I422</f>
        <v>0</v>
      </c>
      <c r="V423" s="6">
        <f>+Medio!J422</f>
        <v>0</v>
      </c>
      <c r="W423" s="6">
        <f>+Medio!K422</f>
        <v>0</v>
      </c>
      <c r="X423" s="6">
        <f>+Medio!L422</f>
        <v>0</v>
      </c>
      <c r="Y423" s="6">
        <f>+Medio!M422</f>
        <v>0</v>
      </c>
      <c r="Z423" s="6">
        <f>+Húmedo!B422</f>
        <v>0</v>
      </c>
      <c r="AA423" s="6">
        <f>+Húmedo!C422</f>
        <v>0</v>
      </c>
      <c r="AB423" s="6">
        <f>+Húmedo!D422</f>
        <v>0</v>
      </c>
      <c r="AC423" s="6">
        <f>+Húmedo!E422</f>
        <v>0</v>
      </c>
      <c r="AD423" s="6">
        <f>+Húmedo!F422</f>
        <v>0</v>
      </c>
      <c r="AE423" s="6">
        <f>+Húmedo!G422</f>
        <v>0</v>
      </c>
      <c r="AF423" s="6">
        <f>+Húmedo!H422</f>
        <v>0</v>
      </c>
      <c r="AG423" s="6">
        <f>+Húmedo!I422</f>
        <v>0</v>
      </c>
      <c r="AH423" s="6">
        <f>+Húmedo!J422</f>
        <v>0</v>
      </c>
      <c r="AI423" s="6">
        <f>+Húmedo!K422</f>
        <v>0</v>
      </c>
      <c r="AJ423" s="6">
        <f>+Húmedo!L422</f>
        <v>0</v>
      </c>
      <c r="AK423" s="6">
        <f>+Húmedo!M422</f>
        <v>0</v>
      </c>
      <c r="AL423" s="6"/>
      <c r="AM423" s="34">
        <f t="shared" si="111"/>
        <v>0</v>
      </c>
      <c r="AN423" s="34">
        <f t="shared" si="112"/>
        <v>0</v>
      </c>
      <c r="AO423" s="34">
        <f t="shared" si="113"/>
        <v>0</v>
      </c>
      <c r="AP423" s="34">
        <f t="shared" si="114"/>
        <v>0</v>
      </c>
      <c r="AQ423" s="34">
        <f t="shared" si="115"/>
        <v>1</v>
      </c>
      <c r="AR423" s="6">
        <f t="shared" si="121"/>
        <v>421</v>
      </c>
      <c r="AS423" s="35">
        <f t="shared" si="122"/>
        <v>0</v>
      </c>
      <c r="AT423" s="35">
        <f t="shared" si="122"/>
        <v>0</v>
      </c>
      <c r="AU423" s="35">
        <f t="shared" si="122"/>
        <v>0</v>
      </c>
      <c r="AV423" s="35">
        <f t="shared" si="117"/>
        <v>0</v>
      </c>
      <c r="AW423" s="19">
        <f t="shared" si="118"/>
        <v>0</v>
      </c>
      <c r="AX423" s="30">
        <f t="shared" si="105"/>
        <v>1</v>
      </c>
      <c r="AY423" s="30">
        <f t="shared" si="106"/>
        <v>1</v>
      </c>
      <c r="AZ423" s="30">
        <f t="shared" si="107"/>
        <v>1</v>
      </c>
      <c r="BB423" s="34">
        <f>+CompraVenta!AQ425</f>
        <v>0</v>
      </c>
      <c r="BC423" s="34">
        <f>+CompraVenta!AR425</f>
        <v>0</v>
      </c>
      <c r="BD423" s="34">
        <f>+CompraVenta!AS425</f>
        <v>0</v>
      </c>
      <c r="BF423" s="34">
        <f t="shared" si="108"/>
        <v>0</v>
      </c>
      <c r="BG423" s="34">
        <f t="shared" si="109"/>
        <v>0</v>
      </c>
      <c r="BH423" s="34">
        <f t="shared" si="110"/>
        <v>0</v>
      </c>
      <c r="BJ423" s="36">
        <f t="shared" si="119"/>
        <v>0</v>
      </c>
      <c r="BK423" s="19">
        <f t="shared" si="120"/>
        <v>0</v>
      </c>
    </row>
    <row r="424" spans="1:63" x14ac:dyDescent="0.35">
      <c r="A424" s="3" t="str">
        <f>+Seco!A423</f>
        <v>SX_LASERENA</v>
      </c>
      <c r="B424" s="6">
        <f>+Seco!B423</f>
        <v>0</v>
      </c>
      <c r="C424" s="6">
        <f>+Seco!C423</f>
        <v>0</v>
      </c>
      <c r="D424" s="6">
        <f>+Seco!D423</f>
        <v>0</v>
      </c>
      <c r="E424" s="6">
        <f>+Seco!E423</f>
        <v>0</v>
      </c>
      <c r="F424" s="6">
        <f>+Seco!F423</f>
        <v>0</v>
      </c>
      <c r="G424" s="6">
        <f>+Seco!G423</f>
        <v>0</v>
      </c>
      <c r="H424" s="6">
        <f>+Seco!H423</f>
        <v>0</v>
      </c>
      <c r="I424" s="6">
        <f>+Seco!I423</f>
        <v>0</v>
      </c>
      <c r="J424" s="6">
        <f>+Seco!J423</f>
        <v>0</v>
      </c>
      <c r="K424" s="6">
        <f>+Seco!K423</f>
        <v>124324.42000000009</v>
      </c>
      <c r="L424" s="6">
        <f>+Seco!L423</f>
        <v>130858.15999999995</v>
      </c>
      <c r="M424" s="6">
        <f>+Seco!M423</f>
        <v>156252.42000000022</v>
      </c>
      <c r="N424" s="6">
        <f>+Medio!B423</f>
        <v>0</v>
      </c>
      <c r="O424" s="6">
        <f>+Medio!C423</f>
        <v>0</v>
      </c>
      <c r="P424" s="6">
        <f>+Medio!D423</f>
        <v>0</v>
      </c>
      <c r="Q424" s="6">
        <f>+Medio!E423</f>
        <v>0</v>
      </c>
      <c r="R424" s="6">
        <f>+Medio!F423</f>
        <v>0</v>
      </c>
      <c r="S424" s="6">
        <f>+Medio!G423</f>
        <v>0</v>
      </c>
      <c r="T424" s="6">
        <f>+Medio!H423</f>
        <v>0</v>
      </c>
      <c r="U424" s="6">
        <f>+Medio!I423</f>
        <v>0</v>
      </c>
      <c r="V424" s="6">
        <f>+Medio!J423</f>
        <v>0</v>
      </c>
      <c r="W424" s="6">
        <f>+Medio!K423</f>
        <v>124466.8499999999</v>
      </c>
      <c r="X424" s="6">
        <f>+Medio!L423</f>
        <v>133988.41000000003</v>
      </c>
      <c r="Y424" s="6">
        <f>+Medio!M423</f>
        <v>154191.30999999962</v>
      </c>
      <c r="Z424" s="6">
        <f>+Húmedo!B423</f>
        <v>0</v>
      </c>
      <c r="AA424" s="6">
        <f>+Húmedo!C423</f>
        <v>0</v>
      </c>
      <c r="AB424" s="6">
        <f>+Húmedo!D423</f>
        <v>0</v>
      </c>
      <c r="AC424" s="6">
        <f>+Húmedo!E423</f>
        <v>0</v>
      </c>
      <c r="AD424" s="6">
        <f>+Húmedo!F423</f>
        <v>0</v>
      </c>
      <c r="AE424" s="6">
        <f>+Húmedo!G423</f>
        <v>0</v>
      </c>
      <c r="AF424" s="6">
        <f>+Húmedo!H423</f>
        <v>0</v>
      </c>
      <c r="AG424" s="6">
        <f>+Húmedo!I423</f>
        <v>0</v>
      </c>
      <c r="AH424" s="6">
        <f>+Húmedo!J423</f>
        <v>0</v>
      </c>
      <c r="AI424" s="6">
        <f>+Húmedo!K423</f>
        <v>119604.77000000006</v>
      </c>
      <c r="AJ424" s="6">
        <f>+Húmedo!L423</f>
        <v>129716.35999999997</v>
      </c>
      <c r="AK424" s="6">
        <f>+Húmedo!M423</f>
        <v>149874.91999999966</v>
      </c>
      <c r="AL424" s="6"/>
      <c r="AM424" s="34">
        <f t="shared" si="111"/>
        <v>411435.00000000023</v>
      </c>
      <c r="AN424" s="34">
        <f t="shared" si="112"/>
        <v>412646.5699999996</v>
      </c>
      <c r="AO424" s="34">
        <f t="shared" si="113"/>
        <v>399196.0499999997</v>
      </c>
      <c r="AP424" s="34">
        <f t="shared" si="114"/>
        <v>399196.0499999997</v>
      </c>
      <c r="AQ424" s="34">
        <f t="shared" si="115"/>
        <v>3</v>
      </c>
      <c r="AR424" s="6">
        <f t="shared" si="121"/>
        <v>422</v>
      </c>
      <c r="AS424" s="35">
        <f t="shared" si="122"/>
        <v>119604.77000000006</v>
      </c>
      <c r="AT424" s="35">
        <f t="shared" si="122"/>
        <v>129716.35999999997</v>
      </c>
      <c r="AU424" s="35">
        <f t="shared" si="122"/>
        <v>149874.91999999966</v>
      </c>
      <c r="AV424" s="35">
        <f t="shared" si="117"/>
        <v>399196.0499999997</v>
      </c>
      <c r="AW424" s="19">
        <f t="shared" si="118"/>
        <v>0</v>
      </c>
      <c r="AX424" s="30">
        <f t="shared" si="105"/>
        <v>34</v>
      </c>
      <c r="AY424" s="30">
        <f t="shared" si="106"/>
        <v>35</v>
      </c>
      <c r="AZ424" s="30">
        <f t="shared" si="107"/>
        <v>36</v>
      </c>
      <c r="BB424" s="34">
        <f>+CompraVenta!AQ426</f>
        <v>0</v>
      </c>
      <c r="BC424" s="34">
        <f>+CompraVenta!AR426</f>
        <v>0</v>
      </c>
      <c r="BD424" s="34">
        <f>+CompraVenta!AS426</f>
        <v>0</v>
      </c>
      <c r="BF424" s="34">
        <f t="shared" si="108"/>
        <v>119604.77000000006</v>
      </c>
      <c r="BG424" s="34">
        <f t="shared" si="109"/>
        <v>129716.35999999997</v>
      </c>
      <c r="BH424" s="34">
        <f t="shared" si="110"/>
        <v>149874.91999999966</v>
      </c>
      <c r="BJ424" s="36">
        <f t="shared" si="119"/>
        <v>399196.0499999997</v>
      </c>
      <c r="BK424" s="19">
        <f t="shared" si="120"/>
        <v>0</v>
      </c>
    </row>
    <row r="425" spans="1:63" x14ac:dyDescent="0.35">
      <c r="A425" s="3" t="str">
        <f>+Seco!A424</f>
        <v>TACORA_ENERGY</v>
      </c>
      <c r="B425" s="6">
        <f>+Seco!B424</f>
        <v>0</v>
      </c>
      <c r="C425" s="6">
        <f>+Seco!C424</f>
        <v>0</v>
      </c>
      <c r="D425" s="6">
        <f>+Seco!D424</f>
        <v>0</v>
      </c>
      <c r="E425" s="6">
        <f>+Seco!E424</f>
        <v>0</v>
      </c>
      <c r="F425" s="6">
        <f>+Seco!F424</f>
        <v>0</v>
      </c>
      <c r="G425" s="6">
        <f>+Seco!G424</f>
        <v>0</v>
      </c>
      <c r="H425" s="6">
        <f>+Seco!H424</f>
        <v>0</v>
      </c>
      <c r="I425" s="6">
        <f>+Seco!I424</f>
        <v>0</v>
      </c>
      <c r="J425" s="6">
        <f>+Seco!J424</f>
        <v>0</v>
      </c>
      <c r="K425" s="6">
        <f>+Seco!K424</f>
        <v>-38001.710000000123</v>
      </c>
      <c r="L425" s="6">
        <f>+Seco!L424</f>
        <v>-40289.690000000155</v>
      </c>
      <c r="M425" s="6">
        <f>+Seco!M424</f>
        <v>-38790.079999999944</v>
      </c>
      <c r="N425" s="6">
        <f>+Medio!B424</f>
        <v>0</v>
      </c>
      <c r="O425" s="6">
        <f>+Medio!C424</f>
        <v>0</v>
      </c>
      <c r="P425" s="6">
        <f>+Medio!D424</f>
        <v>0</v>
      </c>
      <c r="Q425" s="6">
        <f>+Medio!E424</f>
        <v>0</v>
      </c>
      <c r="R425" s="6">
        <f>+Medio!F424</f>
        <v>0</v>
      </c>
      <c r="S425" s="6">
        <f>+Medio!G424</f>
        <v>0</v>
      </c>
      <c r="T425" s="6">
        <f>+Medio!H424</f>
        <v>0</v>
      </c>
      <c r="U425" s="6">
        <f>+Medio!I424</f>
        <v>0</v>
      </c>
      <c r="V425" s="6">
        <f>+Medio!J424</f>
        <v>0</v>
      </c>
      <c r="W425" s="6">
        <f>+Medio!K424</f>
        <v>-37922.930000000146</v>
      </c>
      <c r="X425" s="6">
        <f>+Medio!L424</f>
        <v>-41243.549999999923</v>
      </c>
      <c r="Y425" s="6">
        <f>+Medio!M424</f>
        <v>-38527.579999999929</v>
      </c>
      <c r="Z425" s="6">
        <f>+Húmedo!B424</f>
        <v>0</v>
      </c>
      <c r="AA425" s="6">
        <f>+Húmedo!C424</f>
        <v>0</v>
      </c>
      <c r="AB425" s="6">
        <f>+Húmedo!D424</f>
        <v>0</v>
      </c>
      <c r="AC425" s="6">
        <f>+Húmedo!E424</f>
        <v>0</v>
      </c>
      <c r="AD425" s="6">
        <f>+Húmedo!F424</f>
        <v>0</v>
      </c>
      <c r="AE425" s="6">
        <f>+Húmedo!G424</f>
        <v>0</v>
      </c>
      <c r="AF425" s="6">
        <f>+Húmedo!H424</f>
        <v>0</v>
      </c>
      <c r="AG425" s="6">
        <f>+Húmedo!I424</f>
        <v>0</v>
      </c>
      <c r="AH425" s="6">
        <f>+Húmedo!J424</f>
        <v>0</v>
      </c>
      <c r="AI425" s="6">
        <f>+Húmedo!K424</f>
        <v>-36915.250000000087</v>
      </c>
      <c r="AJ425" s="6">
        <f>+Húmedo!L424</f>
        <v>-39783.260000000068</v>
      </c>
      <c r="AK425" s="6">
        <f>+Húmedo!M424</f>
        <v>-37512.649999999878</v>
      </c>
      <c r="AL425" s="6"/>
      <c r="AM425" s="34">
        <f t="shared" si="111"/>
        <v>-117081.48000000023</v>
      </c>
      <c r="AN425" s="34">
        <f t="shared" si="112"/>
        <v>-117694.06</v>
      </c>
      <c r="AO425" s="34">
        <f t="shared" si="113"/>
        <v>-114211.16000000003</v>
      </c>
      <c r="AP425" s="34">
        <f t="shared" si="114"/>
        <v>-117694.06</v>
      </c>
      <c r="AQ425" s="34">
        <f t="shared" si="115"/>
        <v>2</v>
      </c>
      <c r="AR425" s="6">
        <f t="shared" si="121"/>
        <v>423</v>
      </c>
      <c r="AS425" s="35">
        <f t="shared" si="122"/>
        <v>-37922.930000000146</v>
      </c>
      <c r="AT425" s="35">
        <f t="shared" si="122"/>
        <v>-41243.549999999923</v>
      </c>
      <c r="AU425" s="35">
        <f t="shared" si="122"/>
        <v>-38527.579999999929</v>
      </c>
      <c r="AV425" s="35">
        <f t="shared" si="117"/>
        <v>-117694.06</v>
      </c>
      <c r="AW425" s="19">
        <f t="shared" si="118"/>
        <v>1</v>
      </c>
      <c r="AX425" s="30">
        <f t="shared" si="105"/>
        <v>22</v>
      </c>
      <c r="AY425" s="30">
        <f t="shared" si="106"/>
        <v>23</v>
      </c>
      <c r="AZ425" s="30">
        <f t="shared" si="107"/>
        <v>24</v>
      </c>
      <c r="BB425" s="34">
        <f>+CompraVenta!AQ427</f>
        <v>0</v>
      </c>
      <c r="BC425" s="34">
        <f>+CompraVenta!AR427</f>
        <v>0</v>
      </c>
      <c r="BD425" s="34">
        <f>+CompraVenta!AS427</f>
        <v>0</v>
      </c>
      <c r="BF425" s="34">
        <f t="shared" si="108"/>
        <v>-37922.930000000146</v>
      </c>
      <c r="BG425" s="34">
        <f t="shared" si="109"/>
        <v>-41243.549999999923</v>
      </c>
      <c r="BH425" s="34">
        <f t="shared" si="110"/>
        <v>-38527.579999999929</v>
      </c>
      <c r="BJ425" s="36">
        <f t="shared" si="119"/>
        <v>-117694.06</v>
      </c>
      <c r="BK425" s="19">
        <f t="shared" si="120"/>
        <v>0</v>
      </c>
    </row>
    <row r="426" spans="1:63" x14ac:dyDescent="0.35">
      <c r="A426" s="3" t="str">
        <f>+Seco!A425</f>
        <v>TALINAY</v>
      </c>
      <c r="B426" s="6">
        <f>+Seco!B425</f>
        <v>0</v>
      </c>
      <c r="C426" s="6">
        <f>+Seco!C425</f>
        <v>0</v>
      </c>
      <c r="D426" s="6">
        <f>+Seco!D425</f>
        <v>0</v>
      </c>
      <c r="E426" s="6">
        <f>+Seco!E425</f>
        <v>0</v>
      </c>
      <c r="F426" s="6">
        <f>+Seco!F425</f>
        <v>0</v>
      </c>
      <c r="G426" s="6">
        <f>+Seco!G425</f>
        <v>0</v>
      </c>
      <c r="H426" s="6">
        <f>+Seco!H425</f>
        <v>0</v>
      </c>
      <c r="I426" s="6">
        <f>+Seco!I425</f>
        <v>0</v>
      </c>
      <c r="J426" s="6">
        <f>+Seco!J425</f>
        <v>0</v>
      </c>
      <c r="K426" s="6">
        <f>+Seco!K425</f>
        <v>3123337.7300000037</v>
      </c>
      <c r="L426" s="6">
        <f>+Seco!L425</f>
        <v>3277580.5400000005</v>
      </c>
      <c r="M426" s="6">
        <f>+Seco!M425</f>
        <v>2870770.4900000007</v>
      </c>
      <c r="N426" s="6">
        <f>+Medio!B425</f>
        <v>0</v>
      </c>
      <c r="O426" s="6">
        <f>+Medio!C425</f>
        <v>0</v>
      </c>
      <c r="P426" s="6">
        <f>+Medio!D425</f>
        <v>0</v>
      </c>
      <c r="Q426" s="6">
        <f>+Medio!E425</f>
        <v>0</v>
      </c>
      <c r="R426" s="6">
        <f>+Medio!F425</f>
        <v>0</v>
      </c>
      <c r="S426" s="6">
        <f>+Medio!G425</f>
        <v>0</v>
      </c>
      <c r="T426" s="6">
        <f>+Medio!H425</f>
        <v>0</v>
      </c>
      <c r="U426" s="6">
        <f>+Medio!I425</f>
        <v>0</v>
      </c>
      <c r="V426" s="6">
        <f>+Medio!J425</f>
        <v>0</v>
      </c>
      <c r="W426" s="6">
        <f>+Medio!K425</f>
        <v>3121765.0000000005</v>
      </c>
      <c r="X426" s="6">
        <f>+Medio!L425</f>
        <v>3354301.9999999953</v>
      </c>
      <c r="Y426" s="6">
        <f>+Medio!M425</f>
        <v>2805206.5400000028</v>
      </c>
      <c r="Z426" s="6">
        <f>+Húmedo!B425</f>
        <v>0</v>
      </c>
      <c r="AA426" s="6">
        <f>+Húmedo!C425</f>
        <v>0</v>
      </c>
      <c r="AB426" s="6">
        <f>+Húmedo!D425</f>
        <v>0</v>
      </c>
      <c r="AC426" s="6">
        <f>+Húmedo!E425</f>
        <v>0</v>
      </c>
      <c r="AD426" s="6">
        <f>+Húmedo!F425</f>
        <v>0</v>
      </c>
      <c r="AE426" s="6">
        <f>+Húmedo!G425</f>
        <v>0</v>
      </c>
      <c r="AF426" s="6">
        <f>+Húmedo!H425</f>
        <v>0</v>
      </c>
      <c r="AG426" s="6">
        <f>+Húmedo!I425</f>
        <v>0</v>
      </c>
      <c r="AH426" s="6">
        <f>+Húmedo!J425</f>
        <v>0</v>
      </c>
      <c r="AI426" s="6">
        <f>+Húmedo!K425</f>
        <v>3032109.5800000005</v>
      </c>
      <c r="AJ426" s="6">
        <f>+Húmedo!L425</f>
        <v>3248804.2000000011</v>
      </c>
      <c r="AK426" s="6">
        <f>+Húmedo!M425</f>
        <v>2762469.4899999974</v>
      </c>
      <c r="AL426" s="6"/>
      <c r="AM426" s="34">
        <f t="shared" si="111"/>
        <v>9271688.7600000054</v>
      </c>
      <c r="AN426" s="34">
        <f t="shared" si="112"/>
        <v>9281273.5399999991</v>
      </c>
      <c r="AO426" s="34">
        <f t="shared" si="113"/>
        <v>9043383.2699999996</v>
      </c>
      <c r="AP426" s="34">
        <f t="shared" si="114"/>
        <v>9043383.2699999996</v>
      </c>
      <c r="AQ426" s="34">
        <f t="shared" si="115"/>
        <v>3</v>
      </c>
      <c r="AR426" s="6">
        <f t="shared" si="121"/>
        <v>424</v>
      </c>
      <c r="AS426" s="35">
        <f t="shared" si="122"/>
        <v>3032109.5800000005</v>
      </c>
      <c r="AT426" s="35">
        <f t="shared" si="122"/>
        <v>3248804.2000000011</v>
      </c>
      <c r="AU426" s="35">
        <f t="shared" si="122"/>
        <v>2762469.4899999974</v>
      </c>
      <c r="AV426" s="35">
        <f t="shared" si="117"/>
        <v>9043383.2699999996</v>
      </c>
      <c r="AW426" s="19">
        <f t="shared" si="118"/>
        <v>0</v>
      </c>
      <c r="AX426" s="30">
        <f t="shared" si="105"/>
        <v>34</v>
      </c>
      <c r="AY426" s="30">
        <f t="shared" si="106"/>
        <v>35</v>
      </c>
      <c r="AZ426" s="30">
        <f t="shared" si="107"/>
        <v>36</v>
      </c>
      <c r="BB426" s="34">
        <f>+CompraVenta!AQ428</f>
        <v>-1313671.5899999999</v>
      </c>
      <c r="BC426" s="34">
        <f>+CompraVenta!AR428</f>
        <v>-1422706.2099999988</v>
      </c>
      <c r="BD426" s="34">
        <f>+CompraVenta!AS428</f>
        <v>-1422914.7799999996</v>
      </c>
      <c r="BF426" s="34">
        <f t="shared" si="108"/>
        <v>1718437.9900000007</v>
      </c>
      <c r="BG426" s="34">
        <f t="shared" si="109"/>
        <v>1826097.9900000023</v>
      </c>
      <c r="BH426" s="34">
        <f t="shared" si="110"/>
        <v>1339554.7099999979</v>
      </c>
      <c r="BJ426" s="36">
        <f t="shared" si="119"/>
        <v>4884090.6900000013</v>
      </c>
      <c r="BK426" s="19">
        <f t="shared" si="120"/>
        <v>0</v>
      </c>
    </row>
    <row r="427" spans="1:63" x14ac:dyDescent="0.35">
      <c r="A427" s="3" t="str">
        <f>+Seco!A426</f>
        <v>TALTAL_SOLAR</v>
      </c>
      <c r="B427" s="6">
        <f>+Seco!B426</f>
        <v>0</v>
      </c>
      <c r="C427" s="6">
        <f>+Seco!C426</f>
        <v>0</v>
      </c>
      <c r="D427" s="6">
        <f>+Seco!D426</f>
        <v>0</v>
      </c>
      <c r="E427" s="6">
        <f>+Seco!E426</f>
        <v>0</v>
      </c>
      <c r="F427" s="6">
        <f>+Seco!F426</f>
        <v>0</v>
      </c>
      <c r="G427" s="6">
        <f>+Seco!G426</f>
        <v>0</v>
      </c>
      <c r="H427" s="6">
        <f>+Seco!H426</f>
        <v>0</v>
      </c>
      <c r="I427" s="6">
        <f>+Seco!I426</f>
        <v>0</v>
      </c>
      <c r="J427" s="6">
        <f>+Seco!J426</f>
        <v>0</v>
      </c>
      <c r="K427" s="6">
        <f>+Seco!K426</f>
        <v>225076.67000000042</v>
      </c>
      <c r="L427" s="6">
        <f>+Seco!L426</f>
        <v>303224.45999999985</v>
      </c>
      <c r="M427" s="6">
        <f>+Seco!M426</f>
        <v>294860.89000000019</v>
      </c>
      <c r="N427" s="6">
        <f>+Medio!B426</f>
        <v>0</v>
      </c>
      <c r="O427" s="6">
        <f>+Medio!C426</f>
        <v>0</v>
      </c>
      <c r="P427" s="6">
        <f>+Medio!D426</f>
        <v>0</v>
      </c>
      <c r="Q427" s="6">
        <f>+Medio!E426</f>
        <v>0</v>
      </c>
      <c r="R427" s="6">
        <f>+Medio!F426</f>
        <v>0</v>
      </c>
      <c r="S427" s="6">
        <f>+Medio!G426</f>
        <v>0</v>
      </c>
      <c r="T427" s="6">
        <f>+Medio!H426</f>
        <v>0</v>
      </c>
      <c r="U427" s="6">
        <f>+Medio!I426</f>
        <v>0</v>
      </c>
      <c r="V427" s="6">
        <f>+Medio!J426</f>
        <v>0</v>
      </c>
      <c r="W427" s="6">
        <f>+Medio!K426</f>
        <v>224331.33999999994</v>
      </c>
      <c r="X427" s="6">
        <f>+Medio!L426</f>
        <v>312620.23999999993</v>
      </c>
      <c r="Y427" s="6">
        <f>+Medio!M426</f>
        <v>291804.91999999934</v>
      </c>
      <c r="Z427" s="6">
        <f>+Húmedo!B426</f>
        <v>0</v>
      </c>
      <c r="AA427" s="6">
        <f>+Húmedo!C426</f>
        <v>0</v>
      </c>
      <c r="AB427" s="6">
        <f>+Húmedo!D426</f>
        <v>0</v>
      </c>
      <c r="AC427" s="6">
        <f>+Húmedo!E426</f>
        <v>0</v>
      </c>
      <c r="AD427" s="6">
        <f>+Húmedo!F426</f>
        <v>0</v>
      </c>
      <c r="AE427" s="6">
        <f>+Húmedo!G426</f>
        <v>0</v>
      </c>
      <c r="AF427" s="6">
        <f>+Húmedo!H426</f>
        <v>0</v>
      </c>
      <c r="AG427" s="6">
        <f>+Húmedo!I426</f>
        <v>0</v>
      </c>
      <c r="AH427" s="6">
        <f>+Húmedo!J426</f>
        <v>0</v>
      </c>
      <c r="AI427" s="6">
        <f>+Húmedo!K426</f>
        <v>216826.41000000021</v>
      </c>
      <c r="AJ427" s="6">
        <f>+Húmedo!L426</f>
        <v>298202.15999999974</v>
      </c>
      <c r="AK427" s="6">
        <f>+Húmedo!M426</f>
        <v>278665.1200000004</v>
      </c>
      <c r="AL427" s="6"/>
      <c r="AM427" s="34">
        <f t="shared" si="111"/>
        <v>823162.02000000048</v>
      </c>
      <c r="AN427" s="34">
        <f t="shared" si="112"/>
        <v>828756.49999999919</v>
      </c>
      <c r="AO427" s="34">
        <f t="shared" si="113"/>
        <v>793693.69000000041</v>
      </c>
      <c r="AP427" s="34">
        <f t="shared" si="114"/>
        <v>793693.69000000041</v>
      </c>
      <c r="AQ427" s="34">
        <f t="shared" si="115"/>
        <v>3</v>
      </c>
      <c r="AR427" s="6">
        <f t="shared" si="121"/>
        <v>425</v>
      </c>
      <c r="AS427" s="35">
        <f t="shared" si="122"/>
        <v>216826.41000000021</v>
      </c>
      <c r="AT427" s="35">
        <f t="shared" si="122"/>
        <v>298202.15999999974</v>
      </c>
      <c r="AU427" s="35">
        <f t="shared" si="122"/>
        <v>278665.1200000004</v>
      </c>
      <c r="AV427" s="35">
        <f t="shared" si="117"/>
        <v>793693.69000000041</v>
      </c>
      <c r="AW427" s="19">
        <f t="shared" si="118"/>
        <v>0</v>
      </c>
      <c r="AX427" s="30">
        <f t="shared" si="105"/>
        <v>34</v>
      </c>
      <c r="AY427" s="30">
        <f t="shared" si="106"/>
        <v>35</v>
      </c>
      <c r="AZ427" s="30">
        <f t="shared" si="107"/>
        <v>36</v>
      </c>
      <c r="BB427" s="34">
        <f>+CompraVenta!AQ429</f>
        <v>0</v>
      </c>
      <c r="BC427" s="34">
        <f>+CompraVenta!AR429</f>
        <v>0</v>
      </c>
      <c r="BD427" s="34">
        <f>+CompraVenta!AS429</f>
        <v>0</v>
      </c>
      <c r="BF427" s="34">
        <f t="shared" si="108"/>
        <v>216826.41000000021</v>
      </c>
      <c r="BG427" s="34">
        <f t="shared" si="109"/>
        <v>298202.15999999974</v>
      </c>
      <c r="BH427" s="34">
        <f t="shared" si="110"/>
        <v>278665.1200000004</v>
      </c>
      <c r="BJ427" s="36">
        <f t="shared" si="119"/>
        <v>793693.69000000041</v>
      </c>
      <c r="BK427" s="19">
        <f t="shared" si="120"/>
        <v>0</v>
      </c>
    </row>
    <row r="428" spans="1:63" x14ac:dyDescent="0.35">
      <c r="A428" s="3" t="str">
        <f>+Seco!A427</f>
        <v>TAMAKAYA_ENERGIA</v>
      </c>
      <c r="B428" s="6">
        <f>+Seco!B427</f>
        <v>0</v>
      </c>
      <c r="C428" s="6">
        <f>+Seco!C427</f>
        <v>0</v>
      </c>
      <c r="D428" s="6">
        <f>+Seco!D427</f>
        <v>0</v>
      </c>
      <c r="E428" s="6">
        <f>+Seco!E427</f>
        <v>0</v>
      </c>
      <c r="F428" s="6">
        <f>+Seco!F427</f>
        <v>0</v>
      </c>
      <c r="G428" s="6">
        <f>+Seco!G427</f>
        <v>0</v>
      </c>
      <c r="H428" s="6">
        <f>+Seco!H427</f>
        <v>0</v>
      </c>
      <c r="I428" s="6">
        <f>+Seco!I427</f>
        <v>0</v>
      </c>
      <c r="J428" s="6">
        <f>+Seco!J427</f>
        <v>0</v>
      </c>
      <c r="K428" s="6">
        <f>+Seco!K427</f>
        <v>-20259013.900000006</v>
      </c>
      <c r="L428" s="6">
        <f>+Seco!L427</f>
        <v>-15937884.400000015</v>
      </c>
      <c r="M428" s="6">
        <f>+Seco!M427</f>
        <v>-6619056.9799999958</v>
      </c>
      <c r="N428" s="6">
        <f>+Medio!B427</f>
        <v>0</v>
      </c>
      <c r="O428" s="6">
        <f>+Medio!C427</f>
        <v>0</v>
      </c>
      <c r="P428" s="6">
        <f>+Medio!D427</f>
        <v>0</v>
      </c>
      <c r="Q428" s="6">
        <f>+Medio!E427</f>
        <v>0</v>
      </c>
      <c r="R428" s="6">
        <f>+Medio!F427</f>
        <v>0</v>
      </c>
      <c r="S428" s="6">
        <f>+Medio!G427</f>
        <v>0</v>
      </c>
      <c r="T428" s="6">
        <f>+Medio!H427</f>
        <v>0</v>
      </c>
      <c r="U428" s="6">
        <f>+Medio!I427</f>
        <v>0</v>
      </c>
      <c r="V428" s="6">
        <f>+Medio!J427</f>
        <v>0</v>
      </c>
      <c r="W428" s="6">
        <f>+Medio!K427</f>
        <v>-20179197.260000024</v>
      </c>
      <c r="X428" s="6">
        <f>+Medio!L427</f>
        <v>-16899263.749999993</v>
      </c>
      <c r="Y428" s="6">
        <f>+Medio!M427</f>
        <v>-7335014.4499999955</v>
      </c>
      <c r="Z428" s="6">
        <f>+Húmedo!B427</f>
        <v>0</v>
      </c>
      <c r="AA428" s="6">
        <f>+Húmedo!C427</f>
        <v>0</v>
      </c>
      <c r="AB428" s="6">
        <f>+Húmedo!D427</f>
        <v>0</v>
      </c>
      <c r="AC428" s="6">
        <f>+Húmedo!E427</f>
        <v>0</v>
      </c>
      <c r="AD428" s="6">
        <f>+Húmedo!F427</f>
        <v>0</v>
      </c>
      <c r="AE428" s="6">
        <f>+Húmedo!G427</f>
        <v>0</v>
      </c>
      <c r="AF428" s="6">
        <f>+Húmedo!H427</f>
        <v>0</v>
      </c>
      <c r="AG428" s="6">
        <f>+Húmedo!I427</f>
        <v>0</v>
      </c>
      <c r="AH428" s="6">
        <f>+Húmedo!J427</f>
        <v>0</v>
      </c>
      <c r="AI428" s="6">
        <f>+Húmedo!K427</f>
        <v>-20724216.459999952</v>
      </c>
      <c r="AJ428" s="6">
        <f>+Húmedo!L427</f>
        <v>-16354555.739999983</v>
      </c>
      <c r="AK428" s="6">
        <f>+Húmedo!M427</f>
        <v>-8604977.4999999963</v>
      </c>
      <c r="AL428" s="6"/>
      <c r="AM428" s="34">
        <f t="shared" si="111"/>
        <v>-42815955.280000016</v>
      </c>
      <c r="AN428" s="34">
        <f t="shared" si="112"/>
        <v>-44413475.460000016</v>
      </c>
      <c r="AO428" s="34">
        <f t="shared" si="113"/>
        <v>-45683749.699999928</v>
      </c>
      <c r="AP428" s="34">
        <f t="shared" si="114"/>
        <v>-45683749.699999928</v>
      </c>
      <c r="AQ428" s="34">
        <f t="shared" si="115"/>
        <v>3</v>
      </c>
      <c r="AR428" s="6">
        <f t="shared" si="121"/>
        <v>426</v>
      </c>
      <c r="AS428" s="35">
        <f t="shared" si="122"/>
        <v>-20724216.459999952</v>
      </c>
      <c r="AT428" s="35">
        <f t="shared" si="122"/>
        <v>-16354555.739999983</v>
      </c>
      <c r="AU428" s="35">
        <f t="shared" si="122"/>
        <v>-8604977.4999999963</v>
      </c>
      <c r="AV428" s="35">
        <f t="shared" si="117"/>
        <v>-45683749.699999928</v>
      </c>
      <c r="AW428" s="19">
        <f t="shared" si="118"/>
        <v>1</v>
      </c>
      <c r="AX428" s="30">
        <f t="shared" si="105"/>
        <v>34</v>
      </c>
      <c r="AY428" s="30">
        <f t="shared" si="106"/>
        <v>35</v>
      </c>
      <c r="AZ428" s="30">
        <f t="shared" si="107"/>
        <v>36</v>
      </c>
      <c r="BB428" s="34">
        <f>+CompraVenta!AQ430</f>
        <v>0</v>
      </c>
      <c r="BC428" s="34">
        <f>+CompraVenta!AR430</f>
        <v>0</v>
      </c>
      <c r="BD428" s="34">
        <f>+CompraVenta!AS430</f>
        <v>0</v>
      </c>
      <c r="BF428" s="34">
        <f t="shared" si="108"/>
        <v>-20724216.459999952</v>
      </c>
      <c r="BG428" s="34">
        <f t="shared" si="109"/>
        <v>-16354555.739999983</v>
      </c>
      <c r="BH428" s="34">
        <f t="shared" si="110"/>
        <v>-8604977.4999999963</v>
      </c>
      <c r="BJ428" s="36">
        <f t="shared" si="119"/>
        <v>-45683749.699999928</v>
      </c>
      <c r="BK428" s="19">
        <f t="shared" si="120"/>
        <v>0</v>
      </c>
    </row>
    <row r="429" spans="1:63" x14ac:dyDescent="0.35">
      <c r="A429" s="3" t="str">
        <f>+Seco!A428</f>
        <v>TAMARUGAL SOLAR 1</v>
      </c>
      <c r="B429" s="6">
        <f>+Seco!B428</f>
        <v>0</v>
      </c>
      <c r="C429" s="6">
        <f>+Seco!C428</f>
        <v>0</v>
      </c>
      <c r="D429" s="6">
        <f>+Seco!D428</f>
        <v>0</v>
      </c>
      <c r="E429" s="6">
        <f>+Seco!E428</f>
        <v>0</v>
      </c>
      <c r="F429" s="6">
        <f>+Seco!F428</f>
        <v>0</v>
      </c>
      <c r="G429" s="6">
        <f>+Seco!G428</f>
        <v>0</v>
      </c>
      <c r="H429" s="6">
        <f>+Seco!H428</f>
        <v>0</v>
      </c>
      <c r="I429" s="6">
        <f>+Seco!I428</f>
        <v>0</v>
      </c>
      <c r="J429" s="6">
        <f>+Seco!J428</f>
        <v>0</v>
      </c>
      <c r="K429" s="6">
        <f>+Seco!K428</f>
        <v>90472.989999999947</v>
      </c>
      <c r="L429" s="6">
        <f>+Seco!L428</f>
        <v>83200.629999999917</v>
      </c>
      <c r="M429" s="6">
        <f>+Seco!M428</f>
        <v>91639.800000000047</v>
      </c>
      <c r="N429" s="6">
        <f>+Medio!B428</f>
        <v>0</v>
      </c>
      <c r="O429" s="6">
        <f>+Medio!C428</f>
        <v>0</v>
      </c>
      <c r="P429" s="6">
        <f>+Medio!D428</f>
        <v>0</v>
      </c>
      <c r="Q429" s="6">
        <f>+Medio!E428</f>
        <v>0</v>
      </c>
      <c r="R429" s="6">
        <f>+Medio!F428</f>
        <v>0</v>
      </c>
      <c r="S429" s="6">
        <f>+Medio!G428</f>
        <v>0</v>
      </c>
      <c r="T429" s="6">
        <f>+Medio!H428</f>
        <v>0</v>
      </c>
      <c r="U429" s="6">
        <f>+Medio!I428</f>
        <v>0</v>
      </c>
      <c r="V429" s="6">
        <f>+Medio!J428</f>
        <v>0</v>
      </c>
      <c r="W429" s="6">
        <f>+Medio!K428</f>
        <v>88331.880000000281</v>
      </c>
      <c r="X429" s="6">
        <f>+Medio!L428</f>
        <v>82303.030000000232</v>
      </c>
      <c r="Y429" s="6">
        <f>+Medio!M428</f>
        <v>98115.150000000009</v>
      </c>
      <c r="Z429" s="6">
        <f>+Húmedo!B428</f>
        <v>0</v>
      </c>
      <c r="AA429" s="6">
        <f>+Húmedo!C428</f>
        <v>0</v>
      </c>
      <c r="AB429" s="6">
        <f>+Húmedo!D428</f>
        <v>0</v>
      </c>
      <c r="AC429" s="6">
        <f>+Húmedo!E428</f>
        <v>0</v>
      </c>
      <c r="AD429" s="6">
        <f>+Húmedo!F428</f>
        <v>0</v>
      </c>
      <c r="AE429" s="6">
        <f>+Húmedo!G428</f>
        <v>0</v>
      </c>
      <c r="AF429" s="6">
        <f>+Húmedo!H428</f>
        <v>0</v>
      </c>
      <c r="AG429" s="6">
        <f>+Húmedo!I428</f>
        <v>0</v>
      </c>
      <c r="AH429" s="6">
        <f>+Húmedo!J428</f>
        <v>0</v>
      </c>
      <c r="AI429" s="6">
        <f>+Húmedo!K428</f>
        <v>96004.619999999617</v>
      </c>
      <c r="AJ429" s="6">
        <f>+Húmedo!L428</f>
        <v>80726.830000000162</v>
      </c>
      <c r="AK429" s="6">
        <f>+Húmedo!M428</f>
        <v>97158.920000000217</v>
      </c>
      <c r="AL429" s="6"/>
      <c r="AM429" s="34">
        <f t="shared" si="111"/>
        <v>265313.41999999993</v>
      </c>
      <c r="AN429" s="34">
        <f t="shared" si="112"/>
        <v>268750.06000000052</v>
      </c>
      <c r="AO429" s="34">
        <f t="shared" si="113"/>
        <v>273890.37</v>
      </c>
      <c r="AP429" s="34">
        <f t="shared" si="114"/>
        <v>265313.41999999993</v>
      </c>
      <c r="AQ429" s="34">
        <f t="shared" si="115"/>
        <v>1</v>
      </c>
      <c r="AR429" s="6">
        <f t="shared" si="121"/>
        <v>427</v>
      </c>
      <c r="AS429" s="35">
        <f t="shared" si="122"/>
        <v>90472.989999999947</v>
      </c>
      <c r="AT429" s="35">
        <f t="shared" si="122"/>
        <v>83200.629999999917</v>
      </c>
      <c r="AU429" s="35">
        <f t="shared" si="122"/>
        <v>91639.800000000047</v>
      </c>
      <c r="AV429" s="35">
        <f t="shared" si="117"/>
        <v>265313.41999999993</v>
      </c>
      <c r="AW429" s="19">
        <f t="shared" si="118"/>
        <v>0</v>
      </c>
      <c r="AX429" s="30">
        <f t="shared" si="105"/>
        <v>10</v>
      </c>
      <c r="AY429" s="30">
        <f t="shared" si="106"/>
        <v>11</v>
      </c>
      <c r="AZ429" s="30">
        <f t="shared" si="107"/>
        <v>12</v>
      </c>
      <c r="BB429" s="34">
        <f>+CompraVenta!AQ431</f>
        <v>0</v>
      </c>
      <c r="BC429" s="34">
        <f>+CompraVenta!AR431</f>
        <v>0</v>
      </c>
      <c r="BD429" s="34">
        <f>+CompraVenta!AS431</f>
        <v>0</v>
      </c>
      <c r="BF429" s="34">
        <f t="shared" si="108"/>
        <v>90472.989999999947</v>
      </c>
      <c r="BG429" s="34">
        <f t="shared" si="109"/>
        <v>83200.629999999917</v>
      </c>
      <c r="BH429" s="34">
        <f t="shared" si="110"/>
        <v>91639.800000000047</v>
      </c>
      <c r="BJ429" s="36">
        <f t="shared" si="119"/>
        <v>265313.41999999993</v>
      </c>
      <c r="BK429" s="19">
        <f t="shared" si="120"/>
        <v>0</v>
      </c>
    </row>
    <row r="430" spans="1:63" x14ac:dyDescent="0.35">
      <c r="A430" s="3" t="str">
        <f>+Seco!A429</f>
        <v>TAMM</v>
      </c>
      <c r="B430" s="6">
        <f>+Seco!B429</f>
        <v>0</v>
      </c>
      <c r="C430" s="6">
        <f>+Seco!C429</f>
        <v>0</v>
      </c>
      <c r="D430" s="6">
        <f>+Seco!D429</f>
        <v>0</v>
      </c>
      <c r="E430" s="6">
        <f>+Seco!E429</f>
        <v>0</v>
      </c>
      <c r="F430" s="6">
        <f>+Seco!F429</f>
        <v>0</v>
      </c>
      <c r="G430" s="6">
        <f>+Seco!G429</f>
        <v>0</v>
      </c>
      <c r="H430" s="6">
        <f>+Seco!H429</f>
        <v>0</v>
      </c>
      <c r="I430" s="6">
        <f>+Seco!I429</f>
        <v>0</v>
      </c>
      <c r="J430" s="6">
        <f>+Seco!J429</f>
        <v>0</v>
      </c>
      <c r="K430" s="6">
        <f>+Seco!K429</f>
        <v>0</v>
      </c>
      <c r="L430" s="6">
        <f>+Seco!L429</f>
        <v>0</v>
      </c>
      <c r="M430" s="6">
        <f>+Seco!M429</f>
        <v>0</v>
      </c>
      <c r="N430" s="6">
        <f>+Medio!B429</f>
        <v>0</v>
      </c>
      <c r="O430" s="6">
        <f>+Medio!C429</f>
        <v>0</v>
      </c>
      <c r="P430" s="6">
        <f>+Medio!D429</f>
        <v>0</v>
      </c>
      <c r="Q430" s="6">
        <f>+Medio!E429</f>
        <v>0</v>
      </c>
      <c r="R430" s="6">
        <f>+Medio!F429</f>
        <v>0</v>
      </c>
      <c r="S430" s="6">
        <f>+Medio!G429</f>
        <v>0</v>
      </c>
      <c r="T430" s="6">
        <f>+Medio!H429</f>
        <v>0</v>
      </c>
      <c r="U430" s="6">
        <f>+Medio!I429</f>
        <v>0</v>
      </c>
      <c r="V430" s="6">
        <f>+Medio!J429</f>
        <v>0</v>
      </c>
      <c r="W430" s="6">
        <f>+Medio!K429</f>
        <v>0</v>
      </c>
      <c r="X430" s="6">
        <f>+Medio!L429</f>
        <v>0</v>
      </c>
      <c r="Y430" s="6">
        <f>+Medio!M429</f>
        <v>0</v>
      </c>
      <c r="Z430" s="6">
        <f>+Húmedo!B429</f>
        <v>0</v>
      </c>
      <c r="AA430" s="6">
        <f>+Húmedo!C429</f>
        <v>0</v>
      </c>
      <c r="AB430" s="6">
        <f>+Húmedo!D429</f>
        <v>0</v>
      </c>
      <c r="AC430" s="6">
        <f>+Húmedo!E429</f>
        <v>0</v>
      </c>
      <c r="AD430" s="6">
        <f>+Húmedo!F429</f>
        <v>0</v>
      </c>
      <c r="AE430" s="6">
        <f>+Húmedo!G429</f>
        <v>0</v>
      </c>
      <c r="AF430" s="6">
        <f>+Húmedo!H429</f>
        <v>0</v>
      </c>
      <c r="AG430" s="6">
        <f>+Húmedo!I429</f>
        <v>0</v>
      </c>
      <c r="AH430" s="6">
        <f>+Húmedo!J429</f>
        <v>0</v>
      </c>
      <c r="AI430" s="6">
        <f>+Húmedo!K429</f>
        <v>0</v>
      </c>
      <c r="AJ430" s="6">
        <f>+Húmedo!L429</f>
        <v>0</v>
      </c>
      <c r="AK430" s="6">
        <f>+Húmedo!M429</f>
        <v>0</v>
      </c>
      <c r="AL430" s="6"/>
      <c r="AM430" s="34">
        <f t="shared" si="111"/>
        <v>0</v>
      </c>
      <c r="AN430" s="34">
        <f t="shared" si="112"/>
        <v>0</v>
      </c>
      <c r="AO430" s="34">
        <f t="shared" si="113"/>
        <v>0</v>
      </c>
      <c r="AP430" s="34">
        <f t="shared" si="114"/>
        <v>0</v>
      </c>
      <c r="AQ430" s="34">
        <f t="shared" si="115"/>
        <v>1</v>
      </c>
      <c r="AR430" s="6">
        <f t="shared" si="121"/>
        <v>428</v>
      </c>
      <c r="AS430" s="35">
        <f t="shared" si="122"/>
        <v>0</v>
      </c>
      <c r="AT430" s="35">
        <f t="shared" si="122"/>
        <v>0</v>
      </c>
      <c r="AU430" s="35">
        <f t="shared" si="122"/>
        <v>0</v>
      </c>
      <c r="AV430" s="35">
        <f t="shared" si="117"/>
        <v>0</v>
      </c>
      <c r="AW430" s="19">
        <f t="shared" si="118"/>
        <v>0</v>
      </c>
      <c r="AX430" s="30">
        <f t="shared" si="105"/>
        <v>1</v>
      </c>
      <c r="AY430" s="30">
        <f t="shared" si="106"/>
        <v>1</v>
      </c>
      <c r="AZ430" s="30">
        <f t="shared" si="107"/>
        <v>1</v>
      </c>
      <c r="BB430" s="34">
        <f>+CompraVenta!AQ432</f>
        <v>0</v>
      </c>
      <c r="BC430" s="34">
        <f>+CompraVenta!AR432</f>
        <v>0</v>
      </c>
      <c r="BD430" s="34">
        <f>+CompraVenta!AS432</f>
        <v>0</v>
      </c>
      <c r="BF430" s="34">
        <f t="shared" si="108"/>
        <v>0</v>
      </c>
      <c r="BG430" s="34">
        <f t="shared" si="109"/>
        <v>0</v>
      </c>
      <c r="BH430" s="34">
        <f t="shared" si="110"/>
        <v>0</v>
      </c>
      <c r="BJ430" s="36">
        <f t="shared" si="119"/>
        <v>0</v>
      </c>
      <c r="BK430" s="19">
        <f t="shared" si="120"/>
        <v>0</v>
      </c>
    </row>
    <row r="431" spans="1:63" x14ac:dyDescent="0.35">
      <c r="A431" s="3" t="str">
        <f>+Seco!A430</f>
        <v>TEATINOS</v>
      </c>
      <c r="B431" s="6">
        <f>+Seco!B430</f>
        <v>0</v>
      </c>
      <c r="C431" s="6">
        <f>+Seco!C430</f>
        <v>0</v>
      </c>
      <c r="D431" s="6">
        <f>+Seco!D430</f>
        <v>0</v>
      </c>
      <c r="E431" s="6">
        <f>+Seco!E430</f>
        <v>0</v>
      </c>
      <c r="F431" s="6">
        <f>+Seco!F430</f>
        <v>0</v>
      </c>
      <c r="G431" s="6">
        <f>+Seco!G430</f>
        <v>0</v>
      </c>
      <c r="H431" s="6">
        <f>+Seco!H430</f>
        <v>0</v>
      </c>
      <c r="I431" s="6">
        <f>+Seco!I430</f>
        <v>0</v>
      </c>
      <c r="J431" s="6">
        <f>+Seco!J430</f>
        <v>0</v>
      </c>
      <c r="K431" s="6">
        <f>+Seco!K430</f>
        <v>13261.240000000002</v>
      </c>
      <c r="L431" s="6">
        <f>+Seco!L430</f>
        <v>15493.410000000016</v>
      </c>
      <c r="M431" s="6">
        <f>+Seco!M430</f>
        <v>37774.49999999992</v>
      </c>
      <c r="N431" s="6">
        <f>+Medio!B430</f>
        <v>0</v>
      </c>
      <c r="O431" s="6">
        <f>+Medio!C430</f>
        <v>0</v>
      </c>
      <c r="P431" s="6">
        <f>+Medio!D430</f>
        <v>0</v>
      </c>
      <c r="Q431" s="6">
        <f>+Medio!E430</f>
        <v>0</v>
      </c>
      <c r="R431" s="6">
        <f>+Medio!F430</f>
        <v>0</v>
      </c>
      <c r="S431" s="6">
        <f>+Medio!G430</f>
        <v>0</v>
      </c>
      <c r="T431" s="6">
        <f>+Medio!H430</f>
        <v>0</v>
      </c>
      <c r="U431" s="6">
        <f>+Medio!I430</f>
        <v>0</v>
      </c>
      <c r="V431" s="6">
        <f>+Medio!J430</f>
        <v>0</v>
      </c>
      <c r="W431" s="6">
        <f>+Medio!K430</f>
        <v>13203.059999999992</v>
      </c>
      <c r="X431" s="6">
        <f>+Medio!L430</f>
        <v>15849.02000000001</v>
      </c>
      <c r="Y431" s="6">
        <f>+Medio!M430</f>
        <v>37774.170000000064</v>
      </c>
      <c r="Z431" s="6">
        <f>+Húmedo!B430</f>
        <v>0</v>
      </c>
      <c r="AA431" s="6">
        <f>+Húmedo!C430</f>
        <v>0</v>
      </c>
      <c r="AB431" s="6">
        <f>+Húmedo!D430</f>
        <v>0</v>
      </c>
      <c r="AC431" s="6">
        <f>+Húmedo!E430</f>
        <v>0</v>
      </c>
      <c r="AD431" s="6">
        <f>+Húmedo!F430</f>
        <v>0</v>
      </c>
      <c r="AE431" s="6">
        <f>+Húmedo!G430</f>
        <v>0</v>
      </c>
      <c r="AF431" s="6">
        <f>+Húmedo!H430</f>
        <v>0</v>
      </c>
      <c r="AG431" s="6">
        <f>+Húmedo!I430</f>
        <v>0</v>
      </c>
      <c r="AH431" s="6">
        <f>+Húmedo!J430</f>
        <v>0</v>
      </c>
      <c r="AI431" s="6">
        <f>+Húmedo!K430</f>
        <v>12870.449999999973</v>
      </c>
      <c r="AJ431" s="6">
        <f>+Húmedo!L430</f>
        <v>15340.929999999997</v>
      </c>
      <c r="AK431" s="6">
        <f>+Húmedo!M430</f>
        <v>36600.949999999932</v>
      </c>
      <c r="AL431" s="6"/>
      <c r="AM431" s="34">
        <f t="shared" si="111"/>
        <v>66529.149999999936</v>
      </c>
      <c r="AN431" s="34">
        <f t="shared" si="112"/>
        <v>66826.250000000058</v>
      </c>
      <c r="AO431" s="34">
        <f t="shared" si="113"/>
        <v>64812.3299999999</v>
      </c>
      <c r="AP431" s="34">
        <f t="shared" si="114"/>
        <v>64812.3299999999</v>
      </c>
      <c r="AQ431" s="34">
        <f t="shared" si="115"/>
        <v>3</v>
      </c>
      <c r="AR431" s="6">
        <f t="shared" si="121"/>
        <v>429</v>
      </c>
      <c r="AS431" s="35">
        <f t="shared" si="122"/>
        <v>12870.449999999973</v>
      </c>
      <c r="AT431" s="35">
        <f t="shared" si="122"/>
        <v>15340.929999999997</v>
      </c>
      <c r="AU431" s="35">
        <f t="shared" si="122"/>
        <v>36600.949999999932</v>
      </c>
      <c r="AV431" s="35">
        <f t="shared" si="117"/>
        <v>64812.3299999999</v>
      </c>
      <c r="AW431" s="19">
        <f t="shared" si="118"/>
        <v>0</v>
      </c>
      <c r="AX431" s="30">
        <f t="shared" si="105"/>
        <v>34</v>
      </c>
      <c r="AY431" s="30">
        <f t="shared" si="106"/>
        <v>35</v>
      </c>
      <c r="AZ431" s="30">
        <f t="shared" si="107"/>
        <v>36</v>
      </c>
      <c r="BB431" s="34">
        <f>+CompraVenta!AQ433</f>
        <v>0</v>
      </c>
      <c r="BC431" s="34">
        <f>+CompraVenta!AR433</f>
        <v>0</v>
      </c>
      <c r="BD431" s="34">
        <f>+CompraVenta!AS433</f>
        <v>0</v>
      </c>
      <c r="BF431" s="34">
        <f t="shared" si="108"/>
        <v>12870.449999999973</v>
      </c>
      <c r="BG431" s="34">
        <f t="shared" si="109"/>
        <v>15340.929999999997</v>
      </c>
      <c r="BH431" s="34">
        <f t="shared" si="110"/>
        <v>36600.949999999932</v>
      </c>
      <c r="BJ431" s="36">
        <f t="shared" si="119"/>
        <v>64812.3299999999</v>
      </c>
      <c r="BK431" s="19">
        <f t="shared" si="120"/>
        <v>0</v>
      </c>
    </row>
    <row r="432" spans="1:63" x14ac:dyDescent="0.35">
      <c r="A432" s="3" t="str">
        <f>+Seco!A431</f>
        <v>TECNORED</v>
      </c>
      <c r="B432" s="6">
        <f>+Seco!B431</f>
        <v>0</v>
      </c>
      <c r="C432" s="6">
        <f>+Seco!C431</f>
        <v>0</v>
      </c>
      <c r="D432" s="6">
        <f>+Seco!D431</f>
        <v>0</v>
      </c>
      <c r="E432" s="6">
        <f>+Seco!E431</f>
        <v>0</v>
      </c>
      <c r="F432" s="6">
        <f>+Seco!F431</f>
        <v>0</v>
      </c>
      <c r="G432" s="6">
        <f>+Seco!G431</f>
        <v>0</v>
      </c>
      <c r="H432" s="6">
        <f>+Seco!H431</f>
        <v>0</v>
      </c>
      <c r="I432" s="6">
        <f>+Seco!I431</f>
        <v>0</v>
      </c>
      <c r="J432" s="6">
        <f>+Seco!J431</f>
        <v>0</v>
      </c>
      <c r="K432" s="6">
        <f>+Seco!K431</f>
        <v>-809630.19999999925</v>
      </c>
      <c r="L432" s="6">
        <f>+Seco!L431</f>
        <v>-874176.4599999995</v>
      </c>
      <c r="M432" s="6">
        <f>+Seco!M431</f>
        <v>-837091.41999999806</v>
      </c>
      <c r="N432" s="6">
        <f>+Medio!B431</f>
        <v>0</v>
      </c>
      <c r="O432" s="6">
        <f>+Medio!C431</f>
        <v>0</v>
      </c>
      <c r="P432" s="6">
        <f>+Medio!D431</f>
        <v>0</v>
      </c>
      <c r="Q432" s="6">
        <f>+Medio!E431</f>
        <v>0</v>
      </c>
      <c r="R432" s="6">
        <f>+Medio!F431</f>
        <v>0</v>
      </c>
      <c r="S432" s="6">
        <f>+Medio!G431</f>
        <v>0</v>
      </c>
      <c r="T432" s="6">
        <f>+Medio!H431</f>
        <v>0</v>
      </c>
      <c r="U432" s="6">
        <f>+Medio!I431</f>
        <v>0</v>
      </c>
      <c r="V432" s="6">
        <f>+Medio!J431</f>
        <v>0</v>
      </c>
      <c r="W432" s="6">
        <f>+Medio!K431</f>
        <v>-808022.81000000099</v>
      </c>
      <c r="X432" s="6">
        <f>+Medio!L431</f>
        <v>-894209.39999999874</v>
      </c>
      <c r="Y432" s="6">
        <f>+Medio!M431</f>
        <v>-828870.7799999984</v>
      </c>
      <c r="Z432" s="6">
        <f>+Húmedo!B431</f>
        <v>0</v>
      </c>
      <c r="AA432" s="6">
        <f>+Húmedo!C431</f>
        <v>0</v>
      </c>
      <c r="AB432" s="6">
        <f>+Húmedo!D431</f>
        <v>0</v>
      </c>
      <c r="AC432" s="6">
        <f>+Húmedo!E431</f>
        <v>0</v>
      </c>
      <c r="AD432" s="6">
        <f>+Húmedo!F431</f>
        <v>0</v>
      </c>
      <c r="AE432" s="6">
        <f>+Húmedo!G431</f>
        <v>0</v>
      </c>
      <c r="AF432" s="6">
        <f>+Húmedo!H431</f>
        <v>0</v>
      </c>
      <c r="AG432" s="6">
        <f>+Húmedo!I431</f>
        <v>0</v>
      </c>
      <c r="AH432" s="6">
        <f>+Húmedo!J431</f>
        <v>0</v>
      </c>
      <c r="AI432" s="6">
        <f>+Húmedo!K431</f>
        <v>-785918.51999999839</v>
      </c>
      <c r="AJ432" s="6">
        <f>+Húmedo!L431</f>
        <v>-862443.85000000137</v>
      </c>
      <c r="AK432" s="6">
        <f>+Húmedo!M431</f>
        <v>-805727.14000000083</v>
      </c>
      <c r="AL432" s="6"/>
      <c r="AM432" s="34">
        <f t="shared" si="111"/>
        <v>-2520898.0799999968</v>
      </c>
      <c r="AN432" s="34">
        <f t="shared" si="112"/>
        <v>-2531102.9899999984</v>
      </c>
      <c r="AO432" s="34">
        <f t="shared" si="113"/>
        <v>-2454089.5100000007</v>
      </c>
      <c r="AP432" s="34">
        <f t="shared" si="114"/>
        <v>-2531102.9899999984</v>
      </c>
      <c r="AQ432" s="34">
        <f t="shared" si="115"/>
        <v>2</v>
      </c>
      <c r="AR432" s="6">
        <f t="shared" si="121"/>
        <v>430</v>
      </c>
      <c r="AS432" s="35">
        <f t="shared" si="122"/>
        <v>-808022.81000000099</v>
      </c>
      <c r="AT432" s="35">
        <f t="shared" si="122"/>
        <v>-894209.39999999874</v>
      </c>
      <c r="AU432" s="35">
        <f t="shared" si="122"/>
        <v>-828870.7799999984</v>
      </c>
      <c r="AV432" s="35">
        <f t="shared" si="117"/>
        <v>-2531102.9899999984</v>
      </c>
      <c r="AW432" s="19">
        <f t="shared" si="118"/>
        <v>1</v>
      </c>
      <c r="AX432" s="30">
        <f t="shared" si="105"/>
        <v>22</v>
      </c>
      <c r="AY432" s="30">
        <f t="shared" si="106"/>
        <v>23</v>
      </c>
      <c r="AZ432" s="30">
        <f t="shared" si="107"/>
        <v>24</v>
      </c>
      <c r="BB432" s="34">
        <f>+CompraVenta!AQ434</f>
        <v>720085.38999999955</v>
      </c>
      <c r="BC432" s="34">
        <f>+CompraVenta!AR434</f>
        <v>798179.5400000005</v>
      </c>
      <c r="BD432" s="34">
        <f>+CompraVenta!AS434</f>
        <v>743943.97999999975</v>
      </c>
      <c r="BF432" s="34">
        <f t="shared" si="108"/>
        <v>-87937.420000001439</v>
      </c>
      <c r="BG432" s="34">
        <f t="shared" si="109"/>
        <v>-96029.85999999824</v>
      </c>
      <c r="BH432" s="34">
        <f t="shared" si="110"/>
        <v>-84926.79999999865</v>
      </c>
      <c r="BJ432" s="36">
        <f t="shared" si="119"/>
        <v>-268894.07999999833</v>
      </c>
      <c r="BK432" s="19">
        <f t="shared" si="120"/>
        <v>0</v>
      </c>
    </row>
    <row r="433" spans="1:63" x14ac:dyDescent="0.35">
      <c r="A433" s="3" t="str">
        <f>+Seco!A432</f>
        <v>TILTIL_SOLAR</v>
      </c>
      <c r="B433" s="6">
        <f>+Seco!B432</f>
        <v>0</v>
      </c>
      <c r="C433" s="6">
        <f>+Seco!C432</f>
        <v>0</v>
      </c>
      <c r="D433" s="6">
        <f>+Seco!D432</f>
        <v>0</v>
      </c>
      <c r="E433" s="6">
        <f>+Seco!E432</f>
        <v>0</v>
      </c>
      <c r="F433" s="6">
        <f>+Seco!F432</f>
        <v>0</v>
      </c>
      <c r="G433" s="6">
        <f>+Seco!G432</f>
        <v>0</v>
      </c>
      <c r="H433" s="6">
        <f>+Seco!H432</f>
        <v>0</v>
      </c>
      <c r="I433" s="6">
        <f>+Seco!I432</f>
        <v>0</v>
      </c>
      <c r="J433" s="6">
        <f>+Seco!J432</f>
        <v>0</v>
      </c>
      <c r="K433" s="6">
        <f>+Seco!K432</f>
        <v>59742.540000000139</v>
      </c>
      <c r="L433" s="6">
        <f>+Seco!L432</f>
        <v>76877.380000000048</v>
      </c>
      <c r="M433" s="6">
        <f>+Seco!M432</f>
        <v>69110.929999999935</v>
      </c>
      <c r="N433" s="6">
        <f>+Medio!B432</f>
        <v>0</v>
      </c>
      <c r="O433" s="6">
        <f>+Medio!C432</f>
        <v>0</v>
      </c>
      <c r="P433" s="6">
        <f>+Medio!D432</f>
        <v>0</v>
      </c>
      <c r="Q433" s="6">
        <f>+Medio!E432</f>
        <v>0</v>
      </c>
      <c r="R433" s="6">
        <f>+Medio!F432</f>
        <v>0</v>
      </c>
      <c r="S433" s="6">
        <f>+Medio!G432</f>
        <v>0</v>
      </c>
      <c r="T433" s="6">
        <f>+Medio!H432</f>
        <v>0</v>
      </c>
      <c r="U433" s="6">
        <f>+Medio!I432</f>
        <v>0</v>
      </c>
      <c r="V433" s="6">
        <f>+Medio!J432</f>
        <v>0</v>
      </c>
      <c r="W433" s="6">
        <f>+Medio!K432</f>
        <v>59515.949999999917</v>
      </c>
      <c r="X433" s="6">
        <f>+Medio!L432</f>
        <v>78208.320000000007</v>
      </c>
      <c r="Y433" s="6">
        <f>+Medio!M432</f>
        <v>69389.729999999807</v>
      </c>
      <c r="Z433" s="6">
        <f>+Húmedo!B432</f>
        <v>0</v>
      </c>
      <c r="AA433" s="6">
        <f>+Húmedo!C432</f>
        <v>0</v>
      </c>
      <c r="AB433" s="6">
        <f>+Húmedo!D432</f>
        <v>0</v>
      </c>
      <c r="AC433" s="6">
        <f>+Húmedo!E432</f>
        <v>0</v>
      </c>
      <c r="AD433" s="6">
        <f>+Húmedo!F432</f>
        <v>0</v>
      </c>
      <c r="AE433" s="6">
        <f>+Húmedo!G432</f>
        <v>0</v>
      </c>
      <c r="AF433" s="6">
        <f>+Húmedo!H432</f>
        <v>0</v>
      </c>
      <c r="AG433" s="6">
        <f>+Húmedo!I432</f>
        <v>0</v>
      </c>
      <c r="AH433" s="6">
        <f>+Húmedo!J432</f>
        <v>0</v>
      </c>
      <c r="AI433" s="6">
        <f>+Húmedo!K432</f>
        <v>58333.250000000022</v>
      </c>
      <c r="AJ433" s="6">
        <f>+Húmedo!L432</f>
        <v>76473.520000000062</v>
      </c>
      <c r="AK433" s="6">
        <f>+Húmedo!M432</f>
        <v>67532.069999999847</v>
      </c>
      <c r="AL433" s="6"/>
      <c r="AM433" s="34">
        <f t="shared" si="111"/>
        <v>205730.85000000012</v>
      </c>
      <c r="AN433" s="34">
        <f t="shared" si="112"/>
        <v>207113.99999999974</v>
      </c>
      <c r="AO433" s="34">
        <f t="shared" si="113"/>
        <v>202338.83999999991</v>
      </c>
      <c r="AP433" s="34">
        <f t="shared" si="114"/>
        <v>202338.83999999991</v>
      </c>
      <c r="AQ433" s="34">
        <f t="shared" si="115"/>
        <v>3</v>
      </c>
      <c r="AR433" s="6">
        <f t="shared" si="121"/>
        <v>431</v>
      </c>
      <c r="AS433" s="35">
        <f t="shared" si="122"/>
        <v>58333.250000000022</v>
      </c>
      <c r="AT433" s="35">
        <f t="shared" si="122"/>
        <v>76473.520000000062</v>
      </c>
      <c r="AU433" s="35">
        <f t="shared" si="122"/>
        <v>67532.069999999847</v>
      </c>
      <c r="AV433" s="35">
        <f t="shared" si="117"/>
        <v>202338.83999999991</v>
      </c>
      <c r="AW433" s="19">
        <f t="shared" si="118"/>
        <v>0</v>
      </c>
      <c r="AX433" s="30">
        <f t="shared" si="105"/>
        <v>34</v>
      </c>
      <c r="AY433" s="30">
        <f t="shared" si="106"/>
        <v>35</v>
      </c>
      <c r="AZ433" s="30">
        <f t="shared" si="107"/>
        <v>36</v>
      </c>
      <c r="BB433" s="34">
        <f>+CompraVenta!AQ435</f>
        <v>0</v>
      </c>
      <c r="BC433" s="34">
        <f>+CompraVenta!AR435</f>
        <v>0</v>
      </c>
      <c r="BD433" s="34">
        <f>+CompraVenta!AS435</f>
        <v>0</v>
      </c>
      <c r="BF433" s="34">
        <f t="shared" si="108"/>
        <v>58333.250000000022</v>
      </c>
      <c r="BG433" s="34">
        <f t="shared" si="109"/>
        <v>76473.520000000062</v>
      </c>
      <c r="BH433" s="34">
        <f t="shared" si="110"/>
        <v>67532.069999999847</v>
      </c>
      <c r="BJ433" s="36">
        <f t="shared" si="119"/>
        <v>202338.83999999991</v>
      </c>
      <c r="BK433" s="19">
        <f t="shared" si="120"/>
        <v>0</v>
      </c>
    </row>
    <row r="434" spans="1:63" x14ac:dyDescent="0.35">
      <c r="A434" s="3" t="str">
        <f>+Seco!A433</f>
        <v>TRAILELFU</v>
      </c>
      <c r="B434" s="6">
        <f>+Seco!B433</f>
        <v>0</v>
      </c>
      <c r="C434" s="6">
        <f>+Seco!C433</f>
        <v>0</v>
      </c>
      <c r="D434" s="6">
        <f>+Seco!D433</f>
        <v>0</v>
      </c>
      <c r="E434" s="6">
        <f>+Seco!E433</f>
        <v>0</v>
      </c>
      <c r="F434" s="6">
        <f>+Seco!F433</f>
        <v>0</v>
      </c>
      <c r="G434" s="6">
        <f>+Seco!G433</f>
        <v>0</v>
      </c>
      <c r="H434" s="6">
        <f>+Seco!H433</f>
        <v>0</v>
      </c>
      <c r="I434" s="6">
        <f>+Seco!I433</f>
        <v>0</v>
      </c>
      <c r="J434" s="6">
        <f>+Seco!J433</f>
        <v>0</v>
      </c>
      <c r="K434" s="6">
        <f>+Seco!K433</f>
        <v>136865.16000000003</v>
      </c>
      <c r="L434" s="6">
        <f>+Seco!L433</f>
        <v>93046.699999999852</v>
      </c>
      <c r="M434" s="6">
        <f>+Seco!M433</f>
        <v>93032.140000000218</v>
      </c>
      <c r="N434" s="6">
        <f>+Medio!B433</f>
        <v>0</v>
      </c>
      <c r="O434" s="6">
        <f>+Medio!C433</f>
        <v>0</v>
      </c>
      <c r="P434" s="6">
        <f>+Medio!D433</f>
        <v>0</v>
      </c>
      <c r="Q434" s="6">
        <f>+Medio!E433</f>
        <v>0</v>
      </c>
      <c r="R434" s="6">
        <f>+Medio!F433</f>
        <v>0</v>
      </c>
      <c r="S434" s="6">
        <f>+Medio!G433</f>
        <v>0</v>
      </c>
      <c r="T434" s="6">
        <f>+Medio!H433</f>
        <v>0</v>
      </c>
      <c r="U434" s="6">
        <f>+Medio!I433</f>
        <v>0</v>
      </c>
      <c r="V434" s="6">
        <f>+Medio!J433</f>
        <v>0</v>
      </c>
      <c r="W434" s="6">
        <f>+Medio!K433</f>
        <v>147927.58000000034</v>
      </c>
      <c r="X434" s="6">
        <f>+Medio!L433</f>
        <v>214883.28000000006</v>
      </c>
      <c r="Y434" s="6">
        <f>+Medio!M433</f>
        <v>77861.099999999991</v>
      </c>
      <c r="Z434" s="6">
        <f>+Húmedo!B433</f>
        <v>0</v>
      </c>
      <c r="AA434" s="6">
        <f>+Húmedo!C433</f>
        <v>0</v>
      </c>
      <c r="AB434" s="6">
        <f>+Húmedo!D433</f>
        <v>0</v>
      </c>
      <c r="AC434" s="6">
        <f>+Húmedo!E433</f>
        <v>0</v>
      </c>
      <c r="AD434" s="6">
        <f>+Húmedo!F433</f>
        <v>0</v>
      </c>
      <c r="AE434" s="6">
        <f>+Húmedo!G433</f>
        <v>0</v>
      </c>
      <c r="AF434" s="6">
        <f>+Húmedo!H433</f>
        <v>0</v>
      </c>
      <c r="AG434" s="6">
        <f>+Húmedo!I433</f>
        <v>0</v>
      </c>
      <c r="AH434" s="6">
        <f>+Húmedo!J433</f>
        <v>0</v>
      </c>
      <c r="AI434" s="6">
        <f>+Húmedo!K433</f>
        <v>118305.72000000018</v>
      </c>
      <c r="AJ434" s="6">
        <f>+Húmedo!L433</f>
        <v>73362.559999999867</v>
      </c>
      <c r="AK434" s="6">
        <f>+Húmedo!M433</f>
        <v>58048.510000000024</v>
      </c>
      <c r="AL434" s="6"/>
      <c r="AM434" s="34">
        <f t="shared" si="111"/>
        <v>322944.00000000012</v>
      </c>
      <c r="AN434" s="34">
        <f t="shared" si="112"/>
        <v>440671.96000000037</v>
      </c>
      <c r="AO434" s="34">
        <f t="shared" si="113"/>
        <v>249716.79000000004</v>
      </c>
      <c r="AP434" s="34">
        <f t="shared" si="114"/>
        <v>249716.79000000004</v>
      </c>
      <c r="AQ434" s="34">
        <f t="shared" si="115"/>
        <v>3</v>
      </c>
      <c r="AR434" s="6">
        <f t="shared" si="121"/>
        <v>432</v>
      </c>
      <c r="AS434" s="35">
        <f t="shared" si="122"/>
        <v>118305.72000000018</v>
      </c>
      <c r="AT434" s="35">
        <f t="shared" si="122"/>
        <v>73362.559999999867</v>
      </c>
      <c r="AU434" s="35">
        <f t="shared" si="122"/>
        <v>58048.510000000024</v>
      </c>
      <c r="AV434" s="35">
        <f t="shared" si="117"/>
        <v>249716.79000000004</v>
      </c>
      <c r="AW434" s="19">
        <f t="shared" si="118"/>
        <v>0</v>
      </c>
      <c r="AX434" s="30">
        <f t="shared" si="105"/>
        <v>34</v>
      </c>
      <c r="AY434" s="30">
        <f t="shared" si="106"/>
        <v>35</v>
      </c>
      <c r="AZ434" s="30">
        <f t="shared" si="107"/>
        <v>36</v>
      </c>
      <c r="BB434" s="34">
        <f>+CompraVenta!AQ436</f>
        <v>0</v>
      </c>
      <c r="BC434" s="34">
        <f>+CompraVenta!AR436</f>
        <v>0</v>
      </c>
      <c r="BD434" s="34">
        <f>+CompraVenta!AS436</f>
        <v>0</v>
      </c>
      <c r="BF434" s="34">
        <f t="shared" si="108"/>
        <v>118305.72000000018</v>
      </c>
      <c r="BG434" s="34">
        <f t="shared" si="109"/>
        <v>73362.559999999867</v>
      </c>
      <c r="BH434" s="34">
        <f t="shared" si="110"/>
        <v>58048.510000000024</v>
      </c>
      <c r="BJ434" s="36">
        <f t="shared" si="119"/>
        <v>249716.79000000004</v>
      </c>
      <c r="BK434" s="19">
        <f t="shared" si="120"/>
        <v>0</v>
      </c>
    </row>
    <row r="435" spans="1:63" x14ac:dyDescent="0.35">
      <c r="A435" s="3" t="str">
        <f>+Seco!A434</f>
        <v>TRICAHUE_SOLAR</v>
      </c>
      <c r="B435" s="6">
        <f>+Seco!B434</f>
        <v>0</v>
      </c>
      <c r="C435" s="6">
        <f>+Seco!C434</f>
        <v>0</v>
      </c>
      <c r="D435" s="6">
        <f>+Seco!D434</f>
        <v>0</v>
      </c>
      <c r="E435" s="6">
        <f>+Seco!E434</f>
        <v>0</v>
      </c>
      <c r="F435" s="6">
        <f>+Seco!F434</f>
        <v>0</v>
      </c>
      <c r="G435" s="6">
        <f>+Seco!G434</f>
        <v>0</v>
      </c>
      <c r="H435" s="6">
        <f>+Seco!H434</f>
        <v>0</v>
      </c>
      <c r="I435" s="6">
        <f>+Seco!I434</f>
        <v>0</v>
      </c>
      <c r="J435" s="6">
        <f>+Seco!J434</f>
        <v>0</v>
      </c>
      <c r="K435" s="6">
        <f>+Seco!K434</f>
        <v>262854.66999999981</v>
      </c>
      <c r="L435" s="6">
        <f>+Seco!L434</f>
        <v>340752.68999999983</v>
      </c>
      <c r="M435" s="6">
        <f>+Seco!M434</f>
        <v>350494.18000000017</v>
      </c>
      <c r="N435" s="6">
        <f>+Medio!B434</f>
        <v>0</v>
      </c>
      <c r="O435" s="6">
        <f>+Medio!C434</f>
        <v>0</v>
      </c>
      <c r="P435" s="6">
        <f>+Medio!D434</f>
        <v>0</v>
      </c>
      <c r="Q435" s="6">
        <f>+Medio!E434</f>
        <v>0</v>
      </c>
      <c r="R435" s="6">
        <f>+Medio!F434</f>
        <v>0</v>
      </c>
      <c r="S435" s="6">
        <f>+Medio!G434</f>
        <v>0</v>
      </c>
      <c r="T435" s="6">
        <f>+Medio!H434</f>
        <v>0</v>
      </c>
      <c r="U435" s="6">
        <f>+Medio!I434</f>
        <v>0</v>
      </c>
      <c r="V435" s="6">
        <f>+Medio!J434</f>
        <v>0</v>
      </c>
      <c r="W435" s="6">
        <f>+Medio!K434</f>
        <v>261724.66999999929</v>
      </c>
      <c r="X435" s="6">
        <f>+Medio!L434</f>
        <v>348528.12999999925</v>
      </c>
      <c r="Y435" s="6">
        <f>+Medio!M434</f>
        <v>350507.36999999994</v>
      </c>
      <c r="Z435" s="6">
        <f>+Húmedo!B434</f>
        <v>0</v>
      </c>
      <c r="AA435" s="6">
        <f>+Húmedo!C434</f>
        <v>0</v>
      </c>
      <c r="AB435" s="6">
        <f>+Húmedo!D434</f>
        <v>0</v>
      </c>
      <c r="AC435" s="6">
        <f>+Húmedo!E434</f>
        <v>0</v>
      </c>
      <c r="AD435" s="6">
        <f>+Húmedo!F434</f>
        <v>0</v>
      </c>
      <c r="AE435" s="6">
        <f>+Húmedo!G434</f>
        <v>0</v>
      </c>
      <c r="AF435" s="6">
        <f>+Húmedo!H434</f>
        <v>0</v>
      </c>
      <c r="AG435" s="6">
        <f>+Húmedo!I434</f>
        <v>0</v>
      </c>
      <c r="AH435" s="6">
        <f>+Húmedo!J434</f>
        <v>0</v>
      </c>
      <c r="AI435" s="6">
        <f>+Húmedo!K434</f>
        <v>255129.01000000036</v>
      </c>
      <c r="AJ435" s="6">
        <f>+Húmedo!L434</f>
        <v>337339.99999999983</v>
      </c>
      <c r="AK435" s="6">
        <f>+Húmedo!M434</f>
        <v>339634.91000000032</v>
      </c>
      <c r="AL435" s="6"/>
      <c r="AM435" s="34">
        <f t="shared" si="111"/>
        <v>954101.5399999998</v>
      </c>
      <c r="AN435" s="34">
        <f t="shared" si="112"/>
        <v>960760.16999999853</v>
      </c>
      <c r="AO435" s="34">
        <f t="shared" si="113"/>
        <v>932103.92000000062</v>
      </c>
      <c r="AP435" s="34">
        <f t="shared" si="114"/>
        <v>932103.92000000062</v>
      </c>
      <c r="AQ435" s="34">
        <f t="shared" si="115"/>
        <v>3</v>
      </c>
      <c r="AR435" s="6">
        <f t="shared" si="121"/>
        <v>433</v>
      </c>
      <c r="AS435" s="35">
        <f t="shared" si="122"/>
        <v>255129.01000000036</v>
      </c>
      <c r="AT435" s="35">
        <f t="shared" si="122"/>
        <v>337339.99999999983</v>
      </c>
      <c r="AU435" s="35">
        <f t="shared" si="122"/>
        <v>339634.91000000032</v>
      </c>
      <c r="AV435" s="35">
        <f t="shared" si="117"/>
        <v>932103.92000000062</v>
      </c>
      <c r="AW435" s="19">
        <f t="shared" si="118"/>
        <v>0</v>
      </c>
      <c r="AX435" s="30">
        <f t="shared" si="105"/>
        <v>34</v>
      </c>
      <c r="AY435" s="30">
        <f t="shared" si="106"/>
        <v>35</v>
      </c>
      <c r="AZ435" s="30">
        <f t="shared" si="107"/>
        <v>36</v>
      </c>
      <c r="BB435" s="34">
        <f>+CompraVenta!AQ437</f>
        <v>0</v>
      </c>
      <c r="BC435" s="34">
        <f>+CompraVenta!AR437</f>
        <v>0</v>
      </c>
      <c r="BD435" s="34">
        <f>+CompraVenta!AS437</f>
        <v>0</v>
      </c>
      <c r="BF435" s="34">
        <f t="shared" si="108"/>
        <v>255129.01000000036</v>
      </c>
      <c r="BG435" s="34">
        <f t="shared" si="109"/>
        <v>337339.99999999983</v>
      </c>
      <c r="BH435" s="34">
        <f t="shared" si="110"/>
        <v>339634.91000000032</v>
      </c>
      <c r="BJ435" s="36">
        <f t="shared" si="119"/>
        <v>932103.92000000062</v>
      </c>
      <c r="BK435" s="19">
        <f t="shared" si="120"/>
        <v>0</v>
      </c>
    </row>
    <row r="436" spans="1:63" x14ac:dyDescent="0.35">
      <c r="A436" s="3" t="str">
        <f>+Seco!A435</f>
        <v>TRICAHUE_SPA</v>
      </c>
      <c r="B436" s="6">
        <f>+Seco!B435</f>
        <v>0</v>
      </c>
      <c r="C436" s="6">
        <f>+Seco!C435</f>
        <v>0</v>
      </c>
      <c r="D436" s="6">
        <f>+Seco!D435</f>
        <v>0</v>
      </c>
      <c r="E436" s="6">
        <f>+Seco!E435</f>
        <v>0</v>
      </c>
      <c r="F436" s="6">
        <f>+Seco!F435</f>
        <v>0</v>
      </c>
      <c r="G436" s="6">
        <f>+Seco!G435</f>
        <v>0</v>
      </c>
      <c r="H436" s="6">
        <f>+Seco!H435</f>
        <v>0</v>
      </c>
      <c r="I436" s="6">
        <f>+Seco!I435</f>
        <v>0</v>
      </c>
      <c r="J436" s="6">
        <f>+Seco!J435</f>
        <v>0</v>
      </c>
      <c r="K436" s="6">
        <f>+Seco!K435</f>
        <v>64359.019999999924</v>
      </c>
      <c r="L436" s="6">
        <f>+Seco!L435</f>
        <v>51129.220000000088</v>
      </c>
      <c r="M436" s="6">
        <f>+Seco!M435</f>
        <v>81957.95000000007</v>
      </c>
      <c r="N436" s="6">
        <f>+Medio!B435</f>
        <v>0</v>
      </c>
      <c r="O436" s="6">
        <f>+Medio!C435</f>
        <v>0</v>
      </c>
      <c r="P436" s="6">
        <f>+Medio!D435</f>
        <v>0</v>
      </c>
      <c r="Q436" s="6">
        <f>+Medio!E435</f>
        <v>0</v>
      </c>
      <c r="R436" s="6">
        <f>+Medio!F435</f>
        <v>0</v>
      </c>
      <c r="S436" s="6">
        <f>+Medio!G435</f>
        <v>0</v>
      </c>
      <c r="T436" s="6">
        <f>+Medio!H435</f>
        <v>0</v>
      </c>
      <c r="U436" s="6">
        <f>+Medio!I435</f>
        <v>0</v>
      </c>
      <c r="V436" s="6">
        <f>+Medio!J435</f>
        <v>0</v>
      </c>
      <c r="W436" s="6">
        <f>+Medio!K435</f>
        <v>64148.709999999955</v>
      </c>
      <c r="X436" s="6">
        <f>+Medio!L435</f>
        <v>52703.910000000091</v>
      </c>
      <c r="Y436" s="6">
        <f>+Medio!M435</f>
        <v>81109.76000000014</v>
      </c>
      <c r="Z436" s="6">
        <f>+Húmedo!B435</f>
        <v>0</v>
      </c>
      <c r="AA436" s="6">
        <f>+Húmedo!C435</f>
        <v>0</v>
      </c>
      <c r="AB436" s="6">
        <f>+Húmedo!D435</f>
        <v>0</v>
      </c>
      <c r="AC436" s="6">
        <f>+Húmedo!E435</f>
        <v>0</v>
      </c>
      <c r="AD436" s="6">
        <f>+Húmedo!F435</f>
        <v>0</v>
      </c>
      <c r="AE436" s="6">
        <f>+Húmedo!G435</f>
        <v>0</v>
      </c>
      <c r="AF436" s="6">
        <f>+Húmedo!H435</f>
        <v>0</v>
      </c>
      <c r="AG436" s="6">
        <f>+Húmedo!I435</f>
        <v>0</v>
      </c>
      <c r="AH436" s="6">
        <f>+Húmedo!J435</f>
        <v>0</v>
      </c>
      <c r="AI436" s="6">
        <f>+Húmedo!K435</f>
        <v>62004.01000000006</v>
      </c>
      <c r="AJ436" s="6">
        <f>+Húmedo!L435</f>
        <v>50266.229999999952</v>
      </c>
      <c r="AK436" s="6">
        <f>+Húmedo!M435</f>
        <v>77470.690000000192</v>
      </c>
      <c r="AL436" s="6"/>
      <c r="AM436" s="34">
        <f t="shared" si="111"/>
        <v>197446.19000000009</v>
      </c>
      <c r="AN436" s="34">
        <f t="shared" si="112"/>
        <v>197962.38000000018</v>
      </c>
      <c r="AO436" s="34">
        <f t="shared" si="113"/>
        <v>189740.93000000023</v>
      </c>
      <c r="AP436" s="34">
        <f t="shared" si="114"/>
        <v>189740.93000000023</v>
      </c>
      <c r="AQ436" s="34">
        <f t="shared" si="115"/>
        <v>3</v>
      </c>
      <c r="AR436" s="6">
        <f t="shared" si="121"/>
        <v>434</v>
      </c>
      <c r="AS436" s="35">
        <f t="shared" si="122"/>
        <v>62004.01000000006</v>
      </c>
      <c r="AT436" s="35">
        <f t="shared" si="122"/>
        <v>50266.229999999952</v>
      </c>
      <c r="AU436" s="35">
        <f t="shared" si="122"/>
        <v>77470.690000000192</v>
      </c>
      <c r="AV436" s="35">
        <f t="shared" si="117"/>
        <v>189740.93000000023</v>
      </c>
      <c r="AW436" s="19">
        <f t="shared" si="118"/>
        <v>0</v>
      </c>
      <c r="AX436" s="30">
        <f t="shared" si="105"/>
        <v>34</v>
      </c>
      <c r="AY436" s="30">
        <f t="shared" si="106"/>
        <v>35</v>
      </c>
      <c r="AZ436" s="30">
        <f t="shared" si="107"/>
        <v>36</v>
      </c>
      <c r="BB436" s="34">
        <f>+CompraVenta!AQ438</f>
        <v>0</v>
      </c>
      <c r="BC436" s="34">
        <f>+CompraVenta!AR438</f>
        <v>0</v>
      </c>
      <c r="BD436" s="34">
        <f>+CompraVenta!AS438</f>
        <v>0</v>
      </c>
      <c r="BF436" s="34">
        <f t="shared" si="108"/>
        <v>62004.01000000006</v>
      </c>
      <c r="BG436" s="34">
        <f t="shared" si="109"/>
        <v>50266.229999999952</v>
      </c>
      <c r="BH436" s="34">
        <f t="shared" si="110"/>
        <v>77470.690000000192</v>
      </c>
      <c r="BJ436" s="36">
        <f t="shared" si="119"/>
        <v>189740.93000000023</v>
      </c>
      <c r="BK436" s="19">
        <f t="shared" si="120"/>
        <v>0</v>
      </c>
    </row>
    <row r="437" spans="1:63" x14ac:dyDescent="0.35">
      <c r="A437" s="3" t="str">
        <f>+Seco!A436</f>
        <v>TSGF</v>
      </c>
      <c r="B437" s="6">
        <f>+Seco!B436</f>
        <v>0</v>
      </c>
      <c r="C437" s="6">
        <f>+Seco!C436</f>
        <v>0</v>
      </c>
      <c r="D437" s="6">
        <f>+Seco!D436</f>
        <v>0</v>
      </c>
      <c r="E437" s="6">
        <f>+Seco!E436</f>
        <v>0</v>
      </c>
      <c r="F437" s="6">
        <f>+Seco!F436</f>
        <v>0</v>
      </c>
      <c r="G437" s="6">
        <f>+Seco!G436</f>
        <v>0</v>
      </c>
      <c r="H437" s="6">
        <f>+Seco!H436</f>
        <v>0</v>
      </c>
      <c r="I437" s="6">
        <f>+Seco!I436</f>
        <v>0</v>
      </c>
      <c r="J437" s="6">
        <f>+Seco!J436</f>
        <v>0</v>
      </c>
      <c r="K437" s="6">
        <f>+Seco!K436</f>
        <v>1596152.7999999993</v>
      </c>
      <c r="L437" s="6">
        <f>+Seco!L436</f>
        <v>1467614.8800000011</v>
      </c>
      <c r="M437" s="6">
        <f>+Seco!M436</f>
        <v>1616719.2499999974</v>
      </c>
      <c r="N437" s="6">
        <f>+Medio!B436</f>
        <v>0</v>
      </c>
      <c r="O437" s="6">
        <f>+Medio!C436</f>
        <v>0</v>
      </c>
      <c r="P437" s="6">
        <f>+Medio!D436</f>
        <v>0</v>
      </c>
      <c r="Q437" s="6">
        <f>+Medio!E436</f>
        <v>0</v>
      </c>
      <c r="R437" s="6">
        <f>+Medio!F436</f>
        <v>0</v>
      </c>
      <c r="S437" s="6">
        <f>+Medio!G436</f>
        <v>0</v>
      </c>
      <c r="T437" s="6">
        <f>+Medio!H436</f>
        <v>0</v>
      </c>
      <c r="U437" s="6">
        <f>+Medio!I436</f>
        <v>0</v>
      </c>
      <c r="V437" s="6">
        <f>+Medio!J436</f>
        <v>0</v>
      </c>
      <c r="W437" s="6">
        <f>+Medio!K436</f>
        <v>1558404.8499999989</v>
      </c>
      <c r="X437" s="6">
        <f>+Medio!L436</f>
        <v>1451801.059999998</v>
      </c>
      <c r="Y437" s="6">
        <f>+Medio!M436</f>
        <v>1730839.3399999957</v>
      </c>
      <c r="Z437" s="6">
        <f>+Húmedo!B436</f>
        <v>0</v>
      </c>
      <c r="AA437" s="6">
        <f>+Húmedo!C436</f>
        <v>0</v>
      </c>
      <c r="AB437" s="6">
        <f>+Húmedo!D436</f>
        <v>0</v>
      </c>
      <c r="AC437" s="6">
        <f>+Húmedo!E436</f>
        <v>0</v>
      </c>
      <c r="AD437" s="6">
        <f>+Húmedo!F436</f>
        <v>0</v>
      </c>
      <c r="AE437" s="6">
        <f>+Húmedo!G436</f>
        <v>0</v>
      </c>
      <c r="AF437" s="6">
        <f>+Húmedo!H436</f>
        <v>0</v>
      </c>
      <c r="AG437" s="6">
        <f>+Húmedo!I436</f>
        <v>0</v>
      </c>
      <c r="AH437" s="6">
        <f>+Húmedo!J436</f>
        <v>0</v>
      </c>
      <c r="AI437" s="6">
        <f>+Húmedo!K436</f>
        <v>1693687.1800000011</v>
      </c>
      <c r="AJ437" s="6">
        <f>+Húmedo!L436</f>
        <v>1423961.129999998</v>
      </c>
      <c r="AK437" s="6">
        <f>+Húmedo!M436</f>
        <v>1714049.339999998</v>
      </c>
      <c r="AL437" s="6"/>
      <c r="AM437" s="34">
        <f t="shared" si="111"/>
        <v>4680486.9299999978</v>
      </c>
      <c r="AN437" s="34">
        <f t="shared" si="112"/>
        <v>4741045.2499999925</v>
      </c>
      <c r="AO437" s="34">
        <f t="shared" si="113"/>
        <v>4831697.6499999966</v>
      </c>
      <c r="AP437" s="34">
        <f t="shared" si="114"/>
        <v>4680486.9299999978</v>
      </c>
      <c r="AQ437" s="34">
        <f t="shared" si="115"/>
        <v>1</v>
      </c>
      <c r="AR437" s="6">
        <f t="shared" si="121"/>
        <v>435</v>
      </c>
      <c r="AS437" s="35">
        <f t="shared" si="122"/>
        <v>1596152.7999999993</v>
      </c>
      <c r="AT437" s="35">
        <f t="shared" si="122"/>
        <v>1467614.8800000011</v>
      </c>
      <c r="AU437" s="35">
        <f t="shared" si="122"/>
        <v>1616719.2499999974</v>
      </c>
      <c r="AV437" s="35">
        <f t="shared" si="117"/>
        <v>4680486.9299999978</v>
      </c>
      <c r="AW437" s="19">
        <f t="shared" si="118"/>
        <v>0</v>
      </c>
      <c r="AX437" s="30">
        <f t="shared" si="105"/>
        <v>10</v>
      </c>
      <c r="AY437" s="30">
        <f t="shared" si="106"/>
        <v>11</v>
      </c>
      <c r="AZ437" s="30">
        <f t="shared" si="107"/>
        <v>12</v>
      </c>
      <c r="BB437" s="34">
        <f>+CompraVenta!AQ439</f>
        <v>0</v>
      </c>
      <c r="BC437" s="34">
        <f>+CompraVenta!AR439</f>
        <v>0</v>
      </c>
      <c r="BD437" s="34">
        <f>+CompraVenta!AS439</f>
        <v>0</v>
      </c>
      <c r="BF437" s="34">
        <f t="shared" si="108"/>
        <v>1596152.7999999993</v>
      </c>
      <c r="BG437" s="34">
        <f t="shared" si="109"/>
        <v>1467614.8800000011</v>
      </c>
      <c r="BH437" s="34">
        <f t="shared" si="110"/>
        <v>1616719.2499999974</v>
      </c>
      <c r="BJ437" s="36">
        <f t="shared" si="119"/>
        <v>4680486.9299999978</v>
      </c>
      <c r="BK437" s="19">
        <f t="shared" si="120"/>
        <v>0</v>
      </c>
    </row>
    <row r="438" spans="1:63" x14ac:dyDescent="0.35">
      <c r="A438" s="3" t="str">
        <f>+Seco!A437</f>
        <v>TUCUQUERE_SPA</v>
      </c>
      <c r="B438" s="6">
        <f>+Seco!B437</f>
        <v>0</v>
      </c>
      <c r="C438" s="6">
        <f>+Seco!C437</f>
        <v>0</v>
      </c>
      <c r="D438" s="6">
        <f>+Seco!D437</f>
        <v>0</v>
      </c>
      <c r="E438" s="6">
        <f>+Seco!E437</f>
        <v>0</v>
      </c>
      <c r="F438" s="6">
        <f>+Seco!F437</f>
        <v>0</v>
      </c>
      <c r="G438" s="6">
        <f>+Seco!G437</f>
        <v>0</v>
      </c>
      <c r="H438" s="6">
        <f>+Seco!H437</f>
        <v>0</v>
      </c>
      <c r="I438" s="6">
        <f>+Seco!I437</f>
        <v>0</v>
      </c>
      <c r="J438" s="6">
        <f>+Seco!J437</f>
        <v>0</v>
      </c>
      <c r="K438" s="6">
        <f>+Seco!K437</f>
        <v>87812.929999999891</v>
      </c>
      <c r="L438" s="6">
        <f>+Seco!L437</f>
        <v>113631.38999999987</v>
      </c>
      <c r="M438" s="6">
        <f>+Seco!M437</f>
        <v>113281.4699999997</v>
      </c>
      <c r="N438" s="6">
        <f>+Medio!B437</f>
        <v>0</v>
      </c>
      <c r="O438" s="6">
        <f>+Medio!C437</f>
        <v>0</v>
      </c>
      <c r="P438" s="6">
        <f>+Medio!D437</f>
        <v>0</v>
      </c>
      <c r="Q438" s="6">
        <f>+Medio!E437</f>
        <v>0</v>
      </c>
      <c r="R438" s="6">
        <f>+Medio!F437</f>
        <v>0</v>
      </c>
      <c r="S438" s="6">
        <f>+Medio!G437</f>
        <v>0</v>
      </c>
      <c r="T438" s="6">
        <f>+Medio!H437</f>
        <v>0</v>
      </c>
      <c r="U438" s="6">
        <f>+Medio!I437</f>
        <v>0</v>
      </c>
      <c r="V438" s="6">
        <f>+Medio!J437</f>
        <v>0</v>
      </c>
      <c r="W438" s="6">
        <f>+Medio!K437</f>
        <v>87453.69999999991</v>
      </c>
      <c r="X438" s="6">
        <f>+Medio!L437</f>
        <v>115745.78000000026</v>
      </c>
      <c r="Y438" s="6">
        <f>+Medio!M437</f>
        <v>113579.61000000019</v>
      </c>
      <c r="Z438" s="6">
        <f>+Húmedo!B437</f>
        <v>0</v>
      </c>
      <c r="AA438" s="6">
        <f>+Húmedo!C437</f>
        <v>0</v>
      </c>
      <c r="AB438" s="6">
        <f>+Húmedo!D437</f>
        <v>0</v>
      </c>
      <c r="AC438" s="6">
        <f>+Húmedo!E437</f>
        <v>0</v>
      </c>
      <c r="AD438" s="6">
        <f>+Húmedo!F437</f>
        <v>0</v>
      </c>
      <c r="AE438" s="6">
        <f>+Húmedo!G437</f>
        <v>0</v>
      </c>
      <c r="AF438" s="6">
        <f>+Húmedo!H437</f>
        <v>0</v>
      </c>
      <c r="AG438" s="6">
        <f>+Húmedo!I437</f>
        <v>0</v>
      </c>
      <c r="AH438" s="6">
        <f>+Húmedo!J437</f>
        <v>0</v>
      </c>
      <c r="AI438" s="6">
        <f>+Húmedo!K437</f>
        <v>85610.489999999903</v>
      </c>
      <c r="AJ438" s="6">
        <f>+Húmedo!L437</f>
        <v>113015.27000000003</v>
      </c>
      <c r="AK438" s="6">
        <f>+Húmedo!M437</f>
        <v>110495.43999999974</v>
      </c>
      <c r="AL438" s="6"/>
      <c r="AM438" s="34">
        <f t="shared" si="111"/>
        <v>314725.78999999946</v>
      </c>
      <c r="AN438" s="34">
        <f t="shared" si="112"/>
        <v>316779.09000000032</v>
      </c>
      <c r="AO438" s="34">
        <f t="shared" si="113"/>
        <v>309121.19999999972</v>
      </c>
      <c r="AP438" s="34">
        <f t="shared" si="114"/>
        <v>309121.19999999972</v>
      </c>
      <c r="AQ438" s="34">
        <f t="shared" si="115"/>
        <v>3</v>
      </c>
      <c r="AR438" s="6">
        <f t="shared" si="121"/>
        <v>436</v>
      </c>
      <c r="AS438" s="35">
        <f t="shared" si="122"/>
        <v>85610.489999999903</v>
      </c>
      <c r="AT438" s="35">
        <f t="shared" si="122"/>
        <v>113015.27000000003</v>
      </c>
      <c r="AU438" s="35">
        <f t="shared" si="122"/>
        <v>110495.43999999974</v>
      </c>
      <c r="AV438" s="35">
        <f t="shared" si="117"/>
        <v>309121.19999999972</v>
      </c>
      <c r="AW438" s="19">
        <f t="shared" si="118"/>
        <v>0</v>
      </c>
      <c r="AX438" s="30">
        <f t="shared" si="105"/>
        <v>34</v>
      </c>
      <c r="AY438" s="30">
        <f t="shared" si="106"/>
        <v>35</v>
      </c>
      <c r="AZ438" s="30">
        <f t="shared" si="107"/>
        <v>36</v>
      </c>
      <c r="BB438" s="34">
        <f>+CompraVenta!AQ440</f>
        <v>0</v>
      </c>
      <c r="BC438" s="34">
        <f>+CompraVenta!AR440</f>
        <v>0</v>
      </c>
      <c r="BD438" s="34">
        <f>+CompraVenta!AS440</f>
        <v>0</v>
      </c>
      <c r="BF438" s="34">
        <f t="shared" si="108"/>
        <v>85610.489999999903</v>
      </c>
      <c r="BG438" s="34">
        <f t="shared" si="109"/>
        <v>113015.27000000003</v>
      </c>
      <c r="BH438" s="34">
        <f t="shared" si="110"/>
        <v>110495.43999999974</v>
      </c>
      <c r="BJ438" s="36">
        <f t="shared" si="119"/>
        <v>309121.19999999972</v>
      </c>
      <c r="BK438" s="19">
        <f t="shared" si="120"/>
        <v>0</v>
      </c>
    </row>
    <row r="439" spans="1:63" x14ac:dyDescent="0.35">
      <c r="A439" s="3" t="str">
        <f>+Seco!A438</f>
        <v>UCUQUER</v>
      </c>
      <c r="B439" s="6">
        <f>+Seco!B438</f>
        <v>0</v>
      </c>
      <c r="C439" s="6">
        <f>+Seco!C438</f>
        <v>0</v>
      </c>
      <c r="D439" s="6">
        <f>+Seco!D438</f>
        <v>0</v>
      </c>
      <c r="E439" s="6">
        <f>+Seco!E438</f>
        <v>0</v>
      </c>
      <c r="F439" s="6">
        <f>+Seco!F438</f>
        <v>0</v>
      </c>
      <c r="G439" s="6">
        <f>+Seco!G438</f>
        <v>0</v>
      </c>
      <c r="H439" s="6">
        <f>+Seco!H438</f>
        <v>0</v>
      </c>
      <c r="I439" s="6">
        <f>+Seco!I438</f>
        <v>0</v>
      </c>
      <c r="J439" s="6">
        <f>+Seco!J438</f>
        <v>0</v>
      </c>
      <c r="K439" s="6">
        <f>+Seco!K438</f>
        <v>205892.33999999965</v>
      </c>
      <c r="L439" s="6">
        <f>+Seco!L438</f>
        <v>218353.09999999948</v>
      </c>
      <c r="M439" s="6">
        <f>+Seco!M438</f>
        <v>174929.2800000002</v>
      </c>
      <c r="N439" s="6">
        <f>+Medio!B438</f>
        <v>0</v>
      </c>
      <c r="O439" s="6">
        <f>+Medio!C438</f>
        <v>0</v>
      </c>
      <c r="P439" s="6">
        <f>+Medio!D438</f>
        <v>0</v>
      </c>
      <c r="Q439" s="6">
        <f>+Medio!E438</f>
        <v>0</v>
      </c>
      <c r="R439" s="6">
        <f>+Medio!F438</f>
        <v>0</v>
      </c>
      <c r="S439" s="6">
        <f>+Medio!G438</f>
        <v>0</v>
      </c>
      <c r="T439" s="6">
        <f>+Medio!H438</f>
        <v>0</v>
      </c>
      <c r="U439" s="6">
        <f>+Medio!I438</f>
        <v>0</v>
      </c>
      <c r="V439" s="6">
        <f>+Medio!J438</f>
        <v>0</v>
      </c>
      <c r="W439" s="6">
        <f>+Medio!K438</f>
        <v>205329.74999999991</v>
      </c>
      <c r="X439" s="6">
        <f>+Medio!L438</f>
        <v>223450.15999999977</v>
      </c>
      <c r="Y439" s="6">
        <f>+Medio!M438</f>
        <v>173318.13999999978</v>
      </c>
      <c r="Z439" s="6">
        <f>+Húmedo!B438</f>
        <v>0</v>
      </c>
      <c r="AA439" s="6">
        <f>+Húmedo!C438</f>
        <v>0</v>
      </c>
      <c r="AB439" s="6">
        <f>+Húmedo!D438</f>
        <v>0</v>
      </c>
      <c r="AC439" s="6">
        <f>+Húmedo!E438</f>
        <v>0</v>
      </c>
      <c r="AD439" s="6">
        <f>+Húmedo!F438</f>
        <v>0</v>
      </c>
      <c r="AE439" s="6">
        <f>+Húmedo!G438</f>
        <v>0</v>
      </c>
      <c r="AF439" s="6">
        <f>+Húmedo!H438</f>
        <v>0</v>
      </c>
      <c r="AG439" s="6">
        <f>+Húmedo!I438</f>
        <v>0</v>
      </c>
      <c r="AH439" s="6">
        <f>+Húmedo!J438</f>
        <v>0</v>
      </c>
      <c r="AI439" s="6">
        <f>+Húmedo!K438</f>
        <v>199858.70999999979</v>
      </c>
      <c r="AJ439" s="6">
        <f>+Húmedo!L438</f>
        <v>215155.99000000049</v>
      </c>
      <c r="AK439" s="6">
        <f>+Húmedo!M438</f>
        <v>168997.88000000009</v>
      </c>
      <c r="AL439" s="6"/>
      <c r="AM439" s="34">
        <f t="shared" si="111"/>
        <v>599174.71999999927</v>
      </c>
      <c r="AN439" s="34">
        <f t="shared" si="112"/>
        <v>602098.04999999946</v>
      </c>
      <c r="AO439" s="34">
        <f t="shared" si="113"/>
        <v>584012.58000000042</v>
      </c>
      <c r="AP439" s="34">
        <f t="shared" si="114"/>
        <v>584012.58000000042</v>
      </c>
      <c r="AQ439" s="34">
        <f t="shared" si="115"/>
        <v>3</v>
      </c>
      <c r="AR439" s="6">
        <f t="shared" si="121"/>
        <v>437</v>
      </c>
      <c r="AS439" s="35">
        <f t="shared" si="122"/>
        <v>199858.70999999979</v>
      </c>
      <c r="AT439" s="35">
        <f t="shared" si="122"/>
        <v>215155.99000000049</v>
      </c>
      <c r="AU439" s="35">
        <f t="shared" si="122"/>
        <v>168997.88000000009</v>
      </c>
      <c r="AV439" s="35">
        <f t="shared" si="117"/>
        <v>584012.58000000042</v>
      </c>
      <c r="AW439" s="19">
        <f t="shared" si="118"/>
        <v>0</v>
      </c>
      <c r="AX439" s="30">
        <f t="shared" si="105"/>
        <v>34</v>
      </c>
      <c r="AY439" s="30">
        <f t="shared" si="106"/>
        <v>35</v>
      </c>
      <c r="AZ439" s="30">
        <f t="shared" si="107"/>
        <v>36</v>
      </c>
      <c r="BB439" s="34">
        <f>+CompraVenta!AQ441</f>
        <v>0</v>
      </c>
      <c r="BC439" s="34">
        <f>+CompraVenta!AR441</f>
        <v>0</v>
      </c>
      <c r="BD439" s="34">
        <f>+CompraVenta!AS441</f>
        <v>0</v>
      </c>
      <c r="BF439" s="34">
        <f t="shared" si="108"/>
        <v>199858.70999999979</v>
      </c>
      <c r="BG439" s="34">
        <f t="shared" si="109"/>
        <v>215155.99000000049</v>
      </c>
      <c r="BH439" s="34">
        <f t="shared" si="110"/>
        <v>168997.88000000009</v>
      </c>
      <c r="BJ439" s="36">
        <f t="shared" si="119"/>
        <v>584012.58000000042</v>
      </c>
      <c r="BK439" s="19">
        <f t="shared" si="120"/>
        <v>0</v>
      </c>
    </row>
    <row r="440" spans="1:63" x14ac:dyDescent="0.35">
      <c r="A440" s="3" t="str">
        <f>+Seco!A439</f>
        <v>UCUQUER_DOS</v>
      </c>
      <c r="B440" s="6">
        <f>+Seco!B439</f>
        <v>0</v>
      </c>
      <c r="C440" s="6">
        <f>+Seco!C439</f>
        <v>0</v>
      </c>
      <c r="D440" s="6">
        <f>+Seco!D439</f>
        <v>0</v>
      </c>
      <c r="E440" s="6">
        <f>+Seco!E439</f>
        <v>0</v>
      </c>
      <c r="F440" s="6">
        <f>+Seco!F439</f>
        <v>0</v>
      </c>
      <c r="G440" s="6">
        <f>+Seco!G439</f>
        <v>0</v>
      </c>
      <c r="H440" s="6">
        <f>+Seco!H439</f>
        <v>0</v>
      </c>
      <c r="I440" s="6">
        <f>+Seco!I439</f>
        <v>0</v>
      </c>
      <c r="J440" s="6">
        <f>+Seco!J439</f>
        <v>0</v>
      </c>
      <c r="K440" s="6">
        <f>+Seco!K439</f>
        <v>211100.22</v>
      </c>
      <c r="L440" s="6">
        <f>+Seco!L439</f>
        <v>218947.5000000002</v>
      </c>
      <c r="M440" s="6">
        <f>+Seco!M439</f>
        <v>204096.15000000026</v>
      </c>
      <c r="N440" s="6">
        <f>+Medio!B439</f>
        <v>0</v>
      </c>
      <c r="O440" s="6">
        <f>+Medio!C439</f>
        <v>0</v>
      </c>
      <c r="P440" s="6">
        <f>+Medio!D439</f>
        <v>0</v>
      </c>
      <c r="Q440" s="6">
        <f>+Medio!E439</f>
        <v>0</v>
      </c>
      <c r="R440" s="6">
        <f>+Medio!F439</f>
        <v>0</v>
      </c>
      <c r="S440" s="6">
        <f>+Medio!G439</f>
        <v>0</v>
      </c>
      <c r="T440" s="6">
        <f>+Medio!H439</f>
        <v>0</v>
      </c>
      <c r="U440" s="6">
        <f>+Medio!I439</f>
        <v>0</v>
      </c>
      <c r="V440" s="6">
        <f>+Medio!J439</f>
        <v>0</v>
      </c>
      <c r="W440" s="6">
        <f>+Medio!K439</f>
        <v>210553.21999999994</v>
      </c>
      <c r="X440" s="6">
        <f>+Medio!L439</f>
        <v>224078.17999999996</v>
      </c>
      <c r="Y440" s="6">
        <f>+Medio!M439</f>
        <v>202101.57000000044</v>
      </c>
      <c r="Z440" s="6">
        <f>+Húmedo!B439</f>
        <v>0</v>
      </c>
      <c r="AA440" s="6">
        <f>+Húmedo!C439</f>
        <v>0</v>
      </c>
      <c r="AB440" s="6">
        <f>+Húmedo!D439</f>
        <v>0</v>
      </c>
      <c r="AC440" s="6">
        <f>+Húmedo!E439</f>
        <v>0</v>
      </c>
      <c r="AD440" s="6">
        <f>+Húmedo!F439</f>
        <v>0</v>
      </c>
      <c r="AE440" s="6">
        <f>+Húmedo!G439</f>
        <v>0</v>
      </c>
      <c r="AF440" s="6">
        <f>+Húmedo!H439</f>
        <v>0</v>
      </c>
      <c r="AG440" s="6">
        <f>+Húmedo!I439</f>
        <v>0</v>
      </c>
      <c r="AH440" s="6">
        <f>+Húmedo!J439</f>
        <v>0</v>
      </c>
      <c r="AI440" s="6">
        <f>+Húmedo!K439</f>
        <v>204888.5800000008</v>
      </c>
      <c r="AJ440" s="6">
        <f>+Húmedo!L439</f>
        <v>215628.45999999979</v>
      </c>
      <c r="AK440" s="6">
        <f>+Húmedo!M439</f>
        <v>197018.04000000007</v>
      </c>
      <c r="AL440" s="6"/>
      <c r="AM440" s="34">
        <f t="shared" si="111"/>
        <v>634143.87000000046</v>
      </c>
      <c r="AN440" s="34">
        <f t="shared" si="112"/>
        <v>636732.97000000032</v>
      </c>
      <c r="AO440" s="34">
        <f t="shared" si="113"/>
        <v>617535.08000000066</v>
      </c>
      <c r="AP440" s="34">
        <f t="shared" si="114"/>
        <v>617535.08000000066</v>
      </c>
      <c r="AQ440" s="34">
        <f t="shared" si="115"/>
        <v>3</v>
      </c>
      <c r="AR440" s="6">
        <f t="shared" si="121"/>
        <v>438</v>
      </c>
      <c r="AS440" s="35">
        <f t="shared" si="122"/>
        <v>204888.5800000008</v>
      </c>
      <c r="AT440" s="35">
        <f t="shared" si="122"/>
        <v>215628.45999999979</v>
      </c>
      <c r="AU440" s="35">
        <f t="shared" si="122"/>
        <v>197018.04000000007</v>
      </c>
      <c r="AV440" s="35">
        <f t="shared" si="117"/>
        <v>617535.08000000066</v>
      </c>
      <c r="AW440" s="19">
        <f t="shared" si="118"/>
        <v>0</v>
      </c>
      <c r="AX440" s="30">
        <f t="shared" si="105"/>
        <v>34</v>
      </c>
      <c r="AY440" s="30">
        <f t="shared" si="106"/>
        <v>35</v>
      </c>
      <c r="AZ440" s="30">
        <f t="shared" si="107"/>
        <v>36</v>
      </c>
      <c r="BB440" s="34">
        <f>+CompraVenta!AQ442</f>
        <v>0</v>
      </c>
      <c r="BC440" s="34">
        <f>+CompraVenta!AR442</f>
        <v>0</v>
      </c>
      <c r="BD440" s="34">
        <f>+CompraVenta!AS442</f>
        <v>0</v>
      </c>
      <c r="BF440" s="34">
        <f t="shared" si="108"/>
        <v>204888.5800000008</v>
      </c>
      <c r="BG440" s="34">
        <f t="shared" si="109"/>
        <v>215628.45999999979</v>
      </c>
      <c r="BH440" s="34">
        <f t="shared" si="110"/>
        <v>197018.04000000007</v>
      </c>
      <c r="BJ440" s="36">
        <f t="shared" si="119"/>
        <v>617535.08000000066</v>
      </c>
      <c r="BK440" s="19">
        <f t="shared" si="120"/>
        <v>0</v>
      </c>
    </row>
    <row r="441" spans="1:63" x14ac:dyDescent="0.35">
      <c r="A441" s="3" t="str">
        <f>+Seco!A440</f>
        <v>VALLE_DE_LA_LUNA_II</v>
      </c>
      <c r="B441" s="6">
        <f>+Seco!B440</f>
        <v>0</v>
      </c>
      <c r="C441" s="6">
        <f>+Seco!C440</f>
        <v>0</v>
      </c>
      <c r="D441" s="6">
        <f>+Seco!D440</f>
        <v>0</v>
      </c>
      <c r="E441" s="6">
        <f>+Seco!E440</f>
        <v>0</v>
      </c>
      <c r="F441" s="6">
        <f>+Seco!F440</f>
        <v>0</v>
      </c>
      <c r="G441" s="6">
        <f>+Seco!G440</f>
        <v>0</v>
      </c>
      <c r="H441" s="6">
        <f>+Seco!H440</f>
        <v>0</v>
      </c>
      <c r="I441" s="6">
        <f>+Seco!I440</f>
        <v>0</v>
      </c>
      <c r="J441" s="6">
        <f>+Seco!J440</f>
        <v>0</v>
      </c>
      <c r="K441" s="6">
        <f>+Seco!K440</f>
        <v>72224.530000000072</v>
      </c>
      <c r="L441" s="6">
        <f>+Seco!L440</f>
        <v>100252.44000000002</v>
      </c>
      <c r="M441" s="6">
        <f>+Seco!M440</f>
        <v>100277.80000000013</v>
      </c>
      <c r="N441" s="6">
        <f>+Medio!B440</f>
        <v>0</v>
      </c>
      <c r="O441" s="6">
        <f>+Medio!C440</f>
        <v>0</v>
      </c>
      <c r="P441" s="6">
        <f>+Medio!D440</f>
        <v>0</v>
      </c>
      <c r="Q441" s="6">
        <f>+Medio!E440</f>
        <v>0</v>
      </c>
      <c r="R441" s="6">
        <f>+Medio!F440</f>
        <v>0</v>
      </c>
      <c r="S441" s="6">
        <f>+Medio!G440</f>
        <v>0</v>
      </c>
      <c r="T441" s="6">
        <f>+Medio!H440</f>
        <v>0</v>
      </c>
      <c r="U441" s="6">
        <f>+Medio!I440</f>
        <v>0</v>
      </c>
      <c r="V441" s="6">
        <f>+Medio!J440</f>
        <v>0</v>
      </c>
      <c r="W441" s="6">
        <f>+Medio!K440</f>
        <v>71941.029999999926</v>
      </c>
      <c r="X441" s="6">
        <f>+Medio!L440</f>
        <v>102447.99999999999</v>
      </c>
      <c r="Y441" s="6">
        <f>+Medio!M440</f>
        <v>100404.78999999995</v>
      </c>
      <c r="Z441" s="6">
        <f>+Húmedo!B440</f>
        <v>0</v>
      </c>
      <c r="AA441" s="6">
        <f>+Húmedo!C440</f>
        <v>0</v>
      </c>
      <c r="AB441" s="6">
        <f>+Húmedo!D440</f>
        <v>0</v>
      </c>
      <c r="AC441" s="6">
        <f>+Húmedo!E440</f>
        <v>0</v>
      </c>
      <c r="AD441" s="6">
        <f>+Húmedo!F440</f>
        <v>0</v>
      </c>
      <c r="AE441" s="6">
        <f>+Húmedo!G440</f>
        <v>0</v>
      </c>
      <c r="AF441" s="6">
        <f>+Húmedo!H440</f>
        <v>0</v>
      </c>
      <c r="AG441" s="6">
        <f>+Húmedo!I440</f>
        <v>0</v>
      </c>
      <c r="AH441" s="6">
        <f>+Húmedo!J440</f>
        <v>0</v>
      </c>
      <c r="AI441" s="6">
        <f>+Húmedo!K440</f>
        <v>70136.969999999856</v>
      </c>
      <c r="AJ441" s="6">
        <f>+Húmedo!L440</f>
        <v>99403.219999999943</v>
      </c>
      <c r="AK441" s="6">
        <f>+Húmedo!M440</f>
        <v>97390.499999999767</v>
      </c>
      <c r="AL441" s="6"/>
      <c r="AM441" s="34">
        <f t="shared" si="111"/>
        <v>272754.77000000025</v>
      </c>
      <c r="AN441" s="34">
        <f t="shared" si="112"/>
        <v>274793.81999999983</v>
      </c>
      <c r="AO441" s="34">
        <f t="shared" si="113"/>
        <v>266930.68999999959</v>
      </c>
      <c r="AP441" s="34">
        <f t="shared" si="114"/>
        <v>266930.68999999959</v>
      </c>
      <c r="AQ441" s="34">
        <f t="shared" si="115"/>
        <v>3</v>
      </c>
      <c r="AR441" s="6">
        <f t="shared" si="121"/>
        <v>439</v>
      </c>
      <c r="AS441" s="35">
        <f t="shared" si="122"/>
        <v>70136.969999999856</v>
      </c>
      <c r="AT441" s="35">
        <f t="shared" si="122"/>
        <v>99403.219999999943</v>
      </c>
      <c r="AU441" s="35">
        <f t="shared" si="122"/>
        <v>97390.499999999767</v>
      </c>
      <c r="AV441" s="35">
        <f t="shared" si="117"/>
        <v>266930.68999999959</v>
      </c>
      <c r="AW441" s="19">
        <f t="shared" si="118"/>
        <v>0</v>
      </c>
      <c r="AX441" s="30">
        <f t="shared" si="105"/>
        <v>34</v>
      </c>
      <c r="AY441" s="30">
        <f t="shared" si="106"/>
        <v>35</v>
      </c>
      <c r="AZ441" s="30">
        <f t="shared" si="107"/>
        <v>36</v>
      </c>
      <c r="BB441" s="34">
        <f>+CompraVenta!AQ443</f>
        <v>0</v>
      </c>
      <c r="BC441" s="34">
        <f>+CompraVenta!AR443</f>
        <v>0</v>
      </c>
      <c r="BD441" s="34">
        <f>+CompraVenta!AS443</f>
        <v>0</v>
      </c>
      <c r="BF441" s="34">
        <f t="shared" si="108"/>
        <v>70136.969999999856</v>
      </c>
      <c r="BG441" s="34">
        <f t="shared" si="109"/>
        <v>99403.219999999943</v>
      </c>
      <c r="BH441" s="34">
        <f t="shared" si="110"/>
        <v>97390.499999999767</v>
      </c>
      <c r="BJ441" s="36">
        <f t="shared" si="119"/>
        <v>266930.68999999959</v>
      </c>
      <c r="BK441" s="19">
        <f t="shared" si="120"/>
        <v>0</v>
      </c>
    </row>
    <row r="442" spans="1:63" x14ac:dyDescent="0.35">
      <c r="A442" s="3" t="str">
        <f>+Seco!A441</f>
        <v>VALLE_SOLAR_OESTE_2</v>
      </c>
      <c r="B442" s="6">
        <f>+Seco!B441</f>
        <v>0</v>
      </c>
      <c r="C442" s="6">
        <f>+Seco!C441</f>
        <v>0</v>
      </c>
      <c r="D442" s="6">
        <f>+Seco!D441</f>
        <v>0</v>
      </c>
      <c r="E442" s="6">
        <f>+Seco!E441</f>
        <v>0</v>
      </c>
      <c r="F442" s="6">
        <f>+Seco!F441</f>
        <v>0</v>
      </c>
      <c r="G442" s="6">
        <f>+Seco!G441</f>
        <v>0</v>
      </c>
      <c r="H442" s="6">
        <f>+Seco!H441</f>
        <v>0</v>
      </c>
      <c r="I442" s="6">
        <f>+Seco!I441</f>
        <v>0</v>
      </c>
      <c r="J442" s="6">
        <f>+Seco!J441</f>
        <v>0</v>
      </c>
      <c r="K442" s="6">
        <f>+Seco!K441</f>
        <v>6851.4899999999898</v>
      </c>
      <c r="L442" s="6">
        <f>+Seco!L441</f>
        <v>6223.6999999999853</v>
      </c>
      <c r="M442" s="6">
        <f>+Seco!M441</f>
        <v>3868.1500000000033</v>
      </c>
      <c r="N442" s="6">
        <f>+Medio!B441</f>
        <v>0</v>
      </c>
      <c r="O442" s="6">
        <f>+Medio!C441</f>
        <v>0</v>
      </c>
      <c r="P442" s="6">
        <f>+Medio!D441</f>
        <v>0</v>
      </c>
      <c r="Q442" s="6">
        <f>+Medio!E441</f>
        <v>0</v>
      </c>
      <c r="R442" s="6">
        <f>+Medio!F441</f>
        <v>0</v>
      </c>
      <c r="S442" s="6">
        <f>+Medio!G441</f>
        <v>0</v>
      </c>
      <c r="T442" s="6">
        <f>+Medio!H441</f>
        <v>0</v>
      </c>
      <c r="U442" s="6">
        <f>+Medio!I441</f>
        <v>0</v>
      </c>
      <c r="V442" s="6">
        <f>+Medio!J441</f>
        <v>0</v>
      </c>
      <c r="W442" s="6">
        <f>+Medio!K441</f>
        <v>7318.7300000000077</v>
      </c>
      <c r="X442" s="6">
        <f>+Medio!L441</f>
        <v>4474.4899999999989</v>
      </c>
      <c r="Y442" s="6">
        <f>+Medio!M441</f>
        <v>13353.64999999998</v>
      </c>
      <c r="Z442" s="6">
        <f>+Húmedo!B441</f>
        <v>0</v>
      </c>
      <c r="AA442" s="6">
        <f>+Húmedo!C441</f>
        <v>0</v>
      </c>
      <c r="AB442" s="6">
        <f>+Húmedo!D441</f>
        <v>0</v>
      </c>
      <c r="AC442" s="6">
        <f>+Húmedo!E441</f>
        <v>0</v>
      </c>
      <c r="AD442" s="6">
        <f>+Húmedo!F441</f>
        <v>0</v>
      </c>
      <c r="AE442" s="6">
        <f>+Húmedo!G441</f>
        <v>0</v>
      </c>
      <c r="AF442" s="6">
        <f>+Húmedo!H441</f>
        <v>0</v>
      </c>
      <c r="AG442" s="6">
        <f>+Húmedo!I441</f>
        <v>0</v>
      </c>
      <c r="AH442" s="6">
        <f>+Húmedo!J441</f>
        <v>0</v>
      </c>
      <c r="AI442" s="6">
        <f>+Húmedo!K441</f>
        <v>875.68999999999926</v>
      </c>
      <c r="AJ442" s="6">
        <f>+Húmedo!L441</f>
        <v>-1268.659999999993</v>
      </c>
      <c r="AK442" s="6">
        <f>+Húmedo!M441</f>
        <v>12788.560000000019</v>
      </c>
      <c r="AL442" s="6"/>
      <c r="AM442" s="34">
        <f t="shared" si="111"/>
        <v>16943.339999999978</v>
      </c>
      <c r="AN442" s="34">
        <f t="shared" si="112"/>
        <v>25146.869999999988</v>
      </c>
      <c r="AO442" s="34">
        <f t="shared" si="113"/>
        <v>12395.590000000026</v>
      </c>
      <c r="AP442" s="34">
        <f t="shared" si="114"/>
        <v>12395.590000000026</v>
      </c>
      <c r="AQ442" s="34">
        <f t="shared" si="115"/>
        <v>3</v>
      </c>
      <c r="AR442" s="6">
        <f t="shared" si="121"/>
        <v>440</v>
      </c>
      <c r="AS442" s="35">
        <f t="shared" si="122"/>
        <v>875.68999999999926</v>
      </c>
      <c r="AT442" s="35">
        <f t="shared" si="122"/>
        <v>-1268.659999999993</v>
      </c>
      <c r="AU442" s="35">
        <f t="shared" si="122"/>
        <v>12788.560000000019</v>
      </c>
      <c r="AV442" s="35">
        <f t="shared" si="117"/>
        <v>12395.590000000026</v>
      </c>
      <c r="AW442" s="19">
        <f t="shared" si="118"/>
        <v>0</v>
      </c>
      <c r="AX442" s="30">
        <f t="shared" si="105"/>
        <v>34</v>
      </c>
      <c r="AY442" s="30">
        <f t="shared" si="106"/>
        <v>35</v>
      </c>
      <c r="AZ442" s="30">
        <f t="shared" si="107"/>
        <v>36</v>
      </c>
      <c r="BB442" s="34">
        <f>+CompraVenta!AQ444</f>
        <v>0</v>
      </c>
      <c r="BC442" s="34">
        <f>+CompraVenta!AR444</f>
        <v>0</v>
      </c>
      <c r="BD442" s="34">
        <f>+CompraVenta!AS444</f>
        <v>0</v>
      </c>
      <c r="BF442" s="34">
        <f t="shared" si="108"/>
        <v>875.68999999999926</v>
      </c>
      <c r="BG442" s="34">
        <f t="shared" si="109"/>
        <v>-1268.659999999993</v>
      </c>
      <c r="BH442" s="34">
        <f t="shared" si="110"/>
        <v>12788.560000000019</v>
      </c>
      <c r="BJ442" s="36">
        <f t="shared" si="119"/>
        <v>12395.590000000026</v>
      </c>
      <c r="BK442" s="19">
        <f t="shared" si="120"/>
        <v>0</v>
      </c>
    </row>
    <row r="443" spans="1:63" x14ac:dyDescent="0.35">
      <c r="A443" s="3" t="str">
        <f>+Seco!A442</f>
        <v>VENTURADA_ENERGIA</v>
      </c>
      <c r="B443" s="6">
        <f>+Seco!B442</f>
        <v>0</v>
      </c>
      <c r="C443" s="6">
        <f>+Seco!C442</f>
        <v>0</v>
      </c>
      <c r="D443" s="6">
        <f>+Seco!D442</f>
        <v>0</v>
      </c>
      <c r="E443" s="6">
        <f>+Seco!E442</f>
        <v>0</v>
      </c>
      <c r="F443" s="6">
        <f>+Seco!F442</f>
        <v>0</v>
      </c>
      <c r="G443" s="6">
        <f>+Seco!G442</f>
        <v>0</v>
      </c>
      <c r="H443" s="6">
        <f>+Seco!H442</f>
        <v>0</v>
      </c>
      <c r="I443" s="6">
        <f>+Seco!I442</f>
        <v>0</v>
      </c>
      <c r="J443" s="6">
        <f>+Seco!J442</f>
        <v>0</v>
      </c>
      <c r="K443" s="6">
        <f>+Seco!K442</f>
        <v>247226.94999999958</v>
      </c>
      <c r="L443" s="6">
        <f>+Seco!L442</f>
        <v>323564.09000000043</v>
      </c>
      <c r="M443" s="6">
        <f>+Seco!M442</f>
        <v>326611.9600000002</v>
      </c>
      <c r="N443" s="6">
        <f>+Medio!B442</f>
        <v>0</v>
      </c>
      <c r="O443" s="6">
        <f>+Medio!C442</f>
        <v>0</v>
      </c>
      <c r="P443" s="6">
        <f>+Medio!D442</f>
        <v>0</v>
      </c>
      <c r="Q443" s="6">
        <f>+Medio!E442</f>
        <v>0</v>
      </c>
      <c r="R443" s="6">
        <f>+Medio!F442</f>
        <v>0</v>
      </c>
      <c r="S443" s="6">
        <f>+Medio!G442</f>
        <v>0</v>
      </c>
      <c r="T443" s="6">
        <f>+Medio!H442</f>
        <v>0</v>
      </c>
      <c r="U443" s="6">
        <f>+Medio!I442</f>
        <v>0</v>
      </c>
      <c r="V443" s="6">
        <f>+Medio!J442</f>
        <v>0</v>
      </c>
      <c r="W443" s="6">
        <f>+Medio!K442</f>
        <v>246122.76000000039</v>
      </c>
      <c r="X443" s="6">
        <f>+Medio!L442</f>
        <v>332744.78000000055</v>
      </c>
      <c r="Y443" s="6">
        <f>+Medio!M442</f>
        <v>323729.80000000016</v>
      </c>
      <c r="Z443" s="6">
        <f>+Húmedo!B442</f>
        <v>0</v>
      </c>
      <c r="AA443" s="6">
        <f>+Húmedo!C442</f>
        <v>0</v>
      </c>
      <c r="AB443" s="6">
        <f>+Húmedo!D442</f>
        <v>0</v>
      </c>
      <c r="AC443" s="6">
        <f>+Húmedo!E442</f>
        <v>0</v>
      </c>
      <c r="AD443" s="6">
        <f>+Húmedo!F442</f>
        <v>0</v>
      </c>
      <c r="AE443" s="6">
        <f>+Húmedo!G442</f>
        <v>0</v>
      </c>
      <c r="AF443" s="6">
        <f>+Húmedo!H442</f>
        <v>0</v>
      </c>
      <c r="AG443" s="6">
        <f>+Húmedo!I442</f>
        <v>0</v>
      </c>
      <c r="AH443" s="6">
        <f>+Húmedo!J442</f>
        <v>0</v>
      </c>
      <c r="AI443" s="6">
        <f>+Húmedo!K442</f>
        <v>237963.45000000039</v>
      </c>
      <c r="AJ443" s="6">
        <f>+Húmedo!L442</f>
        <v>317442.14999999967</v>
      </c>
      <c r="AK443" s="6">
        <f>+Húmedo!M442</f>
        <v>310517.90000000066</v>
      </c>
      <c r="AL443" s="6"/>
      <c r="AM443" s="34">
        <f t="shared" si="111"/>
        <v>897403.00000000023</v>
      </c>
      <c r="AN443" s="34">
        <f t="shared" si="112"/>
        <v>902597.34000000113</v>
      </c>
      <c r="AO443" s="34">
        <f t="shared" si="113"/>
        <v>865923.5000000007</v>
      </c>
      <c r="AP443" s="34">
        <f t="shared" si="114"/>
        <v>865923.5000000007</v>
      </c>
      <c r="AQ443" s="34">
        <f t="shared" si="115"/>
        <v>3</v>
      </c>
      <c r="AR443" s="6">
        <f t="shared" si="121"/>
        <v>441</v>
      </c>
      <c r="AS443" s="35">
        <f t="shared" si="122"/>
        <v>237963.45000000039</v>
      </c>
      <c r="AT443" s="35">
        <f t="shared" si="122"/>
        <v>317442.14999999967</v>
      </c>
      <c r="AU443" s="35">
        <f t="shared" si="122"/>
        <v>310517.90000000066</v>
      </c>
      <c r="AV443" s="35">
        <f t="shared" si="117"/>
        <v>865923.5000000007</v>
      </c>
      <c r="AW443" s="19">
        <f t="shared" si="118"/>
        <v>0</v>
      </c>
      <c r="AX443" s="30">
        <f t="shared" si="105"/>
        <v>34</v>
      </c>
      <c r="AY443" s="30">
        <f t="shared" si="106"/>
        <v>35</v>
      </c>
      <c r="AZ443" s="30">
        <f t="shared" si="107"/>
        <v>36</v>
      </c>
      <c r="BB443" s="34">
        <f>+CompraVenta!AQ445</f>
        <v>0</v>
      </c>
      <c r="BC443" s="34">
        <f>+CompraVenta!AR445</f>
        <v>0</v>
      </c>
      <c r="BD443" s="34">
        <f>+CompraVenta!AS445</f>
        <v>0</v>
      </c>
      <c r="BF443" s="34">
        <f t="shared" si="108"/>
        <v>237963.45000000039</v>
      </c>
      <c r="BG443" s="34">
        <f t="shared" si="109"/>
        <v>317442.14999999967</v>
      </c>
      <c r="BH443" s="34">
        <f t="shared" si="110"/>
        <v>310517.90000000066</v>
      </c>
      <c r="BJ443" s="36">
        <f t="shared" si="119"/>
        <v>865923.5000000007</v>
      </c>
      <c r="BK443" s="19">
        <f t="shared" si="120"/>
        <v>0</v>
      </c>
    </row>
    <row r="444" spans="1:63" x14ac:dyDescent="0.35">
      <c r="A444" s="3" t="str">
        <f>+Seco!A443</f>
        <v>VICTORIA_SOLAR_SPA</v>
      </c>
      <c r="B444" s="6">
        <f>+Seco!B443</f>
        <v>0</v>
      </c>
      <c r="C444" s="6">
        <f>+Seco!C443</f>
        <v>0</v>
      </c>
      <c r="D444" s="6">
        <f>+Seco!D443</f>
        <v>0</v>
      </c>
      <c r="E444" s="6">
        <f>+Seco!E443</f>
        <v>0</v>
      </c>
      <c r="F444" s="6">
        <f>+Seco!F443</f>
        <v>0</v>
      </c>
      <c r="G444" s="6">
        <f>+Seco!G443</f>
        <v>0</v>
      </c>
      <c r="H444" s="6">
        <f>+Seco!H443</f>
        <v>0</v>
      </c>
      <c r="I444" s="6">
        <f>+Seco!I443</f>
        <v>0</v>
      </c>
      <c r="J444" s="6">
        <f>+Seco!J443</f>
        <v>0</v>
      </c>
      <c r="K444" s="6">
        <f>+Seco!K443</f>
        <v>106806.17000000003</v>
      </c>
      <c r="L444" s="6">
        <f>+Seco!L443</f>
        <v>108091.06000000004</v>
      </c>
      <c r="M444" s="6">
        <f>+Seco!M443</f>
        <v>109223.14000000029</v>
      </c>
      <c r="N444" s="6">
        <f>+Medio!B443</f>
        <v>0</v>
      </c>
      <c r="O444" s="6">
        <f>+Medio!C443</f>
        <v>0</v>
      </c>
      <c r="P444" s="6">
        <f>+Medio!D443</f>
        <v>0</v>
      </c>
      <c r="Q444" s="6">
        <f>+Medio!E443</f>
        <v>0</v>
      </c>
      <c r="R444" s="6">
        <f>+Medio!F443</f>
        <v>0</v>
      </c>
      <c r="S444" s="6">
        <f>+Medio!G443</f>
        <v>0</v>
      </c>
      <c r="T444" s="6">
        <f>+Medio!H443</f>
        <v>0</v>
      </c>
      <c r="U444" s="6">
        <f>+Medio!I443</f>
        <v>0</v>
      </c>
      <c r="V444" s="6">
        <f>+Medio!J443</f>
        <v>0</v>
      </c>
      <c r="W444" s="6">
        <f>+Medio!K443</f>
        <v>104542.49000000024</v>
      </c>
      <c r="X444" s="6">
        <f>+Medio!L443</f>
        <v>110550.94000000018</v>
      </c>
      <c r="Y444" s="6">
        <f>+Medio!M443</f>
        <v>116162.71000000012</v>
      </c>
      <c r="Z444" s="6">
        <f>+Húmedo!B443</f>
        <v>0</v>
      </c>
      <c r="AA444" s="6">
        <f>+Húmedo!C443</f>
        <v>0</v>
      </c>
      <c r="AB444" s="6">
        <f>+Húmedo!D443</f>
        <v>0</v>
      </c>
      <c r="AC444" s="6">
        <f>+Húmedo!E443</f>
        <v>0</v>
      </c>
      <c r="AD444" s="6">
        <f>+Húmedo!F443</f>
        <v>0</v>
      </c>
      <c r="AE444" s="6">
        <f>+Húmedo!G443</f>
        <v>0</v>
      </c>
      <c r="AF444" s="6">
        <f>+Húmedo!H443</f>
        <v>0</v>
      </c>
      <c r="AG444" s="6">
        <f>+Húmedo!I443</f>
        <v>0</v>
      </c>
      <c r="AH444" s="6">
        <f>+Húmedo!J443</f>
        <v>0</v>
      </c>
      <c r="AI444" s="6">
        <f>+Húmedo!K443</f>
        <v>112272.99999999975</v>
      </c>
      <c r="AJ444" s="6">
        <f>+Húmedo!L443</f>
        <v>108272.31999999983</v>
      </c>
      <c r="AK444" s="6">
        <f>+Húmedo!M443</f>
        <v>115099.57999999981</v>
      </c>
      <c r="AL444" s="6"/>
      <c r="AM444" s="34">
        <f t="shared" si="111"/>
        <v>324120.37000000034</v>
      </c>
      <c r="AN444" s="34">
        <f t="shared" si="112"/>
        <v>331256.14000000054</v>
      </c>
      <c r="AO444" s="34">
        <f t="shared" si="113"/>
        <v>335644.89999999944</v>
      </c>
      <c r="AP444" s="34">
        <f t="shared" si="114"/>
        <v>324120.37000000034</v>
      </c>
      <c r="AQ444" s="34">
        <f t="shared" si="115"/>
        <v>1</v>
      </c>
      <c r="AR444" s="6">
        <f t="shared" si="121"/>
        <v>442</v>
      </c>
      <c r="AS444" s="35">
        <f t="shared" si="122"/>
        <v>106806.17000000003</v>
      </c>
      <c r="AT444" s="35">
        <f t="shared" si="122"/>
        <v>108091.06000000004</v>
      </c>
      <c r="AU444" s="35">
        <f t="shared" si="122"/>
        <v>109223.14000000029</v>
      </c>
      <c r="AV444" s="35">
        <f t="shared" si="117"/>
        <v>324120.37000000034</v>
      </c>
      <c r="AW444" s="19">
        <f t="shared" si="118"/>
        <v>0</v>
      </c>
      <c r="AX444" s="30">
        <f t="shared" si="105"/>
        <v>10</v>
      </c>
      <c r="AY444" s="30">
        <f t="shared" si="106"/>
        <v>11</v>
      </c>
      <c r="AZ444" s="30">
        <f t="shared" si="107"/>
        <v>12</v>
      </c>
      <c r="BB444" s="34">
        <f>+CompraVenta!AQ446</f>
        <v>0</v>
      </c>
      <c r="BC444" s="34">
        <f>+CompraVenta!AR446</f>
        <v>0</v>
      </c>
      <c r="BD444" s="34">
        <f>+CompraVenta!AS446</f>
        <v>0</v>
      </c>
      <c r="BF444" s="34">
        <f t="shared" si="108"/>
        <v>106806.17000000003</v>
      </c>
      <c r="BG444" s="34">
        <f t="shared" si="109"/>
        <v>108091.06000000004</v>
      </c>
      <c r="BH444" s="34">
        <f t="shared" si="110"/>
        <v>109223.14000000029</v>
      </c>
      <c r="BJ444" s="36">
        <f t="shared" si="119"/>
        <v>324120.37000000034</v>
      </c>
      <c r="BK444" s="19">
        <f t="shared" si="120"/>
        <v>0</v>
      </c>
    </row>
    <row r="445" spans="1:63" x14ac:dyDescent="0.35">
      <c r="A445" s="3" t="str">
        <f>+Seco!A444</f>
        <v>VIENTOS_DE_RENAICO</v>
      </c>
      <c r="B445" s="6">
        <f>+Seco!B444</f>
        <v>0</v>
      </c>
      <c r="C445" s="6">
        <f>+Seco!C444</f>
        <v>0</v>
      </c>
      <c r="D445" s="6">
        <f>+Seco!D444</f>
        <v>0</v>
      </c>
      <c r="E445" s="6">
        <f>+Seco!E444</f>
        <v>0</v>
      </c>
      <c r="F445" s="6">
        <f>+Seco!F444</f>
        <v>0</v>
      </c>
      <c r="G445" s="6">
        <f>+Seco!G444</f>
        <v>0</v>
      </c>
      <c r="H445" s="6">
        <f>+Seco!H444</f>
        <v>0</v>
      </c>
      <c r="I445" s="6">
        <f>+Seco!I444</f>
        <v>0</v>
      </c>
      <c r="J445" s="6">
        <f>+Seco!J444</f>
        <v>0</v>
      </c>
      <c r="K445" s="6">
        <f>+Seco!K444</f>
        <v>998590.67999999772</v>
      </c>
      <c r="L445" s="6">
        <f>+Seco!L444</f>
        <v>1266298.860000001</v>
      </c>
      <c r="M445" s="6">
        <f>+Seco!M444</f>
        <v>704926.59999999986</v>
      </c>
      <c r="N445" s="6">
        <f>+Medio!B444</f>
        <v>0</v>
      </c>
      <c r="O445" s="6">
        <f>+Medio!C444</f>
        <v>0</v>
      </c>
      <c r="P445" s="6">
        <f>+Medio!D444</f>
        <v>0</v>
      </c>
      <c r="Q445" s="6">
        <f>+Medio!E444</f>
        <v>0</v>
      </c>
      <c r="R445" s="6">
        <f>+Medio!F444</f>
        <v>0</v>
      </c>
      <c r="S445" s="6">
        <f>+Medio!G444</f>
        <v>0</v>
      </c>
      <c r="T445" s="6">
        <f>+Medio!H444</f>
        <v>0</v>
      </c>
      <c r="U445" s="6">
        <f>+Medio!I444</f>
        <v>0</v>
      </c>
      <c r="V445" s="6">
        <f>+Medio!J444</f>
        <v>0</v>
      </c>
      <c r="W445" s="6">
        <f>+Medio!K444</f>
        <v>996670.0000000007</v>
      </c>
      <c r="X445" s="6">
        <f>+Medio!L444</f>
        <v>1302485.0499999984</v>
      </c>
      <c r="Y445" s="6">
        <f>+Medio!M444</f>
        <v>696358.48</v>
      </c>
      <c r="Z445" s="6">
        <f>+Húmedo!B444</f>
        <v>0</v>
      </c>
      <c r="AA445" s="6">
        <f>+Húmedo!C444</f>
        <v>0</v>
      </c>
      <c r="AB445" s="6">
        <f>+Húmedo!D444</f>
        <v>0</v>
      </c>
      <c r="AC445" s="6">
        <f>+Húmedo!E444</f>
        <v>0</v>
      </c>
      <c r="AD445" s="6">
        <f>+Húmedo!F444</f>
        <v>0</v>
      </c>
      <c r="AE445" s="6">
        <f>+Húmedo!G444</f>
        <v>0</v>
      </c>
      <c r="AF445" s="6">
        <f>+Húmedo!H444</f>
        <v>0</v>
      </c>
      <c r="AG445" s="6">
        <f>+Húmedo!I444</f>
        <v>0</v>
      </c>
      <c r="AH445" s="6">
        <f>+Húmedo!J444</f>
        <v>0</v>
      </c>
      <c r="AI445" s="6">
        <f>+Húmedo!K444</f>
        <v>963394.96999999846</v>
      </c>
      <c r="AJ445" s="6">
        <f>+Húmedo!L444</f>
        <v>1238471.1599999925</v>
      </c>
      <c r="AK445" s="6">
        <f>+Húmedo!M444</f>
        <v>671272.77000000072</v>
      </c>
      <c r="AL445" s="6"/>
      <c r="AM445" s="34">
        <f t="shared" si="111"/>
        <v>2969816.1399999987</v>
      </c>
      <c r="AN445" s="34">
        <f t="shared" si="112"/>
        <v>2995513.5299999989</v>
      </c>
      <c r="AO445" s="34">
        <f t="shared" si="113"/>
        <v>2873138.899999992</v>
      </c>
      <c r="AP445" s="34">
        <f t="shared" si="114"/>
        <v>2873138.899999992</v>
      </c>
      <c r="AQ445" s="34">
        <f t="shared" si="115"/>
        <v>3</v>
      </c>
      <c r="AR445" s="6">
        <f t="shared" si="121"/>
        <v>443</v>
      </c>
      <c r="AS445" s="35">
        <f t="shared" si="122"/>
        <v>963394.96999999846</v>
      </c>
      <c r="AT445" s="35">
        <f t="shared" si="122"/>
        <v>1238471.1599999925</v>
      </c>
      <c r="AU445" s="35">
        <f t="shared" si="122"/>
        <v>671272.77000000072</v>
      </c>
      <c r="AV445" s="35">
        <f t="shared" si="117"/>
        <v>2873138.899999992</v>
      </c>
      <c r="AW445" s="19">
        <f t="shared" si="118"/>
        <v>0</v>
      </c>
      <c r="AX445" s="30">
        <f t="shared" si="105"/>
        <v>34</v>
      </c>
      <c r="AY445" s="30">
        <f t="shared" si="106"/>
        <v>35</v>
      </c>
      <c r="AZ445" s="30">
        <f t="shared" si="107"/>
        <v>36</v>
      </c>
      <c r="BB445" s="34">
        <f>+CompraVenta!AQ447</f>
        <v>0</v>
      </c>
      <c r="BC445" s="34">
        <f>+CompraVenta!AR447</f>
        <v>0</v>
      </c>
      <c r="BD445" s="34">
        <f>+CompraVenta!AS447</f>
        <v>0</v>
      </c>
      <c r="BF445" s="34">
        <f t="shared" si="108"/>
        <v>963394.96999999846</v>
      </c>
      <c r="BG445" s="34">
        <f t="shared" si="109"/>
        <v>1238471.1599999925</v>
      </c>
      <c r="BH445" s="34">
        <f t="shared" si="110"/>
        <v>671272.77000000072</v>
      </c>
      <c r="BJ445" s="36">
        <f t="shared" si="119"/>
        <v>2873138.899999992</v>
      </c>
      <c r="BK445" s="19">
        <f t="shared" si="120"/>
        <v>0</v>
      </c>
    </row>
    <row r="446" spans="1:63" x14ac:dyDescent="0.35">
      <c r="A446" s="3" t="str">
        <f>+Seco!A445</f>
        <v>VILLA_CRUZ_SPA</v>
      </c>
      <c r="B446" s="6">
        <f>+Seco!B445</f>
        <v>0</v>
      </c>
      <c r="C446" s="6">
        <f>+Seco!C445</f>
        <v>0</v>
      </c>
      <c r="D446" s="6">
        <f>+Seco!D445</f>
        <v>0</v>
      </c>
      <c r="E446" s="6">
        <f>+Seco!E445</f>
        <v>0</v>
      </c>
      <c r="F446" s="6">
        <f>+Seco!F445</f>
        <v>0</v>
      </c>
      <c r="G446" s="6">
        <f>+Seco!G445</f>
        <v>0</v>
      </c>
      <c r="H446" s="6">
        <f>+Seco!H445</f>
        <v>0</v>
      </c>
      <c r="I446" s="6">
        <f>+Seco!I445</f>
        <v>0</v>
      </c>
      <c r="J446" s="6">
        <f>+Seco!J445</f>
        <v>0</v>
      </c>
      <c r="K446" s="6">
        <f>+Seco!K445</f>
        <v>79663.8299999999</v>
      </c>
      <c r="L446" s="6">
        <f>+Seco!L445</f>
        <v>96274.430000000066</v>
      </c>
      <c r="M446" s="6">
        <f>+Seco!M445</f>
        <v>77817.390000000043</v>
      </c>
      <c r="N446" s="6">
        <f>+Medio!B445</f>
        <v>0</v>
      </c>
      <c r="O446" s="6">
        <f>+Medio!C445</f>
        <v>0</v>
      </c>
      <c r="P446" s="6">
        <f>+Medio!D445</f>
        <v>0</v>
      </c>
      <c r="Q446" s="6">
        <f>+Medio!E445</f>
        <v>0</v>
      </c>
      <c r="R446" s="6">
        <f>+Medio!F445</f>
        <v>0</v>
      </c>
      <c r="S446" s="6">
        <f>+Medio!G445</f>
        <v>0</v>
      </c>
      <c r="T446" s="6">
        <f>+Medio!H445</f>
        <v>0</v>
      </c>
      <c r="U446" s="6">
        <f>+Medio!I445</f>
        <v>0</v>
      </c>
      <c r="V446" s="6">
        <f>+Medio!J445</f>
        <v>0</v>
      </c>
      <c r="W446" s="6">
        <f>+Medio!K445</f>
        <v>79400.109999999942</v>
      </c>
      <c r="X446" s="6">
        <f>+Medio!L445</f>
        <v>99286.770000000179</v>
      </c>
      <c r="Y446" s="6">
        <f>+Medio!M445</f>
        <v>76904.129999999932</v>
      </c>
      <c r="Z446" s="6">
        <f>+Húmedo!B445</f>
        <v>0</v>
      </c>
      <c r="AA446" s="6">
        <f>+Húmedo!C445</f>
        <v>0</v>
      </c>
      <c r="AB446" s="6">
        <f>+Húmedo!D445</f>
        <v>0</v>
      </c>
      <c r="AC446" s="6">
        <f>+Húmedo!E445</f>
        <v>0</v>
      </c>
      <c r="AD446" s="6">
        <f>+Húmedo!F445</f>
        <v>0</v>
      </c>
      <c r="AE446" s="6">
        <f>+Húmedo!G445</f>
        <v>0</v>
      </c>
      <c r="AF446" s="6">
        <f>+Húmedo!H445</f>
        <v>0</v>
      </c>
      <c r="AG446" s="6">
        <f>+Húmedo!I445</f>
        <v>0</v>
      </c>
      <c r="AH446" s="6">
        <f>+Húmedo!J445</f>
        <v>0</v>
      </c>
      <c r="AI446" s="6">
        <f>+Húmedo!K445</f>
        <v>76710.449999999866</v>
      </c>
      <c r="AJ446" s="6">
        <f>+Húmedo!L445</f>
        <v>94648.300000000134</v>
      </c>
      <c r="AK446" s="6">
        <f>+Húmedo!M445</f>
        <v>73351.829999999885</v>
      </c>
      <c r="AL446" s="6"/>
      <c r="AM446" s="34">
        <f t="shared" si="111"/>
        <v>253755.65</v>
      </c>
      <c r="AN446" s="34">
        <f t="shared" si="112"/>
        <v>255591.01000000007</v>
      </c>
      <c r="AO446" s="34">
        <f t="shared" si="113"/>
        <v>244710.5799999999</v>
      </c>
      <c r="AP446" s="34">
        <f t="shared" si="114"/>
        <v>244710.5799999999</v>
      </c>
      <c r="AQ446" s="34">
        <f t="shared" si="115"/>
        <v>3</v>
      </c>
      <c r="AR446" s="6">
        <f t="shared" si="121"/>
        <v>444</v>
      </c>
      <c r="AS446" s="35">
        <f t="shared" si="122"/>
        <v>76710.449999999866</v>
      </c>
      <c r="AT446" s="35">
        <f t="shared" si="122"/>
        <v>94648.300000000134</v>
      </c>
      <c r="AU446" s="35">
        <f t="shared" si="122"/>
        <v>73351.829999999885</v>
      </c>
      <c r="AV446" s="35">
        <f t="shared" si="117"/>
        <v>244710.5799999999</v>
      </c>
      <c r="AW446" s="19">
        <f t="shared" si="118"/>
        <v>0</v>
      </c>
      <c r="AX446" s="30">
        <f t="shared" si="105"/>
        <v>34</v>
      </c>
      <c r="AY446" s="30">
        <f t="shared" si="106"/>
        <v>35</v>
      </c>
      <c r="AZ446" s="30">
        <f t="shared" si="107"/>
        <v>36</v>
      </c>
      <c r="BB446" s="34">
        <f>+CompraVenta!AQ448</f>
        <v>0</v>
      </c>
      <c r="BC446" s="34">
        <f>+CompraVenta!AR448</f>
        <v>0</v>
      </c>
      <c r="BD446" s="34">
        <f>+CompraVenta!AS448</f>
        <v>0</v>
      </c>
      <c r="BF446" s="34">
        <f t="shared" si="108"/>
        <v>76710.449999999866</v>
      </c>
      <c r="BG446" s="34">
        <f t="shared" si="109"/>
        <v>94648.300000000134</v>
      </c>
      <c r="BH446" s="34">
        <f t="shared" si="110"/>
        <v>73351.829999999885</v>
      </c>
      <c r="BJ446" s="36">
        <f t="shared" si="119"/>
        <v>244710.5799999999</v>
      </c>
      <c r="BK446" s="19">
        <f t="shared" si="120"/>
        <v>0</v>
      </c>
    </row>
    <row r="447" spans="1:63" x14ac:dyDescent="0.35">
      <c r="A447" s="3" t="str">
        <f>+Seco!A446</f>
        <v>VILLA_SOLAR</v>
      </c>
      <c r="B447" s="6">
        <f>+Seco!B446</f>
        <v>0</v>
      </c>
      <c r="C447" s="6">
        <f>+Seco!C446</f>
        <v>0</v>
      </c>
      <c r="D447" s="6">
        <f>+Seco!D446</f>
        <v>0</v>
      </c>
      <c r="E447" s="6">
        <f>+Seco!E446</f>
        <v>0</v>
      </c>
      <c r="F447" s="6">
        <f>+Seco!F446</f>
        <v>0</v>
      </c>
      <c r="G447" s="6">
        <f>+Seco!G446</f>
        <v>0</v>
      </c>
      <c r="H447" s="6">
        <f>+Seco!H446</f>
        <v>0</v>
      </c>
      <c r="I447" s="6">
        <f>+Seco!I446</f>
        <v>0</v>
      </c>
      <c r="J447" s="6">
        <f>+Seco!J446</f>
        <v>0</v>
      </c>
      <c r="K447" s="6">
        <f>+Seco!K446</f>
        <v>0</v>
      </c>
      <c r="L447" s="6">
        <f>+Seco!L446</f>
        <v>0</v>
      </c>
      <c r="M447" s="6">
        <f>+Seco!M446</f>
        <v>0</v>
      </c>
      <c r="N447" s="6">
        <f>+Medio!B446</f>
        <v>0</v>
      </c>
      <c r="O447" s="6">
        <f>+Medio!C446</f>
        <v>0</v>
      </c>
      <c r="P447" s="6">
        <f>+Medio!D446</f>
        <v>0</v>
      </c>
      <c r="Q447" s="6">
        <f>+Medio!E446</f>
        <v>0</v>
      </c>
      <c r="R447" s="6">
        <f>+Medio!F446</f>
        <v>0</v>
      </c>
      <c r="S447" s="6">
        <f>+Medio!G446</f>
        <v>0</v>
      </c>
      <c r="T447" s="6">
        <f>+Medio!H446</f>
        <v>0</v>
      </c>
      <c r="U447" s="6">
        <f>+Medio!I446</f>
        <v>0</v>
      </c>
      <c r="V447" s="6">
        <f>+Medio!J446</f>
        <v>0</v>
      </c>
      <c r="W447" s="6">
        <f>+Medio!K446</f>
        <v>0</v>
      </c>
      <c r="X447" s="6">
        <f>+Medio!L446</f>
        <v>0</v>
      </c>
      <c r="Y447" s="6">
        <f>+Medio!M446</f>
        <v>0</v>
      </c>
      <c r="Z447" s="6">
        <f>+Húmedo!B446</f>
        <v>0</v>
      </c>
      <c r="AA447" s="6">
        <f>+Húmedo!C446</f>
        <v>0</v>
      </c>
      <c r="AB447" s="6">
        <f>+Húmedo!D446</f>
        <v>0</v>
      </c>
      <c r="AC447" s="6">
        <f>+Húmedo!E446</f>
        <v>0</v>
      </c>
      <c r="AD447" s="6">
        <f>+Húmedo!F446</f>
        <v>0</v>
      </c>
      <c r="AE447" s="6">
        <f>+Húmedo!G446</f>
        <v>0</v>
      </c>
      <c r="AF447" s="6">
        <f>+Húmedo!H446</f>
        <v>0</v>
      </c>
      <c r="AG447" s="6">
        <f>+Húmedo!I446</f>
        <v>0</v>
      </c>
      <c r="AH447" s="6">
        <f>+Húmedo!J446</f>
        <v>0</v>
      </c>
      <c r="AI447" s="6">
        <f>+Húmedo!K446</f>
        <v>0</v>
      </c>
      <c r="AJ447" s="6">
        <f>+Húmedo!L446</f>
        <v>0</v>
      </c>
      <c r="AK447" s="6">
        <f>+Húmedo!M446</f>
        <v>0</v>
      </c>
      <c r="AL447" s="6"/>
      <c r="AM447" s="34">
        <f t="shared" si="111"/>
        <v>0</v>
      </c>
      <c r="AN447" s="34">
        <f t="shared" si="112"/>
        <v>0</v>
      </c>
      <c r="AO447" s="34">
        <f t="shared" si="113"/>
        <v>0</v>
      </c>
      <c r="AP447" s="34">
        <f t="shared" si="114"/>
        <v>0</v>
      </c>
      <c r="AQ447" s="34">
        <f t="shared" si="115"/>
        <v>1</v>
      </c>
      <c r="AR447" s="6">
        <f t="shared" si="121"/>
        <v>445</v>
      </c>
      <c r="AS447" s="35">
        <f t="shared" si="122"/>
        <v>0</v>
      </c>
      <c r="AT447" s="35">
        <f t="shared" si="122"/>
        <v>0</v>
      </c>
      <c r="AU447" s="35">
        <f t="shared" si="122"/>
        <v>0</v>
      </c>
      <c r="AV447" s="35">
        <f t="shared" si="117"/>
        <v>0</v>
      </c>
      <c r="AW447" s="19">
        <f t="shared" si="118"/>
        <v>0</v>
      </c>
      <c r="AX447" s="30">
        <f t="shared" si="105"/>
        <v>1</v>
      </c>
      <c r="AY447" s="30">
        <f t="shared" si="106"/>
        <v>1</v>
      </c>
      <c r="AZ447" s="30">
        <f t="shared" si="107"/>
        <v>1</v>
      </c>
      <c r="BB447" s="34">
        <f>+CompraVenta!AQ449</f>
        <v>0</v>
      </c>
      <c r="BC447" s="34">
        <f>+CompraVenta!AR449</f>
        <v>0</v>
      </c>
      <c r="BD447" s="34">
        <f>+CompraVenta!AS449</f>
        <v>0</v>
      </c>
      <c r="BF447" s="34">
        <f t="shared" si="108"/>
        <v>0</v>
      </c>
      <c r="BG447" s="34">
        <f t="shared" si="109"/>
        <v>0</v>
      </c>
      <c r="BH447" s="34">
        <f t="shared" si="110"/>
        <v>0</v>
      </c>
      <c r="BJ447" s="36">
        <f t="shared" si="119"/>
        <v>0</v>
      </c>
      <c r="BK447" s="19">
        <f t="shared" si="120"/>
        <v>0</v>
      </c>
    </row>
    <row r="448" spans="1:63" x14ac:dyDescent="0.35">
      <c r="A448" s="3" t="str">
        <f>+Seco!A447</f>
        <v>VITUCO</v>
      </c>
      <c r="B448" s="6">
        <f>+Seco!B447</f>
        <v>0</v>
      </c>
      <c r="C448" s="6">
        <f>+Seco!C447</f>
        <v>0</v>
      </c>
      <c r="D448" s="6">
        <f>+Seco!D447</f>
        <v>0</v>
      </c>
      <c r="E448" s="6">
        <f>+Seco!E447</f>
        <v>0</v>
      </c>
      <c r="F448" s="6">
        <f>+Seco!F447</f>
        <v>0</v>
      </c>
      <c r="G448" s="6">
        <f>+Seco!G447</f>
        <v>0</v>
      </c>
      <c r="H448" s="6">
        <f>+Seco!H447</f>
        <v>0</v>
      </c>
      <c r="I448" s="6">
        <f>+Seco!I447</f>
        <v>0</v>
      </c>
      <c r="J448" s="6">
        <f>+Seco!J447</f>
        <v>0</v>
      </c>
      <c r="K448" s="6">
        <f>+Seco!K447</f>
        <v>61928.830000000111</v>
      </c>
      <c r="L448" s="6">
        <f>+Seco!L447</f>
        <v>101667.54999999983</v>
      </c>
      <c r="M448" s="6">
        <f>+Seco!M447</f>
        <v>98901.980000000185</v>
      </c>
      <c r="N448" s="6">
        <f>+Medio!B447</f>
        <v>0</v>
      </c>
      <c r="O448" s="6">
        <f>+Medio!C447</f>
        <v>0</v>
      </c>
      <c r="P448" s="6">
        <f>+Medio!D447</f>
        <v>0</v>
      </c>
      <c r="Q448" s="6">
        <f>+Medio!E447</f>
        <v>0</v>
      </c>
      <c r="R448" s="6">
        <f>+Medio!F447</f>
        <v>0</v>
      </c>
      <c r="S448" s="6">
        <f>+Medio!G447</f>
        <v>0</v>
      </c>
      <c r="T448" s="6">
        <f>+Medio!H447</f>
        <v>0</v>
      </c>
      <c r="U448" s="6">
        <f>+Medio!I447</f>
        <v>0</v>
      </c>
      <c r="V448" s="6">
        <f>+Medio!J447</f>
        <v>0</v>
      </c>
      <c r="W448" s="6">
        <f>+Medio!K447</f>
        <v>61662.940000000133</v>
      </c>
      <c r="X448" s="6">
        <f>+Medio!L447</f>
        <v>104009.40000000014</v>
      </c>
      <c r="Y448" s="6">
        <f>+Medio!M447</f>
        <v>98883.210000000065</v>
      </c>
      <c r="Z448" s="6">
        <f>+Húmedo!B447</f>
        <v>0</v>
      </c>
      <c r="AA448" s="6">
        <f>+Húmedo!C447</f>
        <v>0</v>
      </c>
      <c r="AB448" s="6">
        <f>+Húmedo!D447</f>
        <v>0</v>
      </c>
      <c r="AC448" s="6">
        <f>+Húmedo!E447</f>
        <v>0</v>
      </c>
      <c r="AD448" s="6">
        <f>+Húmedo!F447</f>
        <v>0</v>
      </c>
      <c r="AE448" s="6">
        <f>+Húmedo!G447</f>
        <v>0</v>
      </c>
      <c r="AF448" s="6">
        <f>+Húmedo!H447</f>
        <v>0</v>
      </c>
      <c r="AG448" s="6">
        <f>+Húmedo!I447</f>
        <v>0</v>
      </c>
      <c r="AH448" s="6">
        <f>+Húmedo!J447</f>
        <v>0</v>
      </c>
      <c r="AI448" s="6">
        <f>+Húmedo!K447</f>
        <v>60114.500000000138</v>
      </c>
      <c r="AJ448" s="6">
        <f>+Húmedo!L447</f>
        <v>100659.33</v>
      </c>
      <c r="AK448" s="6">
        <f>+Húmedo!M447</f>
        <v>95842.520000000077</v>
      </c>
      <c r="AL448" s="6"/>
      <c r="AM448" s="34">
        <f t="shared" si="111"/>
        <v>262498.3600000001</v>
      </c>
      <c r="AN448" s="34">
        <f t="shared" si="112"/>
        <v>264555.55000000034</v>
      </c>
      <c r="AO448" s="34">
        <f t="shared" si="113"/>
        <v>256616.35000000021</v>
      </c>
      <c r="AP448" s="34">
        <f t="shared" si="114"/>
        <v>256616.35000000021</v>
      </c>
      <c r="AQ448" s="34">
        <f t="shared" si="115"/>
        <v>3</v>
      </c>
      <c r="AR448" s="6">
        <f t="shared" si="121"/>
        <v>446</v>
      </c>
      <c r="AS448" s="35">
        <f t="shared" si="122"/>
        <v>60114.500000000138</v>
      </c>
      <c r="AT448" s="35">
        <f t="shared" si="122"/>
        <v>100659.33</v>
      </c>
      <c r="AU448" s="35">
        <f t="shared" si="122"/>
        <v>95842.520000000077</v>
      </c>
      <c r="AV448" s="35">
        <f t="shared" si="117"/>
        <v>256616.35000000021</v>
      </c>
      <c r="AW448" s="19">
        <f t="shared" si="118"/>
        <v>0</v>
      </c>
      <c r="AX448" s="30">
        <f t="shared" si="105"/>
        <v>34</v>
      </c>
      <c r="AY448" s="30">
        <f t="shared" si="106"/>
        <v>35</v>
      </c>
      <c r="AZ448" s="30">
        <f t="shared" si="107"/>
        <v>36</v>
      </c>
      <c r="BB448" s="34">
        <f>+CompraVenta!AQ450</f>
        <v>0</v>
      </c>
      <c r="BC448" s="34">
        <f>+CompraVenta!AR450</f>
        <v>0</v>
      </c>
      <c r="BD448" s="34">
        <f>+CompraVenta!AS450</f>
        <v>0</v>
      </c>
      <c r="BF448" s="34">
        <f t="shared" si="108"/>
        <v>60114.500000000138</v>
      </c>
      <c r="BG448" s="34">
        <f t="shared" si="109"/>
        <v>100659.33</v>
      </c>
      <c r="BH448" s="34">
        <f t="shared" si="110"/>
        <v>95842.520000000077</v>
      </c>
      <c r="BJ448" s="36">
        <f t="shared" si="119"/>
        <v>256616.35000000021</v>
      </c>
      <c r="BK448" s="19">
        <f t="shared" si="120"/>
        <v>0</v>
      </c>
    </row>
    <row r="449" spans="1:63" x14ac:dyDescent="0.35">
      <c r="A449" s="3" t="str">
        <f>+Seco!A448</f>
        <v>WENKE</v>
      </c>
      <c r="B449" s="6">
        <f>+Seco!B448</f>
        <v>0</v>
      </c>
      <c r="C449" s="6">
        <f>+Seco!C448</f>
        <v>0</v>
      </c>
      <c r="D449" s="6">
        <f>+Seco!D448</f>
        <v>0</v>
      </c>
      <c r="E449" s="6">
        <f>+Seco!E448</f>
        <v>0</v>
      </c>
      <c r="F449" s="6">
        <f>+Seco!F448</f>
        <v>0</v>
      </c>
      <c r="G449" s="6">
        <f>+Seco!G448</f>
        <v>0</v>
      </c>
      <c r="H449" s="6">
        <f>+Seco!H448</f>
        <v>0</v>
      </c>
      <c r="I449" s="6">
        <f>+Seco!I448</f>
        <v>0</v>
      </c>
      <c r="J449" s="6">
        <f>+Seco!J448</f>
        <v>0</v>
      </c>
      <c r="K449" s="6">
        <f>+Seco!K448</f>
        <v>5373.1100000000069</v>
      </c>
      <c r="L449" s="6">
        <f>+Seco!L448</f>
        <v>5771.8399999999865</v>
      </c>
      <c r="M449" s="6">
        <f>+Seco!M448</f>
        <v>5465.0199999999904</v>
      </c>
      <c r="N449" s="6">
        <f>+Medio!B448</f>
        <v>0</v>
      </c>
      <c r="O449" s="6">
        <f>+Medio!C448</f>
        <v>0</v>
      </c>
      <c r="P449" s="6">
        <f>+Medio!D448</f>
        <v>0</v>
      </c>
      <c r="Q449" s="6">
        <f>+Medio!E448</f>
        <v>0</v>
      </c>
      <c r="R449" s="6">
        <f>+Medio!F448</f>
        <v>0</v>
      </c>
      <c r="S449" s="6">
        <f>+Medio!G448</f>
        <v>0</v>
      </c>
      <c r="T449" s="6">
        <f>+Medio!H448</f>
        <v>0</v>
      </c>
      <c r="U449" s="6">
        <f>+Medio!I448</f>
        <v>0</v>
      </c>
      <c r="V449" s="6">
        <f>+Medio!J448</f>
        <v>0</v>
      </c>
      <c r="W449" s="6">
        <f>+Medio!K448</f>
        <v>1788.1800000000023</v>
      </c>
      <c r="X449" s="6">
        <f>+Medio!L448</f>
        <v>1966.0899999999931</v>
      </c>
      <c r="Y449" s="6">
        <f>+Medio!M448</f>
        <v>1841.2100000000034</v>
      </c>
      <c r="Z449" s="6">
        <f>+Húmedo!B448</f>
        <v>0</v>
      </c>
      <c r="AA449" s="6">
        <f>+Húmedo!C448</f>
        <v>0</v>
      </c>
      <c r="AB449" s="6">
        <f>+Húmedo!D448</f>
        <v>0</v>
      </c>
      <c r="AC449" s="6">
        <f>+Húmedo!E448</f>
        <v>0</v>
      </c>
      <c r="AD449" s="6">
        <f>+Húmedo!F448</f>
        <v>0</v>
      </c>
      <c r="AE449" s="6">
        <f>+Húmedo!G448</f>
        <v>0</v>
      </c>
      <c r="AF449" s="6">
        <f>+Húmedo!H448</f>
        <v>0</v>
      </c>
      <c r="AG449" s="6">
        <f>+Húmedo!I448</f>
        <v>0</v>
      </c>
      <c r="AH449" s="6">
        <f>+Húmedo!J448</f>
        <v>0</v>
      </c>
      <c r="AI449" s="6">
        <f>+Húmedo!K448</f>
        <v>5229.059999999994</v>
      </c>
      <c r="AJ449" s="6">
        <f>+Húmedo!L448</f>
        <v>4815.5500000000147</v>
      </c>
      <c r="AK449" s="6">
        <f>+Húmedo!M448</f>
        <v>3587.6199999999985</v>
      </c>
      <c r="AL449" s="6"/>
      <c r="AM449" s="34">
        <f t="shared" si="111"/>
        <v>16609.969999999983</v>
      </c>
      <c r="AN449" s="34">
        <f t="shared" si="112"/>
        <v>5595.4799999999987</v>
      </c>
      <c r="AO449" s="34">
        <f t="shared" si="113"/>
        <v>13632.230000000007</v>
      </c>
      <c r="AP449" s="34">
        <f t="shared" si="114"/>
        <v>5595.4799999999987</v>
      </c>
      <c r="AQ449" s="34">
        <f t="shared" si="115"/>
        <v>2</v>
      </c>
      <c r="AR449" s="6">
        <f t="shared" si="121"/>
        <v>447</v>
      </c>
      <c r="AS449" s="35">
        <f t="shared" si="122"/>
        <v>1788.1800000000023</v>
      </c>
      <c r="AT449" s="35">
        <f t="shared" si="122"/>
        <v>1966.0899999999931</v>
      </c>
      <c r="AU449" s="35">
        <f t="shared" si="122"/>
        <v>1841.2100000000034</v>
      </c>
      <c r="AV449" s="35">
        <f t="shared" si="117"/>
        <v>5595.4799999999987</v>
      </c>
      <c r="AW449" s="19">
        <f t="shared" si="118"/>
        <v>0</v>
      </c>
      <c r="AX449" s="30">
        <f t="shared" si="105"/>
        <v>22</v>
      </c>
      <c r="AY449" s="30">
        <f t="shared" si="106"/>
        <v>23</v>
      </c>
      <c r="AZ449" s="30">
        <f t="shared" si="107"/>
        <v>24</v>
      </c>
      <c r="BB449" s="34">
        <f>+CompraVenta!AQ451</f>
        <v>0</v>
      </c>
      <c r="BC449" s="34">
        <f>+CompraVenta!AR451</f>
        <v>0</v>
      </c>
      <c r="BD449" s="34">
        <f>+CompraVenta!AS451</f>
        <v>0</v>
      </c>
      <c r="BF449" s="34">
        <f t="shared" si="108"/>
        <v>1788.1800000000023</v>
      </c>
      <c r="BG449" s="34">
        <f t="shared" si="109"/>
        <v>1966.0899999999931</v>
      </c>
      <c r="BH449" s="34">
        <f t="shared" si="110"/>
        <v>1841.2100000000034</v>
      </c>
      <c r="BJ449" s="36">
        <f t="shared" si="119"/>
        <v>5595.4799999999987</v>
      </c>
      <c r="BK449" s="19">
        <f t="shared" si="120"/>
        <v>0</v>
      </c>
    </row>
    <row r="450" spans="1:63" x14ac:dyDescent="0.35">
      <c r="A450" s="3" t="str">
        <f>+Seco!A449</f>
        <v>WPD_MALLECO</v>
      </c>
      <c r="B450" s="6">
        <f>+Seco!B449</f>
        <v>0</v>
      </c>
      <c r="C450" s="6">
        <f>+Seco!C449</f>
        <v>0</v>
      </c>
      <c r="D450" s="6">
        <f>+Seco!D449</f>
        <v>0</v>
      </c>
      <c r="E450" s="6">
        <f>+Seco!E449</f>
        <v>0</v>
      </c>
      <c r="F450" s="6">
        <f>+Seco!F449</f>
        <v>0</v>
      </c>
      <c r="G450" s="6">
        <f>+Seco!G449</f>
        <v>0</v>
      </c>
      <c r="H450" s="6">
        <f>+Seco!H449</f>
        <v>0</v>
      </c>
      <c r="I450" s="6">
        <f>+Seco!I449</f>
        <v>0</v>
      </c>
      <c r="J450" s="6">
        <f>+Seco!J449</f>
        <v>0</v>
      </c>
      <c r="K450" s="6">
        <f>+Seco!K449</f>
        <v>-3742006.1099999994</v>
      </c>
      <c r="L450" s="6">
        <f>+Seco!L449</f>
        <v>-3992736.4600000014</v>
      </c>
      <c r="M450" s="6">
        <f>+Seco!M449</f>
        <v>-4198579.1599999983</v>
      </c>
      <c r="N450" s="6">
        <f>+Medio!B449</f>
        <v>0</v>
      </c>
      <c r="O450" s="6">
        <f>+Medio!C449</f>
        <v>0</v>
      </c>
      <c r="P450" s="6">
        <f>+Medio!D449</f>
        <v>0</v>
      </c>
      <c r="Q450" s="6">
        <f>+Medio!E449</f>
        <v>0</v>
      </c>
      <c r="R450" s="6">
        <f>+Medio!F449</f>
        <v>0</v>
      </c>
      <c r="S450" s="6">
        <f>+Medio!G449</f>
        <v>0</v>
      </c>
      <c r="T450" s="6">
        <f>+Medio!H449</f>
        <v>0</v>
      </c>
      <c r="U450" s="6">
        <f>+Medio!I449</f>
        <v>0</v>
      </c>
      <c r="V450" s="6">
        <f>+Medio!J449</f>
        <v>0</v>
      </c>
      <c r="W450" s="6">
        <f>+Medio!K449</f>
        <v>-3759167.6600000076</v>
      </c>
      <c r="X450" s="6">
        <f>+Medio!L449</f>
        <v>-4114206.4200000009</v>
      </c>
      <c r="Y450" s="6">
        <f>+Medio!M449</f>
        <v>-4172655.5699999961</v>
      </c>
      <c r="Z450" s="6">
        <f>+Húmedo!B449</f>
        <v>0</v>
      </c>
      <c r="AA450" s="6">
        <f>+Húmedo!C449</f>
        <v>0</v>
      </c>
      <c r="AB450" s="6">
        <f>+Húmedo!D449</f>
        <v>0</v>
      </c>
      <c r="AC450" s="6">
        <f>+Húmedo!E449</f>
        <v>0</v>
      </c>
      <c r="AD450" s="6">
        <f>+Húmedo!F449</f>
        <v>0</v>
      </c>
      <c r="AE450" s="6">
        <f>+Húmedo!G449</f>
        <v>0</v>
      </c>
      <c r="AF450" s="6">
        <f>+Húmedo!H449</f>
        <v>0</v>
      </c>
      <c r="AG450" s="6">
        <f>+Húmedo!I449</f>
        <v>0</v>
      </c>
      <c r="AH450" s="6">
        <f>+Húmedo!J449</f>
        <v>0</v>
      </c>
      <c r="AI450" s="6">
        <f>+Húmedo!K449</f>
        <v>-3643031.0600000024</v>
      </c>
      <c r="AJ450" s="6">
        <f>+Húmedo!L449</f>
        <v>-3940402.0099999993</v>
      </c>
      <c r="AK450" s="6">
        <f>+Húmedo!M449</f>
        <v>-4015646</v>
      </c>
      <c r="AL450" s="6"/>
      <c r="AM450" s="34">
        <f t="shared" si="111"/>
        <v>-11933321.729999999</v>
      </c>
      <c r="AN450" s="34">
        <f t="shared" si="112"/>
        <v>-12046029.650000004</v>
      </c>
      <c r="AO450" s="34">
        <f t="shared" si="113"/>
        <v>-11599079.070000002</v>
      </c>
      <c r="AP450" s="34">
        <f t="shared" si="114"/>
        <v>-12046029.650000004</v>
      </c>
      <c r="AQ450" s="34">
        <f t="shared" si="115"/>
        <v>2</v>
      </c>
      <c r="AR450" s="6">
        <f t="shared" si="121"/>
        <v>448</v>
      </c>
      <c r="AS450" s="35">
        <f t="shared" si="122"/>
        <v>-3759167.6600000076</v>
      </c>
      <c r="AT450" s="35">
        <f t="shared" si="122"/>
        <v>-4114206.4200000009</v>
      </c>
      <c r="AU450" s="35">
        <f t="shared" si="122"/>
        <v>-4172655.5699999961</v>
      </c>
      <c r="AV450" s="35">
        <f t="shared" si="117"/>
        <v>-12046029.650000004</v>
      </c>
      <c r="AW450" s="19">
        <f t="shared" si="118"/>
        <v>1</v>
      </c>
      <c r="AX450" s="30">
        <f t="shared" si="105"/>
        <v>22</v>
      </c>
      <c r="AY450" s="30">
        <f t="shared" si="106"/>
        <v>23</v>
      </c>
      <c r="AZ450" s="30">
        <f t="shared" si="107"/>
        <v>24</v>
      </c>
      <c r="BB450" s="34">
        <f>+CompraVenta!AQ452</f>
        <v>0</v>
      </c>
      <c r="BC450" s="34">
        <f>+CompraVenta!AR452</f>
        <v>0</v>
      </c>
      <c r="BD450" s="34">
        <f>+CompraVenta!AS452</f>
        <v>0</v>
      </c>
      <c r="BF450" s="34">
        <f t="shared" si="108"/>
        <v>-3759167.6600000076</v>
      </c>
      <c r="BG450" s="34">
        <f t="shared" si="109"/>
        <v>-4114206.4200000009</v>
      </c>
      <c r="BH450" s="34">
        <f t="shared" si="110"/>
        <v>-4172655.5699999961</v>
      </c>
      <c r="BJ450" s="36">
        <f t="shared" si="119"/>
        <v>-12046029.650000004</v>
      </c>
      <c r="BK450" s="19">
        <f t="shared" si="120"/>
        <v>0</v>
      </c>
    </row>
    <row r="451" spans="1:63" x14ac:dyDescent="0.35">
      <c r="A451" s="3" t="str">
        <f>+Seco!A450</f>
        <v>WPD_NEGRETE</v>
      </c>
      <c r="B451" s="6">
        <f>+Seco!B450</f>
        <v>0</v>
      </c>
      <c r="C451" s="6">
        <f>+Seco!C450</f>
        <v>0</v>
      </c>
      <c r="D451" s="6">
        <f>+Seco!D450</f>
        <v>0</v>
      </c>
      <c r="E451" s="6">
        <f>+Seco!E450</f>
        <v>0</v>
      </c>
      <c r="F451" s="6">
        <f>+Seco!F450</f>
        <v>0</v>
      </c>
      <c r="G451" s="6">
        <f>+Seco!G450</f>
        <v>0</v>
      </c>
      <c r="H451" s="6">
        <f>+Seco!H450</f>
        <v>0</v>
      </c>
      <c r="I451" s="6">
        <f>+Seco!I450</f>
        <v>0</v>
      </c>
      <c r="J451" s="6">
        <f>+Seco!J450</f>
        <v>0</v>
      </c>
      <c r="K451" s="6">
        <f>+Seco!K450</f>
        <v>243520.14000000019</v>
      </c>
      <c r="L451" s="6">
        <f>+Seco!L450</f>
        <v>485319.29</v>
      </c>
      <c r="M451" s="6">
        <f>+Seco!M450</f>
        <v>358542.46999999956</v>
      </c>
      <c r="N451" s="6">
        <f>+Medio!B450</f>
        <v>0</v>
      </c>
      <c r="O451" s="6">
        <f>+Medio!C450</f>
        <v>0</v>
      </c>
      <c r="P451" s="6">
        <f>+Medio!D450</f>
        <v>0</v>
      </c>
      <c r="Q451" s="6">
        <f>+Medio!E450</f>
        <v>0</v>
      </c>
      <c r="R451" s="6">
        <f>+Medio!F450</f>
        <v>0</v>
      </c>
      <c r="S451" s="6">
        <f>+Medio!G450</f>
        <v>0</v>
      </c>
      <c r="T451" s="6">
        <f>+Medio!H450</f>
        <v>0</v>
      </c>
      <c r="U451" s="6">
        <f>+Medio!I450</f>
        <v>0</v>
      </c>
      <c r="V451" s="6">
        <f>+Medio!J450</f>
        <v>0</v>
      </c>
      <c r="W451" s="6">
        <f>+Medio!K450</f>
        <v>238918.69000000015</v>
      </c>
      <c r="X451" s="6">
        <f>+Medio!L450</f>
        <v>496619.8199999996</v>
      </c>
      <c r="Y451" s="6">
        <f>+Medio!M450</f>
        <v>348841.75000000029</v>
      </c>
      <c r="Z451" s="6">
        <f>+Húmedo!B450</f>
        <v>0</v>
      </c>
      <c r="AA451" s="6">
        <f>+Húmedo!C450</f>
        <v>0</v>
      </c>
      <c r="AB451" s="6">
        <f>+Húmedo!D450</f>
        <v>0</v>
      </c>
      <c r="AC451" s="6">
        <f>+Húmedo!E450</f>
        <v>0</v>
      </c>
      <c r="AD451" s="6">
        <f>+Húmedo!F450</f>
        <v>0</v>
      </c>
      <c r="AE451" s="6">
        <f>+Húmedo!G450</f>
        <v>0</v>
      </c>
      <c r="AF451" s="6">
        <f>+Húmedo!H450</f>
        <v>0</v>
      </c>
      <c r="AG451" s="6">
        <f>+Húmedo!I450</f>
        <v>0</v>
      </c>
      <c r="AH451" s="6">
        <f>+Húmedo!J450</f>
        <v>0</v>
      </c>
      <c r="AI451" s="6">
        <f>+Húmedo!K450</f>
        <v>229527.18999999997</v>
      </c>
      <c r="AJ451" s="6">
        <f>+Húmedo!L450</f>
        <v>466162.35999999987</v>
      </c>
      <c r="AK451" s="6">
        <f>+Húmedo!M450</f>
        <v>337881.20999999973</v>
      </c>
      <c r="AL451" s="6"/>
      <c r="AM451" s="34">
        <f t="shared" si="111"/>
        <v>1087381.8999999997</v>
      </c>
      <c r="AN451" s="34">
        <f t="shared" si="112"/>
        <v>1084380.26</v>
      </c>
      <c r="AO451" s="34">
        <f t="shared" si="113"/>
        <v>1033570.7599999995</v>
      </c>
      <c r="AP451" s="34">
        <f t="shared" si="114"/>
        <v>1033570.7599999995</v>
      </c>
      <c r="AQ451" s="34">
        <f t="shared" si="115"/>
        <v>3</v>
      </c>
      <c r="AR451" s="6">
        <f t="shared" si="121"/>
        <v>449</v>
      </c>
      <c r="AS451" s="35">
        <f t="shared" si="122"/>
        <v>229527.18999999997</v>
      </c>
      <c r="AT451" s="35">
        <f t="shared" si="122"/>
        <v>466162.35999999987</v>
      </c>
      <c r="AU451" s="35">
        <f t="shared" si="122"/>
        <v>337881.20999999973</v>
      </c>
      <c r="AV451" s="35">
        <f t="shared" si="117"/>
        <v>1033570.7599999995</v>
      </c>
      <c r="AW451" s="19">
        <f t="shared" si="118"/>
        <v>0</v>
      </c>
      <c r="AX451" s="30">
        <f t="shared" ref="AX451:AX502" si="123">MATCH(AS451,$B451:$AK451,0)</f>
        <v>34</v>
      </c>
      <c r="AY451" s="30">
        <f t="shared" ref="AY451:AY502" si="124">MATCH(AT451,$B451:$AK451,0)</f>
        <v>35</v>
      </c>
      <c r="AZ451" s="30">
        <f t="shared" ref="AZ451:AZ502" si="125">MATCH(AU451,$B451:$AK451,0)</f>
        <v>36</v>
      </c>
      <c r="BB451" s="34">
        <f>+CompraVenta!AQ453</f>
        <v>0</v>
      </c>
      <c r="BC451" s="34">
        <f>+CompraVenta!AR453</f>
        <v>0</v>
      </c>
      <c r="BD451" s="34">
        <f>+CompraVenta!AS453</f>
        <v>0</v>
      </c>
      <c r="BF451" s="34">
        <f t="shared" ref="BF451:BF502" si="126">+AS451+BB451</f>
        <v>229527.18999999997</v>
      </c>
      <c r="BG451" s="34">
        <f t="shared" ref="BG451:BG502" si="127">+AT451+BC451</f>
        <v>466162.35999999987</v>
      </c>
      <c r="BH451" s="34">
        <f t="shared" ref="BH451:BH502" si="128">+AU451+BD451</f>
        <v>337881.20999999973</v>
      </c>
      <c r="BJ451" s="36">
        <f t="shared" si="119"/>
        <v>1033570.7599999995</v>
      </c>
      <c r="BK451" s="19">
        <f t="shared" si="120"/>
        <v>0</v>
      </c>
    </row>
    <row r="452" spans="1:63" x14ac:dyDescent="0.35">
      <c r="A452" s="3" t="str">
        <f>+Seco!A451</f>
        <v>XUE_SOLAR</v>
      </c>
      <c r="B452" s="6">
        <f>+Seco!B451</f>
        <v>0</v>
      </c>
      <c r="C452" s="6">
        <f>+Seco!C451</f>
        <v>0</v>
      </c>
      <c r="D452" s="6">
        <f>+Seco!D451</f>
        <v>0</v>
      </c>
      <c r="E452" s="6">
        <f>+Seco!E451</f>
        <v>0</v>
      </c>
      <c r="F452" s="6">
        <f>+Seco!F451</f>
        <v>0</v>
      </c>
      <c r="G452" s="6">
        <f>+Seco!G451</f>
        <v>0</v>
      </c>
      <c r="H452" s="6">
        <f>+Seco!H451</f>
        <v>0</v>
      </c>
      <c r="I452" s="6">
        <f>+Seco!I451</f>
        <v>0</v>
      </c>
      <c r="J452" s="6">
        <f>+Seco!J451</f>
        <v>0</v>
      </c>
      <c r="K452" s="6">
        <f>+Seco!K451</f>
        <v>0</v>
      </c>
      <c r="L452" s="6">
        <f>+Seco!L451</f>
        <v>0</v>
      </c>
      <c r="M452" s="6">
        <f>+Seco!M451</f>
        <v>0</v>
      </c>
      <c r="N452" s="6">
        <f>+Medio!B451</f>
        <v>0</v>
      </c>
      <c r="O452" s="6">
        <f>+Medio!C451</f>
        <v>0</v>
      </c>
      <c r="P452" s="6">
        <f>+Medio!D451</f>
        <v>0</v>
      </c>
      <c r="Q452" s="6">
        <f>+Medio!E451</f>
        <v>0</v>
      </c>
      <c r="R452" s="6">
        <f>+Medio!F451</f>
        <v>0</v>
      </c>
      <c r="S452" s="6">
        <f>+Medio!G451</f>
        <v>0</v>
      </c>
      <c r="T452" s="6">
        <f>+Medio!H451</f>
        <v>0</v>
      </c>
      <c r="U452" s="6">
        <f>+Medio!I451</f>
        <v>0</v>
      </c>
      <c r="V452" s="6">
        <f>+Medio!J451</f>
        <v>0</v>
      </c>
      <c r="W452" s="6">
        <f>+Medio!K451</f>
        <v>0</v>
      </c>
      <c r="X452" s="6">
        <f>+Medio!L451</f>
        <v>0</v>
      </c>
      <c r="Y452" s="6">
        <f>+Medio!M451</f>
        <v>0</v>
      </c>
      <c r="Z452" s="6">
        <f>+Húmedo!B451</f>
        <v>0</v>
      </c>
      <c r="AA452" s="6">
        <f>+Húmedo!C451</f>
        <v>0</v>
      </c>
      <c r="AB452" s="6">
        <f>+Húmedo!D451</f>
        <v>0</v>
      </c>
      <c r="AC452" s="6">
        <f>+Húmedo!E451</f>
        <v>0</v>
      </c>
      <c r="AD452" s="6">
        <f>+Húmedo!F451</f>
        <v>0</v>
      </c>
      <c r="AE452" s="6">
        <f>+Húmedo!G451</f>
        <v>0</v>
      </c>
      <c r="AF452" s="6">
        <f>+Húmedo!H451</f>
        <v>0</v>
      </c>
      <c r="AG452" s="6">
        <f>+Húmedo!I451</f>
        <v>0</v>
      </c>
      <c r="AH452" s="6">
        <f>+Húmedo!J451</f>
        <v>0</v>
      </c>
      <c r="AI452" s="6">
        <f>+Húmedo!K451</f>
        <v>0</v>
      </c>
      <c r="AJ452" s="6">
        <f>+Húmedo!L451</f>
        <v>0</v>
      </c>
      <c r="AK452" s="6">
        <f>+Húmedo!M451</f>
        <v>0</v>
      </c>
      <c r="AL452" s="6"/>
      <c r="AM452" s="34">
        <f t="shared" ref="AM452:AM502" si="129">SUM(K452:M452)</f>
        <v>0</v>
      </c>
      <c r="AN452" s="34">
        <f t="shared" ref="AN452:AN502" si="130">SUM(W452:Y452)</f>
        <v>0</v>
      </c>
      <c r="AO452" s="34">
        <f t="shared" ref="AO452:AO502" si="131">SUM(AI452:AK452)</f>
        <v>0</v>
      </c>
      <c r="AP452" s="34">
        <f t="shared" ref="AP452:AP502" si="132">SMALL(AM452:AO452,1)</f>
        <v>0</v>
      </c>
      <c r="AQ452" s="34">
        <f t="shared" ref="AQ452:AQ502" si="133">MATCH(AP452,AM452:AO452,0)</f>
        <v>1</v>
      </c>
      <c r="AR452" s="6">
        <f t="shared" si="121"/>
        <v>450</v>
      </c>
      <c r="AS452" s="35">
        <f t="shared" ref="AS452:AU483" si="134">HLOOKUP(12*($AQ452-1)+(AS$1),$B$1:$AK$502,2+$AR452,FALSE)</f>
        <v>0</v>
      </c>
      <c r="AT452" s="35">
        <f t="shared" si="134"/>
        <v>0</v>
      </c>
      <c r="AU452" s="35">
        <f t="shared" si="134"/>
        <v>0</v>
      </c>
      <c r="AV452" s="35">
        <f t="shared" ref="AV452:AV502" si="135">SUM(AS452:AU452)</f>
        <v>0</v>
      </c>
      <c r="AW452" s="19">
        <f t="shared" ref="AW452:AW502" si="136">IF(AV452&lt;0,1,0)</f>
        <v>0</v>
      </c>
      <c r="AX452" s="30">
        <f t="shared" si="123"/>
        <v>1</v>
      </c>
      <c r="AY452" s="30">
        <f t="shared" si="124"/>
        <v>1</v>
      </c>
      <c r="AZ452" s="30">
        <f t="shared" si="125"/>
        <v>1</v>
      </c>
      <c r="BB452" s="34">
        <f>+CompraVenta!AQ454</f>
        <v>0</v>
      </c>
      <c r="BC452" s="34">
        <f>+CompraVenta!AR454</f>
        <v>0</v>
      </c>
      <c r="BD452" s="34">
        <f>+CompraVenta!AS454</f>
        <v>0</v>
      </c>
      <c r="BF452" s="34">
        <f t="shared" si="126"/>
        <v>0</v>
      </c>
      <c r="BG452" s="34">
        <f t="shared" si="127"/>
        <v>0</v>
      </c>
      <c r="BH452" s="34">
        <f t="shared" si="128"/>
        <v>0</v>
      </c>
      <c r="BJ452" s="36">
        <f t="shared" ref="BJ452:BJ502" si="137">+SUM(BF452:BH452)</f>
        <v>0</v>
      </c>
      <c r="BK452" s="19">
        <f t="shared" ref="BK452:BK502" si="138">AW452-IF(BJ452&lt;0,1,0)</f>
        <v>0</v>
      </c>
    </row>
    <row r="453" spans="1:63" x14ac:dyDescent="0.35">
      <c r="A453" s="3" t="str">
        <f>+Seco!A452</f>
        <v>EMPRESA ELECTRICA LA COMPAÑÍA</v>
      </c>
      <c r="B453" s="6">
        <f>+Seco!B452</f>
        <v>0</v>
      </c>
      <c r="C453" s="6">
        <f>+Seco!C452</f>
        <v>0</v>
      </c>
      <c r="D453" s="6">
        <f>+Seco!D452</f>
        <v>0</v>
      </c>
      <c r="E453" s="6">
        <f>+Seco!E452</f>
        <v>0</v>
      </c>
      <c r="F453" s="6">
        <f>+Seco!F452</f>
        <v>0</v>
      </c>
      <c r="G453" s="6">
        <f>+Seco!G452</f>
        <v>0</v>
      </c>
      <c r="H453" s="6">
        <f>+Seco!H452</f>
        <v>0</v>
      </c>
      <c r="I453" s="6">
        <f>+Seco!I452</f>
        <v>0</v>
      </c>
      <c r="J453" s="6">
        <f>+Seco!J452</f>
        <v>0</v>
      </c>
      <c r="K453" s="6">
        <f>+Seco!K452</f>
        <v>217991.9000000004</v>
      </c>
      <c r="L453" s="6">
        <f>+Seco!L452</f>
        <v>240879.42999999976</v>
      </c>
      <c r="M453" s="6">
        <f>+Seco!M452</f>
        <v>236862.91000000032</v>
      </c>
      <c r="N453" s="6">
        <f>+Medio!B452</f>
        <v>0</v>
      </c>
      <c r="O453" s="6">
        <f>+Medio!C452</f>
        <v>0</v>
      </c>
      <c r="P453" s="6">
        <f>+Medio!D452</f>
        <v>0</v>
      </c>
      <c r="Q453" s="6">
        <f>+Medio!E452</f>
        <v>0</v>
      </c>
      <c r="R453" s="6">
        <f>+Medio!F452</f>
        <v>0</v>
      </c>
      <c r="S453" s="6">
        <f>+Medio!G452</f>
        <v>0</v>
      </c>
      <c r="T453" s="6">
        <f>+Medio!H452</f>
        <v>0</v>
      </c>
      <c r="U453" s="6">
        <f>+Medio!I452</f>
        <v>0</v>
      </c>
      <c r="V453" s="6">
        <f>+Medio!J452</f>
        <v>0</v>
      </c>
      <c r="W453" s="6">
        <f>+Medio!K452</f>
        <v>225771.72999999992</v>
      </c>
      <c r="X453" s="6">
        <f>+Medio!L452</f>
        <v>256105.7099999995</v>
      </c>
      <c r="Y453" s="6">
        <f>+Medio!M452</f>
        <v>240887.35000000027</v>
      </c>
      <c r="Z453" s="6">
        <f>+Húmedo!B452</f>
        <v>0</v>
      </c>
      <c r="AA453" s="6">
        <f>+Húmedo!C452</f>
        <v>0</v>
      </c>
      <c r="AB453" s="6">
        <f>+Húmedo!D452</f>
        <v>0</v>
      </c>
      <c r="AC453" s="6">
        <f>+Húmedo!E452</f>
        <v>0</v>
      </c>
      <c r="AD453" s="6">
        <f>+Húmedo!F452</f>
        <v>0</v>
      </c>
      <c r="AE453" s="6">
        <f>+Húmedo!G452</f>
        <v>0</v>
      </c>
      <c r="AF453" s="6">
        <f>+Húmedo!H452</f>
        <v>0</v>
      </c>
      <c r="AG453" s="6">
        <f>+Húmedo!I452</f>
        <v>0</v>
      </c>
      <c r="AH453" s="6">
        <f>+Húmedo!J452</f>
        <v>0</v>
      </c>
      <c r="AI453" s="6">
        <f>+Húmedo!K452</f>
        <v>217117.2900000001</v>
      </c>
      <c r="AJ453" s="6">
        <f>+Húmedo!L452</f>
        <v>239931.02999999982</v>
      </c>
      <c r="AK453" s="6">
        <f>+Húmedo!M452</f>
        <v>219788.63000000015</v>
      </c>
      <c r="AL453" s="6"/>
      <c r="AM453" s="34">
        <f t="shared" si="129"/>
        <v>695734.24000000046</v>
      </c>
      <c r="AN453" s="34">
        <f t="shared" si="130"/>
        <v>722764.78999999969</v>
      </c>
      <c r="AO453" s="34">
        <f t="shared" si="131"/>
        <v>676836.95000000007</v>
      </c>
      <c r="AP453" s="34">
        <f t="shared" si="132"/>
        <v>676836.95000000007</v>
      </c>
      <c r="AQ453" s="34">
        <f t="shared" si="133"/>
        <v>3</v>
      </c>
      <c r="AR453" s="6">
        <f t="shared" ref="AR453:AR502" si="139">1+AR452</f>
        <v>451</v>
      </c>
      <c r="AS453" s="35">
        <f t="shared" si="134"/>
        <v>217117.2900000001</v>
      </c>
      <c r="AT453" s="35">
        <f t="shared" si="134"/>
        <v>239931.02999999982</v>
      </c>
      <c r="AU453" s="35">
        <f t="shared" si="134"/>
        <v>219788.63000000015</v>
      </c>
      <c r="AV453" s="35">
        <f t="shared" si="135"/>
        <v>676836.95000000007</v>
      </c>
      <c r="AW453" s="19">
        <f t="shared" si="136"/>
        <v>0</v>
      </c>
      <c r="AX453" s="30">
        <f t="shared" si="123"/>
        <v>34</v>
      </c>
      <c r="AY453" s="30">
        <f t="shared" si="124"/>
        <v>35</v>
      </c>
      <c r="AZ453" s="30">
        <f t="shared" si="125"/>
        <v>36</v>
      </c>
      <c r="BB453" s="34">
        <f>+CompraVenta!AQ455</f>
        <v>0</v>
      </c>
      <c r="BC453" s="34">
        <f>+CompraVenta!AR455</f>
        <v>0</v>
      </c>
      <c r="BD453" s="34">
        <f>+CompraVenta!AS455</f>
        <v>0</v>
      </c>
      <c r="BF453" s="34">
        <f t="shared" si="126"/>
        <v>217117.2900000001</v>
      </c>
      <c r="BG453" s="34">
        <f t="shared" si="127"/>
        <v>239931.02999999982</v>
      </c>
      <c r="BH453" s="34">
        <f t="shared" si="128"/>
        <v>219788.63000000015</v>
      </c>
      <c r="BJ453" s="36">
        <f t="shared" si="137"/>
        <v>676836.95000000007</v>
      </c>
      <c r="BK453" s="19">
        <f t="shared" si="138"/>
        <v>0</v>
      </c>
    </row>
    <row r="454" spans="1:63" x14ac:dyDescent="0.35">
      <c r="A454" s="3" t="str">
        <f>+Seco!A453</f>
        <v>ATACAMA SOLAR</v>
      </c>
      <c r="B454" s="6">
        <f>+Seco!B453</f>
        <v>0</v>
      </c>
      <c r="C454" s="6">
        <f>+Seco!C453</f>
        <v>0</v>
      </c>
      <c r="D454" s="6">
        <f>+Seco!D453</f>
        <v>0</v>
      </c>
      <c r="E454" s="6">
        <f>+Seco!E453</f>
        <v>0</v>
      </c>
      <c r="F454" s="6">
        <f>+Seco!F453</f>
        <v>0</v>
      </c>
      <c r="G454" s="6">
        <f>+Seco!G453</f>
        <v>0</v>
      </c>
      <c r="H454" s="6">
        <f>+Seco!H453</f>
        <v>0</v>
      </c>
      <c r="I454" s="6">
        <f>+Seco!I453</f>
        <v>0</v>
      </c>
      <c r="J454" s="6">
        <f>+Seco!J453</f>
        <v>0</v>
      </c>
      <c r="K454" s="6">
        <f>+Seco!K453</f>
        <v>5986.1299999999856</v>
      </c>
      <c r="L454" s="6">
        <f>+Seco!L453</f>
        <v>5386.9699999999966</v>
      </c>
      <c r="M454" s="6">
        <f>+Seco!M453</f>
        <v>5901.389999999994</v>
      </c>
      <c r="N454" s="6">
        <f>+Medio!B453</f>
        <v>0</v>
      </c>
      <c r="O454" s="6">
        <f>+Medio!C453</f>
        <v>0</v>
      </c>
      <c r="P454" s="6">
        <f>+Medio!D453</f>
        <v>0</v>
      </c>
      <c r="Q454" s="6">
        <f>+Medio!E453</f>
        <v>0</v>
      </c>
      <c r="R454" s="6">
        <f>+Medio!F453</f>
        <v>0</v>
      </c>
      <c r="S454" s="6">
        <f>+Medio!G453</f>
        <v>0</v>
      </c>
      <c r="T454" s="6">
        <f>+Medio!H453</f>
        <v>0</v>
      </c>
      <c r="U454" s="6">
        <f>+Medio!I453</f>
        <v>0</v>
      </c>
      <c r="V454" s="6">
        <f>+Medio!J453</f>
        <v>0</v>
      </c>
      <c r="W454" s="6">
        <f>+Medio!K453</f>
        <v>5848.3999999999924</v>
      </c>
      <c r="X454" s="6">
        <f>+Medio!L453</f>
        <v>5332.6400000000021</v>
      </c>
      <c r="Y454" s="6">
        <f>+Medio!M453</f>
        <v>6314.4699999999993</v>
      </c>
      <c r="Z454" s="6">
        <f>+Húmedo!B453</f>
        <v>0</v>
      </c>
      <c r="AA454" s="6">
        <f>+Húmedo!C453</f>
        <v>0</v>
      </c>
      <c r="AB454" s="6">
        <f>+Húmedo!D453</f>
        <v>0</v>
      </c>
      <c r="AC454" s="6">
        <f>+Húmedo!E453</f>
        <v>0</v>
      </c>
      <c r="AD454" s="6">
        <f>+Húmedo!F453</f>
        <v>0</v>
      </c>
      <c r="AE454" s="6">
        <f>+Húmedo!G453</f>
        <v>0</v>
      </c>
      <c r="AF454" s="6">
        <f>+Húmedo!H453</f>
        <v>0</v>
      </c>
      <c r="AG454" s="6">
        <f>+Húmedo!I453</f>
        <v>0</v>
      </c>
      <c r="AH454" s="6">
        <f>+Húmedo!J453</f>
        <v>0</v>
      </c>
      <c r="AI454" s="6">
        <f>+Húmedo!K453</f>
        <v>6337.410000000008</v>
      </c>
      <c r="AJ454" s="6">
        <f>+Húmedo!L453</f>
        <v>5227.2300000000041</v>
      </c>
      <c r="AK454" s="6">
        <f>+Húmedo!M453</f>
        <v>6268.7099999999991</v>
      </c>
      <c r="AL454" s="6"/>
      <c r="AM454" s="34">
        <f t="shared" si="129"/>
        <v>17274.489999999976</v>
      </c>
      <c r="AN454" s="34">
        <f t="shared" si="130"/>
        <v>17495.509999999995</v>
      </c>
      <c r="AO454" s="34">
        <f t="shared" si="131"/>
        <v>17833.350000000013</v>
      </c>
      <c r="AP454" s="34">
        <f t="shared" si="132"/>
        <v>17274.489999999976</v>
      </c>
      <c r="AQ454" s="34">
        <f t="shared" si="133"/>
        <v>1</v>
      </c>
      <c r="AR454" s="6">
        <f t="shared" si="139"/>
        <v>452</v>
      </c>
      <c r="AS454" s="35">
        <f t="shared" si="134"/>
        <v>5986.1299999999856</v>
      </c>
      <c r="AT454" s="35">
        <f t="shared" si="134"/>
        <v>5386.9699999999966</v>
      </c>
      <c r="AU454" s="35">
        <f t="shared" si="134"/>
        <v>5901.389999999994</v>
      </c>
      <c r="AV454" s="35">
        <f t="shared" si="135"/>
        <v>17274.489999999976</v>
      </c>
      <c r="AW454" s="19">
        <f t="shared" si="136"/>
        <v>0</v>
      </c>
      <c r="AX454" s="30">
        <f t="shared" si="123"/>
        <v>10</v>
      </c>
      <c r="AY454" s="30">
        <f t="shared" si="124"/>
        <v>11</v>
      </c>
      <c r="AZ454" s="30">
        <f t="shared" si="125"/>
        <v>12</v>
      </c>
      <c r="BB454" s="34">
        <f>+CompraVenta!AQ456</f>
        <v>0</v>
      </c>
      <c r="BC454" s="34">
        <f>+CompraVenta!AR456</f>
        <v>0</v>
      </c>
      <c r="BD454" s="34">
        <f>+CompraVenta!AS456</f>
        <v>0</v>
      </c>
      <c r="BF454" s="34">
        <f t="shared" si="126"/>
        <v>5986.1299999999856</v>
      </c>
      <c r="BG454" s="34">
        <f t="shared" si="127"/>
        <v>5386.9699999999966</v>
      </c>
      <c r="BH454" s="34">
        <f t="shared" si="128"/>
        <v>5901.389999999994</v>
      </c>
      <c r="BJ454" s="36">
        <f t="shared" si="137"/>
        <v>17274.489999999976</v>
      </c>
      <c r="BK454" s="19">
        <f t="shared" si="138"/>
        <v>0</v>
      </c>
    </row>
    <row r="455" spans="1:63" x14ac:dyDescent="0.35">
      <c r="A455" s="3" t="str">
        <f>+Seco!A454</f>
        <v>AES ANDES</v>
      </c>
      <c r="B455" s="6">
        <f>+Seco!B454</f>
        <v>0</v>
      </c>
      <c r="C455" s="6">
        <f>+Seco!C454</f>
        <v>0</v>
      </c>
      <c r="D455" s="6">
        <f>+Seco!D454</f>
        <v>0</v>
      </c>
      <c r="E455" s="6">
        <f>+Seco!E454</f>
        <v>0</v>
      </c>
      <c r="F455" s="6">
        <f>+Seco!F454</f>
        <v>0</v>
      </c>
      <c r="G455" s="6">
        <f>+Seco!G454</f>
        <v>0</v>
      </c>
      <c r="H455" s="6">
        <f>+Seco!H454</f>
        <v>0</v>
      </c>
      <c r="I455" s="6">
        <f>+Seco!I454</f>
        <v>0</v>
      </c>
      <c r="J455" s="6">
        <f>+Seco!J454</f>
        <v>0</v>
      </c>
      <c r="K455" s="6">
        <f>+Seco!K454</f>
        <v>917394.68000000319</v>
      </c>
      <c r="L455" s="6">
        <f>+Seco!L454</f>
        <v>921716.12999999942</v>
      </c>
      <c r="M455" s="6">
        <f>+Seco!M454</f>
        <v>947437.29000000062</v>
      </c>
      <c r="N455" s="6">
        <f>+Medio!B454</f>
        <v>0</v>
      </c>
      <c r="O455" s="6">
        <f>+Medio!C454</f>
        <v>0</v>
      </c>
      <c r="P455" s="6">
        <f>+Medio!D454</f>
        <v>0</v>
      </c>
      <c r="Q455" s="6">
        <f>+Medio!E454</f>
        <v>0</v>
      </c>
      <c r="R455" s="6">
        <f>+Medio!F454</f>
        <v>0</v>
      </c>
      <c r="S455" s="6">
        <f>+Medio!G454</f>
        <v>0</v>
      </c>
      <c r="T455" s="6">
        <f>+Medio!H454</f>
        <v>0</v>
      </c>
      <c r="U455" s="6">
        <f>+Medio!I454</f>
        <v>0</v>
      </c>
      <c r="V455" s="6">
        <f>+Medio!J454</f>
        <v>0</v>
      </c>
      <c r="W455" s="6">
        <f>+Medio!K454</f>
        <v>902122.02000000083</v>
      </c>
      <c r="X455" s="6">
        <f>+Medio!L454</f>
        <v>943163.79999999993</v>
      </c>
      <c r="Y455" s="6">
        <f>+Medio!M454</f>
        <v>997727.98999999871</v>
      </c>
      <c r="Z455" s="6">
        <f>+Húmedo!B454</f>
        <v>0</v>
      </c>
      <c r="AA455" s="6">
        <f>+Húmedo!C454</f>
        <v>0</v>
      </c>
      <c r="AB455" s="6">
        <f>+Húmedo!D454</f>
        <v>0</v>
      </c>
      <c r="AC455" s="6">
        <f>+Húmedo!E454</f>
        <v>0</v>
      </c>
      <c r="AD455" s="6">
        <f>+Húmedo!F454</f>
        <v>0</v>
      </c>
      <c r="AE455" s="6">
        <f>+Húmedo!G454</f>
        <v>0</v>
      </c>
      <c r="AF455" s="6">
        <f>+Húmedo!H454</f>
        <v>0</v>
      </c>
      <c r="AG455" s="6">
        <f>+Húmedo!I454</f>
        <v>0</v>
      </c>
      <c r="AH455" s="6">
        <f>+Húmedo!J454</f>
        <v>0</v>
      </c>
      <c r="AI455" s="6">
        <f>+Húmedo!K454</f>
        <v>948671.9400000032</v>
      </c>
      <c r="AJ455" s="6">
        <f>+Húmedo!L454</f>
        <v>927158.07999999949</v>
      </c>
      <c r="AK455" s="6">
        <f>+Húmedo!M454</f>
        <v>989629.85000000009</v>
      </c>
      <c r="AL455" s="6"/>
      <c r="AM455" s="34">
        <f t="shared" si="129"/>
        <v>2786548.1000000034</v>
      </c>
      <c r="AN455" s="34">
        <f t="shared" si="130"/>
        <v>2843013.8099999996</v>
      </c>
      <c r="AO455" s="34">
        <f t="shared" si="131"/>
        <v>2865459.8700000029</v>
      </c>
      <c r="AP455" s="34">
        <f t="shared" si="132"/>
        <v>2786548.1000000034</v>
      </c>
      <c r="AQ455" s="34">
        <f t="shared" si="133"/>
        <v>1</v>
      </c>
      <c r="AR455" s="6">
        <f t="shared" si="139"/>
        <v>453</v>
      </c>
      <c r="AS455" s="35">
        <f t="shared" si="134"/>
        <v>917394.68000000319</v>
      </c>
      <c r="AT455" s="35">
        <f t="shared" si="134"/>
        <v>921716.12999999942</v>
      </c>
      <c r="AU455" s="35">
        <f t="shared" si="134"/>
        <v>947437.29000000062</v>
      </c>
      <c r="AV455" s="35">
        <f t="shared" si="135"/>
        <v>2786548.1000000034</v>
      </c>
      <c r="AW455" s="19">
        <f t="shared" si="136"/>
        <v>0</v>
      </c>
      <c r="AX455" s="30">
        <f t="shared" si="123"/>
        <v>10</v>
      </c>
      <c r="AY455" s="30">
        <f t="shared" si="124"/>
        <v>11</v>
      </c>
      <c r="AZ455" s="30">
        <f t="shared" si="125"/>
        <v>12</v>
      </c>
      <c r="BB455" s="34">
        <f>+CompraVenta!AQ457</f>
        <v>0</v>
      </c>
      <c r="BC455" s="34">
        <f>+CompraVenta!AR457</f>
        <v>0</v>
      </c>
      <c r="BD455" s="34">
        <f>+CompraVenta!AS457</f>
        <v>0</v>
      </c>
      <c r="BF455" s="34">
        <f t="shared" si="126"/>
        <v>917394.68000000319</v>
      </c>
      <c r="BG455" s="34">
        <f t="shared" si="127"/>
        <v>921716.12999999942</v>
      </c>
      <c r="BH455" s="34">
        <f t="shared" si="128"/>
        <v>947437.29000000062</v>
      </c>
      <c r="BJ455" s="36">
        <f t="shared" si="137"/>
        <v>2786548.1000000034</v>
      </c>
      <c r="BK455" s="19">
        <f t="shared" si="138"/>
        <v>0</v>
      </c>
    </row>
    <row r="456" spans="1:63" x14ac:dyDescent="0.35">
      <c r="A456" s="3" t="str">
        <f>+Seco!A455</f>
        <v>PSF EL SALITRAL</v>
      </c>
      <c r="B456" s="6">
        <f>+Seco!B455</f>
        <v>0</v>
      </c>
      <c r="C456" s="6">
        <f>+Seco!C455</f>
        <v>0</v>
      </c>
      <c r="D456" s="6">
        <f>+Seco!D455</f>
        <v>0</v>
      </c>
      <c r="E456" s="6">
        <f>+Seco!E455</f>
        <v>0</v>
      </c>
      <c r="F456" s="6">
        <f>+Seco!F455</f>
        <v>0</v>
      </c>
      <c r="G456" s="6">
        <f>+Seco!G455</f>
        <v>0</v>
      </c>
      <c r="H456" s="6">
        <f>+Seco!H455</f>
        <v>0</v>
      </c>
      <c r="I456" s="6">
        <f>+Seco!I455</f>
        <v>0</v>
      </c>
      <c r="J456" s="6">
        <f>+Seco!J455</f>
        <v>0</v>
      </c>
      <c r="K456" s="6">
        <f>+Seco!K455</f>
        <v>138065.36000000002</v>
      </c>
      <c r="L456" s="6">
        <f>+Seco!L455</f>
        <v>165294.68000000028</v>
      </c>
      <c r="M456" s="6">
        <f>+Seco!M455</f>
        <v>162375.83999999988</v>
      </c>
      <c r="N456" s="6">
        <f>+Medio!B455</f>
        <v>0</v>
      </c>
      <c r="O456" s="6">
        <f>+Medio!C455</f>
        <v>0</v>
      </c>
      <c r="P456" s="6">
        <f>+Medio!D455</f>
        <v>0</v>
      </c>
      <c r="Q456" s="6">
        <f>+Medio!E455</f>
        <v>0</v>
      </c>
      <c r="R456" s="6">
        <f>+Medio!F455</f>
        <v>0</v>
      </c>
      <c r="S456" s="6">
        <f>+Medio!G455</f>
        <v>0</v>
      </c>
      <c r="T456" s="6">
        <f>+Medio!H455</f>
        <v>0</v>
      </c>
      <c r="U456" s="6">
        <f>+Medio!I455</f>
        <v>0</v>
      </c>
      <c r="V456" s="6">
        <f>+Medio!J455</f>
        <v>0</v>
      </c>
      <c r="W456" s="6">
        <f>+Medio!K455</f>
        <v>138460.36000000007</v>
      </c>
      <c r="X456" s="6">
        <f>+Medio!L455</f>
        <v>169131.50999999992</v>
      </c>
      <c r="Y456" s="6">
        <f>+Medio!M455</f>
        <v>160898.08999999991</v>
      </c>
      <c r="Z456" s="6">
        <f>+Húmedo!B455</f>
        <v>0</v>
      </c>
      <c r="AA456" s="6">
        <f>+Húmedo!C455</f>
        <v>0</v>
      </c>
      <c r="AB456" s="6">
        <f>+Húmedo!D455</f>
        <v>0</v>
      </c>
      <c r="AC456" s="6">
        <f>+Húmedo!E455</f>
        <v>0</v>
      </c>
      <c r="AD456" s="6">
        <f>+Húmedo!F455</f>
        <v>0</v>
      </c>
      <c r="AE456" s="6">
        <f>+Húmedo!G455</f>
        <v>0</v>
      </c>
      <c r="AF456" s="6">
        <f>+Húmedo!H455</f>
        <v>0</v>
      </c>
      <c r="AG456" s="6">
        <f>+Húmedo!I455</f>
        <v>0</v>
      </c>
      <c r="AH456" s="6">
        <f>+Húmedo!J455</f>
        <v>0</v>
      </c>
      <c r="AI456" s="6">
        <f>+Húmedo!K455</f>
        <v>132937.74000000019</v>
      </c>
      <c r="AJ456" s="6">
        <f>+Húmedo!L455</f>
        <v>163810.27999999997</v>
      </c>
      <c r="AK456" s="6">
        <f>+Húmedo!M455</f>
        <v>155558.11999999973</v>
      </c>
      <c r="AL456" s="6"/>
      <c r="AM456" s="34">
        <f t="shared" si="129"/>
        <v>465735.88000000012</v>
      </c>
      <c r="AN456" s="34">
        <f t="shared" si="130"/>
        <v>468489.9599999999</v>
      </c>
      <c r="AO456" s="34">
        <f t="shared" si="131"/>
        <v>452306.1399999999</v>
      </c>
      <c r="AP456" s="34">
        <f t="shared" si="132"/>
        <v>452306.1399999999</v>
      </c>
      <c r="AQ456" s="34">
        <f t="shared" si="133"/>
        <v>3</v>
      </c>
      <c r="AR456" s="6">
        <f t="shared" si="139"/>
        <v>454</v>
      </c>
      <c r="AS456" s="35">
        <f t="shared" si="134"/>
        <v>132937.74000000019</v>
      </c>
      <c r="AT456" s="35">
        <f t="shared" si="134"/>
        <v>163810.27999999997</v>
      </c>
      <c r="AU456" s="35">
        <f t="shared" si="134"/>
        <v>155558.11999999973</v>
      </c>
      <c r="AV456" s="35">
        <f t="shared" si="135"/>
        <v>452306.1399999999</v>
      </c>
      <c r="AW456" s="19">
        <f t="shared" si="136"/>
        <v>0</v>
      </c>
      <c r="AX456" s="30">
        <f t="shared" si="123"/>
        <v>34</v>
      </c>
      <c r="AY456" s="30">
        <f t="shared" si="124"/>
        <v>35</v>
      </c>
      <c r="AZ456" s="30">
        <f t="shared" si="125"/>
        <v>36</v>
      </c>
      <c r="BB456" s="34">
        <f>+CompraVenta!AQ458</f>
        <v>0</v>
      </c>
      <c r="BC456" s="34">
        <f>+CompraVenta!AR458</f>
        <v>0</v>
      </c>
      <c r="BD456" s="34">
        <f>+CompraVenta!AS458</f>
        <v>0</v>
      </c>
      <c r="BF456" s="34">
        <f t="shared" si="126"/>
        <v>132937.74000000019</v>
      </c>
      <c r="BG456" s="34">
        <f t="shared" si="127"/>
        <v>163810.27999999997</v>
      </c>
      <c r="BH456" s="34">
        <f t="shared" si="128"/>
        <v>155558.11999999973</v>
      </c>
      <c r="BJ456" s="36">
        <f t="shared" si="137"/>
        <v>452306.1399999999</v>
      </c>
      <c r="BK456" s="19">
        <f t="shared" si="138"/>
        <v>0</v>
      </c>
    </row>
    <row r="457" spans="1:63" x14ac:dyDescent="0.35">
      <c r="A457" s="3" t="str">
        <f>+Seco!A456</f>
        <v>FOTOVOLTAICA ALFA</v>
      </c>
      <c r="B457" s="6">
        <f>+Seco!B456</f>
        <v>0</v>
      </c>
      <c r="C457" s="6">
        <f>+Seco!C456</f>
        <v>0</v>
      </c>
      <c r="D457" s="6">
        <f>+Seco!D456</f>
        <v>0</v>
      </c>
      <c r="E457" s="6">
        <f>+Seco!E456</f>
        <v>0</v>
      </c>
      <c r="F457" s="6">
        <f>+Seco!F456</f>
        <v>0</v>
      </c>
      <c r="G457" s="6">
        <f>+Seco!G456</f>
        <v>0</v>
      </c>
      <c r="H457" s="6">
        <f>+Seco!H456</f>
        <v>0</v>
      </c>
      <c r="I457" s="6">
        <f>+Seco!I456</f>
        <v>0</v>
      </c>
      <c r="J457" s="6">
        <f>+Seco!J456</f>
        <v>0</v>
      </c>
      <c r="K457" s="6">
        <f>+Seco!K456</f>
        <v>76903.680000000109</v>
      </c>
      <c r="L457" s="6">
        <f>+Seco!L456</f>
        <v>100680.7299999997</v>
      </c>
      <c r="M457" s="6">
        <f>+Seco!M456</f>
        <v>101625.67999999988</v>
      </c>
      <c r="N457" s="6">
        <f>+Medio!B456</f>
        <v>0</v>
      </c>
      <c r="O457" s="6">
        <f>+Medio!C456</f>
        <v>0</v>
      </c>
      <c r="P457" s="6">
        <f>+Medio!D456</f>
        <v>0</v>
      </c>
      <c r="Q457" s="6">
        <f>+Medio!E456</f>
        <v>0</v>
      </c>
      <c r="R457" s="6">
        <f>+Medio!F456</f>
        <v>0</v>
      </c>
      <c r="S457" s="6">
        <f>+Medio!G456</f>
        <v>0</v>
      </c>
      <c r="T457" s="6">
        <f>+Medio!H456</f>
        <v>0</v>
      </c>
      <c r="U457" s="6">
        <f>+Medio!I456</f>
        <v>0</v>
      </c>
      <c r="V457" s="6">
        <f>+Medio!J456</f>
        <v>0</v>
      </c>
      <c r="W457" s="6">
        <f>+Medio!K456</f>
        <v>76559.920000000129</v>
      </c>
      <c r="X457" s="6">
        <f>+Medio!L456</f>
        <v>103536.70999999974</v>
      </c>
      <c r="Y457" s="6">
        <f>+Medio!M456</f>
        <v>100728.16999999963</v>
      </c>
      <c r="Z457" s="6">
        <f>+Húmedo!B456</f>
        <v>0</v>
      </c>
      <c r="AA457" s="6">
        <f>+Húmedo!C456</f>
        <v>0</v>
      </c>
      <c r="AB457" s="6">
        <f>+Húmedo!D456</f>
        <v>0</v>
      </c>
      <c r="AC457" s="6">
        <f>+Húmedo!E456</f>
        <v>0</v>
      </c>
      <c r="AD457" s="6">
        <f>+Húmedo!F456</f>
        <v>0</v>
      </c>
      <c r="AE457" s="6">
        <f>+Húmedo!G456</f>
        <v>0</v>
      </c>
      <c r="AF457" s="6">
        <f>+Húmedo!H456</f>
        <v>0</v>
      </c>
      <c r="AG457" s="6">
        <f>+Húmedo!I456</f>
        <v>0</v>
      </c>
      <c r="AH457" s="6">
        <f>+Húmedo!J456</f>
        <v>0</v>
      </c>
      <c r="AI457" s="6">
        <f>+Húmedo!K456</f>
        <v>74021.140000000029</v>
      </c>
      <c r="AJ457" s="6">
        <f>+Húmedo!L456</f>
        <v>98775.870000000024</v>
      </c>
      <c r="AK457" s="6">
        <f>+Húmedo!M456</f>
        <v>96617.610000000277</v>
      </c>
      <c r="AL457" s="6"/>
      <c r="AM457" s="34">
        <f t="shared" si="129"/>
        <v>279210.08999999968</v>
      </c>
      <c r="AN457" s="34">
        <f t="shared" si="130"/>
        <v>280824.79999999952</v>
      </c>
      <c r="AO457" s="34">
        <f t="shared" si="131"/>
        <v>269414.62000000034</v>
      </c>
      <c r="AP457" s="34">
        <f t="shared" si="132"/>
        <v>269414.62000000034</v>
      </c>
      <c r="AQ457" s="34">
        <f t="shared" si="133"/>
        <v>3</v>
      </c>
      <c r="AR457" s="6">
        <f t="shared" si="139"/>
        <v>455</v>
      </c>
      <c r="AS457" s="35">
        <f t="shared" si="134"/>
        <v>74021.140000000029</v>
      </c>
      <c r="AT457" s="35">
        <f t="shared" si="134"/>
        <v>98775.870000000024</v>
      </c>
      <c r="AU457" s="35">
        <f t="shared" si="134"/>
        <v>96617.610000000277</v>
      </c>
      <c r="AV457" s="35">
        <f t="shared" si="135"/>
        <v>269414.62000000034</v>
      </c>
      <c r="AW457" s="19">
        <f t="shared" si="136"/>
        <v>0</v>
      </c>
      <c r="AX457" s="30">
        <f t="shared" si="123"/>
        <v>34</v>
      </c>
      <c r="AY457" s="30">
        <f t="shared" si="124"/>
        <v>35</v>
      </c>
      <c r="AZ457" s="30">
        <f t="shared" si="125"/>
        <v>36</v>
      </c>
      <c r="BB457" s="34">
        <f>+CompraVenta!AQ459</f>
        <v>0</v>
      </c>
      <c r="BC457" s="34">
        <f>+CompraVenta!AR459</f>
        <v>0</v>
      </c>
      <c r="BD457" s="34">
        <f>+CompraVenta!AS459</f>
        <v>0</v>
      </c>
      <c r="BF457" s="34">
        <f t="shared" si="126"/>
        <v>74021.140000000029</v>
      </c>
      <c r="BG457" s="34">
        <f t="shared" si="127"/>
        <v>98775.870000000024</v>
      </c>
      <c r="BH457" s="34">
        <f t="shared" si="128"/>
        <v>96617.610000000277</v>
      </c>
      <c r="BJ457" s="36">
        <f t="shared" si="137"/>
        <v>269414.62000000034</v>
      </c>
      <c r="BK457" s="19">
        <f t="shared" si="138"/>
        <v>0</v>
      </c>
    </row>
    <row r="458" spans="1:63" x14ac:dyDescent="0.35">
      <c r="A458" s="3" t="str">
        <f>+Seco!A457</f>
        <v>SOL_DEL_DESIERTO</v>
      </c>
      <c r="B458" s="6">
        <f>+Seco!B457</f>
        <v>0</v>
      </c>
      <c r="C458" s="6">
        <f>+Seco!C457</f>
        <v>0</v>
      </c>
      <c r="D458" s="6">
        <f>+Seco!D457</f>
        <v>0</v>
      </c>
      <c r="E458" s="6">
        <f>+Seco!E457</f>
        <v>0</v>
      </c>
      <c r="F458" s="6">
        <f>+Seco!F457</f>
        <v>0</v>
      </c>
      <c r="G458" s="6">
        <f>+Seco!G457</f>
        <v>0</v>
      </c>
      <c r="H458" s="6">
        <f>+Seco!H457</f>
        <v>0</v>
      </c>
      <c r="I458" s="6">
        <f>+Seco!I457</f>
        <v>0</v>
      </c>
      <c r="J458" s="6">
        <f>+Seco!J457</f>
        <v>0</v>
      </c>
      <c r="K458" s="6">
        <f>+Seco!K457</f>
        <v>0</v>
      </c>
      <c r="L458" s="6">
        <f>+Seco!L457</f>
        <v>0</v>
      </c>
      <c r="M458" s="6">
        <f>+Seco!M457</f>
        <v>0</v>
      </c>
      <c r="N458" s="6">
        <f>+Medio!B457</f>
        <v>0</v>
      </c>
      <c r="O458" s="6">
        <f>+Medio!C457</f>
        <v>0</v>
      </c>
      <c r="P458" s="6">
        <f>+Medio!D457</f>
        <v>0</v>
      </c>
      <c r="Q458" s="6">
        <f>+Medio!E457</f>
        <v>0</v>
      </c>
      <c r="R458" s="6">
        <f>+Medio!F457</f>
        <v>0</v>
      </c>
      <c r="S458" s="6">
        <f>+Medio!G457</f>
        <v>0</v>
      </c>
      <c r="T458" s="6">
        <f>+Medio!H457</f>
        <v>0</v>
      </c>
      <c r="U458" s="6">
        <f>+Medio!I457</f>
        <v>0</v>
      </c>
      <c r="V458" s="6">
        <f>+Medio!J457</f>
        <v>0</v>
      </c>
      <c r="W458" s="6">
        <f>+Medio!K457</f>
        <v>0</v>
      </c>
      <c r="X458" s="6">
        <f>+Medio!L457</f>
        <v>0</v>
      </c>
      <c r="Y458" s="6">
        <f>+Medio!M457</f>
        <v>0</v>
      </c>
      <c r="Z458" s="6">
        <f>+Húmedo!B457</f>
        <v>0</v>
      </c>
      <c r="AA458" s="6">
        <f>+Húmedo!C457</f>
        <v>0</v>
      </c>
      <c r="AB458" s="6">
        <f>+Húmedo!D457</f>
        <v>0</v>
      </c>
      <c r="AC458" s="6">
        <f>+Húmedo!E457</f>
        <v>0</v>
      </c>
      <c r="AD458" s="6">
        <f>+Húmedo!F457</f>
        <v>0</v>
      </c>
      <c r="AE458" s="6">
        <f>+Húmedo!G457</f>
        <v>0</v>
      </c>
      <c r="AF458" s="6">
        <f>+Húmedo!H457</f>
        <v>0</v>
      </c>
      <c r="AG458" s="6">
        <f>+Húmedo!I457</f>
        <v>0</v>
      </c>
      <c r="AH458" s="6">
        <f>+Húmedo!J457</f>
        <v>0</v>
      </c>
      <c r="AI458" s="6">
        <f>+Húmedo!K457</f>
        <v>0</v>
      </c>
      <c r="AJ458" s="6">
        <f>+Húmedo!L457</f>
        <v>0</v>
      </c>
      <c r="AK458" s="6">
        <f>+Húmedo!M457</f>
        <v>0</v>
      </c>
      <c r="AL458" s="6"/>
      <c r="AM458" s="34">
        <f t="shared" si="129"/>
        <v>0</v>
      </c>
      <c r="AN458" s="34">
        <f t="shared" si="130"/>
        <v>0</v>
      </c>
      <c r="AO458" s="34">
        <f t="shared" si="131"/>
        <v>0</v>
      </c>
      <c r="AP458" s="34">
        <f t="shared" si="132"/>
        <v>0</v>
      </c>
      <c r="AQ458" s="34">
        <f t="shared" si="133"/>
        <v>1</v>
      </c>
      <c r="AR458" s="6">
        <f t="shared" si="139"/>
        <v>456</v>
      </c>
      <c r="AS458" s="35">
        <f t="shared" si="134"/>
        <v>0</v>
      </c>
      <c r="AT458" s="35">
        <f t="shared" si="134"/>
        <v>0</v>
      </c>
      <c r="AU458" s="35">
        <f t="shared" si="134"/>
        <v>0</v>
      </c>
      <c r="AV458" s="35">
        <f t="shared" si="135"/>
        <v>0</v>
      </c>
      <c r="AW458" s="19">
        <f t="shared" si="136"/>
        <v>0</v>
      </c>
      <c r="AX458" s="30">
        <f t="shared" si="123"/>
        <v>1</v>
      </c>
      <c r="AY458" s="30">
        <f t="shared" si="124"/>
        <v>1</v>
      </c>
      <c r="AZ458" s="30">
        <f t="shared" si="125"/>
        <v>1</v>
      </c>
      <c r="BB458" s="34">
        <f>+CompraVenta!AQ460</f>
        <v>0</v>
      </c>
      <c r="BC458" s="34">
        <f>+CompraVenta!AR460</f>
        <v>0</v>
      </c>
      <c r="BD458" s="34">
        <f>+CompraVenta!AS460</f>
        <v>0</v>
      </c>
      <c r="BF458" s="34">
        <f t="shared" si="126"/>
        <v>0</v>
      </c>
      <c r="BG458" s="34">
        <f t="shared" si="127"/>
        <v>0</v>
      </c>
      <c r="BH458" s="34">
        <f t="shared" si="128"/>
        <v>0</v>
      </c>
      <c r="BJ458" s="36">
        <f t="shared" si="137"/>
        <v>0</v>
      </c>
      <c r="BK458" s="19">
        <f t="shared" si="138"/>
        <v>0</v>
      </c>
    </row>
    <row r="459" spans="1:63" x14ac:dyDescent="0.35">
      <c r="A459" s="3" t="str">
        <f>+Seco!A458</f>
        <v>PEGASUS</v>
      </c>
      <c r="B459" s="6">
        <f>+Seco!B458</f>
        <v>0</v>
      </c>
      <c r="C459" s="6">
        <f>+Seco!C458</f>
        <v>0</v>
      </c>
      <c r="D459" s="6">
        <f>+Seco!D458</f>
        <v>0</v>
      </c>
      <c r="E459" s="6">
        <f>+Seco!E458</f>
        <v>0</v>
      </c>
      <c r="F459" s="6">
        <f>+Seco!F458</f>
        <v>0</v>
      </c>
      <c r="G459" s="6">
        <f>+Seco!G458</f>
        <v>0</v>
      </c>
      <c r="H459" s="6">
        <f>+Seco!H458</f>
        <v>0</v>
      </c>
      <c r="I459" s="6">
        <f>+Seco!I458</f>
        <v>0</v>
      </c>
      <c r="J459" s="6">
        <f>+Seco!J458</f>
        <v>0</v>
      </c>
      <c r="K459" s="6">
        <f>+Seco!K458</f>
        <v>82496.629999999903</v>
      </c>
      <c r="L459" s="6">
        <f>+Seco!L458</f>
        <v>107882.35999999978</v>
      </c>
      <c r="M459" s="6">
        <f>+Seco!M458</f>
        <v>108868.27000000014</v>
      </c>
      <c r="N459" s="6">
        <f>+Medio!B458</f>
        <v>0</v>
      </c>
      <c r="O459" s="6">
        <f>+Medio!C458</f>
        <v>0</v>
      </c>
      <c r="P459" s="6">
        <f>+Medio!D458</f>
        <v>0</v>
      </c>
      <c r="Q459" s="6">
        <f>+Medio!E458</f>
        <v>0</v>
      </c>
      <c r="R459" s="6">
        <f>+Medio!F458</f>
        <v>0</v>
      </c>
      <c r="S459" s="6">
        <f>+Medio!G458</f>
        <v>0</v>
      </c>
      <c r="T459" s="6">
        <f>+Medio!H458</f>
        <v>0</v>
      </c>
      <c r="U459" s="6">
        <f>+Medio!I458</f>
        <v>0</v>
      </c>
      <c r="V459" s="6">
        <f>+Medio!J458</f>
        <v>0</v>
      </c>
      <c r="W459" s="6">
        <f>+Medio!K458</f>
        <v>82128.049999999974</v>
      </c>
      <c r="X459" s="6">
        <f>+Medio!L458</f>
        <v>110942.2399999997</v>
      </c>
      <c r="Y459" s="6">
        <f>+Medio!M458</f>
        <v>107907.04</v>
      </c>
      <c r="Z459" s="6">
        <f>+Húmedo!B458</f>
        <v>0</v>
      </c>
      <c r="AA459" s="6">
        <f>+Húmedo!C458</f>
        <v>0</v>
      </c>
      <c r="AB459" s="6">
        <f>+Húmedo!D458</f>
        <v>0</v>
      </c>
      <c r="AC459" s="6">
        <f>+Húmedo!E458</f>
        <v>0</v>
      </c>
      <c r="AD459" s="6">
        <f>+Húmedo!F458</f>
        <v>0</v>
      </c>
      <c r="AE459" s="6">
        <f>+Húmedo!G458</f>
        <v>0</v>
      </c>
      <c r="AF459" s="6">
        <f>+Húmedo!H458</f>
        <v>0</v>
      </c>
      <c r="AG459" s="6">
        <f>+Húmedo!I458</f>
        <v>0</v>
      </c>
      <c r="AH459" s="6">
        <f>+Húmedo!J458</f>
        <v>0</v>
      </c>
      <c r="AI459" s="6">
        <f>+Húmedo!K458</f>
        <v>79404.879999999801</v>
      </c>
      <c r="AJ459" s="6">
        <f>+Húmedo!L458</f>
        <v>105842.01000000005</v>
      </c>
      <c r="AK459" s="6">
        <f>+Húmedo!M458</f>
        <v>103503.82999999968</v>
      </c>
      <c r="AL459" s="6"/>
      <c r="AM459" s="34">
        <f t="shared" si="129"/>
        <v>299247.25999999983</v>
      </c>
      <c r="AN459" s="34">
        <f t="shared" si="130"/>
        <v>300977.32999999967</v>
      </c>
      <c r="AO459" s="34">
        <f t="shared" si="131"/>
        <v>288750.71999999951</v>
      </c>
      <c r="AP459" s="34">
        <f t="shared" si="132"/>
        <v>288750.71999999951</v>
      </c>
      <c r="AQ459" s="34">
        <f t="shared" si="133"/>
        <v>3</v>
      </c>
      <c r="AR459" s="6">
        <f t="shared" si="139"/>
        <v>457</v>
      </c>
      <c r="AS459" s="35">
        <f t="shared" si="134"/>
        <v>79404.879999999801</v>
      </c>
      <c r="AT459" s="35">
        <f t="shared" si="134"/>
        <v>105842.01000000005</v>
      </c>
      <c r="AU459" s="35">
        <f t="shared" si="134"/>
        <v>103503.82999999968</v>
      </c>
      <c r="AV459" s="35">
        <f t="shared" si="135"/>
        <v>288750.71999999951</v>
      </c>
      <c r="AW459" s="19">
        <f t="shared" si="136"/>
        <v>0</v>
      </c>
      <c r="AX459" s="30">
        <f t="shared" si="123"/>
        <v>34</v>
      </c>
      <c r="AY459" s="30">
        <f t="shared" si="124"/>
        <v>35</v>
      </c>
      <c r="AZ459" s="30">
        <f t="shared" si="125"/>
        <v>36</v>
      </c>
      <c r="BB459" s="34">
        <f>+CompraVenta!AQ461</f>
        <v>0</v>
      </c>
      <c r="BC459" s="34">
        <f>+CompraVenta!AR461</f>
        <v>0</v>
      </c>
      <c r="BD459" s="34">
        <f>+CompraVenta!AS461</f>
        <v>0</v>
      </c>
      <c r="BF459" s="34">
        <f t="shared" si="126"/>
        <v>79404.879999999801</v>
      </c>
      <c r="BG459" s="34">
        <f t="shared" si="127"/>
        <v>105842.01000000005</v>
      </c>
      <c r="BH459" s="34">
        <f t="shared" si="128"/>
        <v>103503.82999999968</v>
      </c>
      <c r="BJ459" s="36">
        <f t="shared" si="137"/>
        <v>288750.71999999951</v>
      </c>
      <c r="BK459" s="19">
        <f t="shared" si="138"/>
        <v>0</v>
      </c>
    </row>
    <row r="460" spans="1:63" x14ac:dyDescent="0.35">
      <c r="A460" s="3" t="str">
        <f>+Seco!A459</f>
        <v>FOTOVOLTAICA AVELLANO</v>
      </c>
      <c r="B460" s="6">
        <f>+Seco!B459</f>
        <v>0</v>
      </c>
      <c r="C460" s="6">
        <f>+Seco!C459</f>
        <v>0</v>
      </c>
      <c r="D460" s="6">
        <f>+Seco!D459</f>
        <v>0</v>
      </c>
      <c r="E460" s="6">
        <f>+Seco!E459</f>
        <v>0</v>
      </c>
      <c r="F460" s="6">
        <f>+Seco!F459</f>
        <v>0</v>
      </c>
      <c r="G460" s="6">
        <f>+Seco!G459</f>
        <v>0</v>
      </c>
      <c r="H460" s="6">
        <f>+Seco!H459</f>
        <v>0</v>
      </c>
      <c r="I460" s="6">
        <f>+Seco!I459</f>
        <v>0</v>
      </c>
      <c r="J460" s="6">
        <f>+Seco!J459</f>
        <v>0</v>
      </c>
      <c r="K460" s="6">
        <f>+Seco!K459</f>
        <v>68850.869999999981</v>
      </c>
      <c r="L460" s="6">
        <f>+Seco!L459</f>
        <v>84408.100000000035</v>
      </c>
      <c r="M460" s="6">
        <f>+Seco!M459</f>
        <v>91136.379999999932</v>
      </c>
      <c r="N460" s="6">
        <f>+Medio!B459</f>
        <v>0</v>
      </c>
      <c r="O460" s="6">
        <f>+Medio!C459</f>
        <v>0</v>
      </c>
      <c r="P460" s="6">
        <f>+Medio!D459</f>
        <v>0</v>
      </c>
      <c r="Q460" s="6">
        <f>+Medio!E459</f>
        <v>0</v>
      </c>
      <c r="R460" s="6">
        <f>+Medio!F459</f>
        <v>0</v>
      </c>
      <c r="S460" s="6">
        <f>+Medio!G459</f>
        <v>0</v>
      </c>
      <c r="T460" s="6">
        <f>+Medio!H459</f>
        <v>0</v>
      </c>
      <c r="U460" s="6">
        <f>+Medio!I459</f>
        <v>0</v>
      </c>
      <c r="V460" s="6">
        <f>+Medio!J459</f>
        <v>0</v>
      </c>
      <c r="W460" s="6">
        <f>+Medio!K459</f>
        <v>68535.610000000102</v>
      </c>
      <c r="X460" s="6">
        <f>+Medio!L459</f>
        <v>86627.569999999905</v>
      </c>
      <c r="Y460" s="6">
        <f>+Medio!M459</f>
        <v>89591.599999999729</v>
      </c>
      <c r="Z460" s="6">
        <f>+Húmedo!B459</f>
        <v>0</v>
      </c>
      <c r="AA460" s="6">
        <f>+Húmedo!C459</f>
        <v>0</v>
      </c>
      <c r="AB460" s="6">
        <f>+Húmedo!D459</f>
        <v>0</v>
      </c>
      <c r="AC460" s="6">
        <f>+Húmedo!E459</f>
        <v>0</v>
      </c>
      <c r="AD460" s="6">
        <f>+Húmedo!F459</f>
        <v>0</v>
      </c>
      <c r="AE460" s="6">
        <f>+Húmedo!G459</f>
        <v>0</v>
      </c>
      <c r="AF460" s="6">
        <f>+Húmedo!H459</f>
        <v>0</v>
      </c>
      <c r="AG460" s="6">
        <f>+Húmedo!I459</f>
        <v>0</v>
      </c>
      <c r="AH460" s="6">
        <f>+Húmedo!J459</f>
        <v>0</v>
      </c>
      <c r="AI460" s="6">
        <f>+Húmedo!K459</f>
        <v>66476.719999999972</v>
      </c>
      <c r="AJ460" s="6">
        <f>+Húmedo!L459</f>
        <v>83148.740000000034</v>
      </c>
      <c r="AK460" s="6">
        <f>+Húmedo!M459</f>
        <v>86311.380000000165</v>
      </c>
      <c r="AL460" s="6"/>
      <c r="AM460" s="34">
        <f t="shared" si="129"/>
        <v>244395.34999999998</v>
      </c>
      <c r="AN460" s="34">
        <f t="shared" si="130"/>
        <v>244754.77999999974</v>
      </c>
      <c r="AO460" s="34">
        <f t="shared" si="131"/>
        <v>235936.8400000002</v>
      </c>
      <c r="AP460" s="34">
        <f t="shared" si="132"/>
        <v>235936.8400000002</v>
      </c>
      <c r="AQ460" s="34">
        <f t="shared" si="133"/>
        <v>3</v>
      </c>
      <c r="AR460" s="6">
        <f t="shared" si="139"/>
        <v>458</v>
      </c>
      <c r="AS460" s="35">
        <f t="shared" si="134"/>
        <v>66476.719999999972</v>
      </c>
      <c r="AT460" s="35">
        <f t="shared" si="134"/>
        <v>83148.740000000034</v>
      </c>
      <c r="AU460" s="35">
        <f t="shared" si="134"/>
        <v>86311.380000000165</v>
      </c>
      <c r="AV460" s="35">
        <f t="shared" si="135"/>
        <v>235936.8400000002</v>
      </c>
      <c r="AW460" s="19">
        <f t="shared" si="136"/>
        <v>0</v>
      </c>
      <c r="AX460" s="30">
        <f t="shared" si="123"/>
        <v>34</v>
      </c>
      <c r="AY460" s="30">
        <f t="shared" si="124"/>
        <v>35</v>
      </c>
      <c r="AZ460" s="30">
        <f t="shared" si="125"/>
        <v>36</v>
      </c>
      <c r="BB460" s="34">
        <f>+CompraVenta!AQ462</f>
        <v>0</v>
      </c>
      <c r="BC460" s="34">
        <f>+CompraVenta!AR462</f>
        <v>0</v>
      </c>
      <c r="BD460" s="34">
        <f>+CompraVenta!AS462</f>
        <v>0</v>
      </c>
      <c r="BF460" s="34">
        <f t="shared" si="126"/>
        <v>66476.719999999972</v>
      </c>
      <c r="BG460" s="34">
        <f t="shared" si="127"/>
        <v>83148.740000000034</v>
      </c>
      <c r="BH460" s="34">
        <f t="shared" si="128"/>
        <v>86311.380000000165</v>
      </c>
      <c r="BJ460" s="36">
        <f t="shared" si="137"/>
        <v>235936.8400000002</v>
      </c>
      <c r="BK460" s="19">
        <f t="shared" si="138"/>
        <v>0</v>
      </c>
    </row>
    <row r="461" spans="1:63" x14ac:dyDescent="0.35">
      <c r="A461" s="3" t="str">
        <f>+Seco!A460</f>
        <v>E459</v>
      </c>
      <c r="B461" s="6">
        <f>+Seco!B460</f>
        <v>0</v>
      </c>
      <c r="C461" s="6">
        <f>+Seco!C460</f>
        <v>0</v>
      </c>
      <c r="D461" s="6">
        <f>+Seco!D460</f>
        <v>0</v>
      </c>
      <c r="E461" s="6">
        <f>+Seco!E460</f>
        <v>0</v>
      </c>
      <c r="F461" s="6">
        <f>+Seco!F460</f>
        <v>0</v>
      </c>
      <c r="G461" s="6">
        <f>+Seco!G460</f>
        <v>0</v>
      </c>
      <c r="H461" s="6">
        <f>+Seco!H460</f>
        <v>0</v>
      </c>
      <c r="I461" s="6">
        <f>+Seco!I460</f>
        <v>0</v>
      </c>
      <c r="J461" s="6">
        <f>+Seco!J460</f>
        <v>0</v>
      </c>
      <c r="K461" s="6">
        <f>+Seco!K460</f>
        <v>0</v>
      </c>
      <c r="L461" s="6">
        <f>+Seco!L460</f>
        <v>0</v>
      </c>
      <c r="M461" s="6">
        <f>+Seco!M460</f>
        <v>0</v>
      </c>
      <c r="N461" s="6">
        <f>+Medio!B460</f>
        <v>0</v>
      </c>
      <c r="O461" s="6">
        <f>+Medio!C460</f>
        <v>0</v>
      </c>
      <c r="P461" s="6">
        <f>+Medio!D460</f>
        <v>0</v>
      </c>
      <c r="Q461" s="6">
        <f>+Medio!E460</f>
        <v>0</v>
      </c>
      <c r="R461" s="6">
        <f>+Medio!F460</f>
        <v>0</v>
      </c>
      <c r="S461" s="6">
        <f>+Medio!G460</f>
        <v>0</v>
      </c>
      <c r="T461" s="6">
        <f>+Medio!H460</f>
        <v>0</v>
      </c>
      <c r="U461" s="6">
        <f>+Medio!I460</f>
        <v>0</v>
      </c>
      <c r="V461" s="6">
        <f>+Medio!J460</f>
        <v>0</v>
      </c>
      <c r="W461" s="6">
        <f>+Medio!K460</f>
        <v>0</v>
      </c>
      <c r="X461" s="6">
        <f>+Medio!L460</f>
        <v>0</v>
      </c>
      <c r="Y461" s="6">
        <f>+Medio!M460</f>
        <v>0</v>
      </c>
      <c r="Z461" s="6">
        <f>+Húmedo!B460</f>
        <v>0</v>
      </c>
      <c r="AA461" s="6">
        <f>+Húmedo!C460</f>
        <v>0</v>
      </c>
      <c r="AB461" s="6">
        <f>+Húmedo!D460</f>
        <v>0</v>
      </c>
      <c r="AC461" s="6">
        <f>+Húmedo!E460</f>
        <v>0</v>
      </c>
      <c r="AD461" s="6">
        <f>+Húmedo!F460</f>
        <v>0</v>
      </c>
      <c r="AE461" s="6">
        <f>+Húmedo!G460</f>
        <v>0</v>
      </c>
      <c r="AF461" s="6">
        <f>+Húmedo!H460</f>
        <v>0</v>
      </c>
      <c r="AG461" s="6">
        <f>+Húmedo!I460</f>
        <v>0</v>
      </c>
      <c r="AH461" s="6">
        <f>+Húmedo!J460</f>
        <v>0</v>
      </c>
      <c r="AI461" s="6">
        <f>+Húmedo!K460</f>
        <v>0</v>
      </c>
      <c r="AJ461" s="6">
        <f>+Húmedo!L460</f>
        <v>0</v>
      </c>
      <c r="AK461" s="6">
        <f>+Húmedo!M460</f>
        <v>0</v>
      </c>
      <c r="AL461" s="6"/>
      <c r="AM461" s="34">
        <f t="shared" si="129"/>
        <v>0</v>
      </c>
      <c r="AN461" s="34">
        <f t="shared" si="130"/>
        <v>0</v>
      </c>
      <c r="AO461" s="34">
        <f t="shared" si="131"/>
        <v>0</v>
      </c>
      <c r="AP461" s="34">
        <f t="shared" si="132"/>
        <v>0</v>
      </c>
      <c r="AQ461" s="34">
        <f t="shared" si="133"/>
        <v>1</v>
      </c>
      <c r="AR461" s="6">
        <f t="shared" si="139"/>
        <v>459</v>
      </c>
      <c r="AS461" s="35">
        <f t="shared" si="134"/>
        <v>0</v>
      </c>
      <c r="AT461" s="35">
        <f t="shared" si="134"/>
        <v>0</v>
      </c>
      <c r="AU461" s="35">
        <f t="shared" si="134"/>
        <v>0</v>
      </c>
      <c r="AV461" s="35">
        <f t="shared" si="135"/>
        <v>0</v>
      </c>
      <c r="AW461" s="19">
        <f t="shared" si="136"/>
        <v>0</v>
      </c>
      <c r="AX461" s="30">
        <f t="shared" si="123"/>
        <v>1</v>
      </c>
      <c r="AY461" s="30">
        <f t="shared" si="124"/>
        <v>1</v>
      </c>
      <c r="AZ461" s="30">
        <f t="shared" si="125"/>
        <v>1</v>
      </c>
      <c r="BB461" s="34">
        <f>+CompraVenta!AQ463</f>
        <v>0</v>
      </c>
      <c r="BC461" s="34">
        <f>+CompraVenta!AR463</f>
        <v>0</v>
      </c>
      <c r="BD461" s="34">
        <f>+CompraVenta!AS463</f>
        <v>0</v>
      </c>
      <c r="BF461" s="34">
        <f t="shared" si="126"/>
        <v>0</v>
      </c>
      <c r="BG461" s="34">
        <f t="shared" si="127"/>
        <v>0</v>
      </c>
      <c r="BH461" s="34">
        <f t="shared" si="128"/>
        <v>0</v>
      </c>
      <c r="BJ461" s="36">
        <f t="shared" si="137"/>
        <v>0</v>
      </c>
      <c r="BK461" s="19">
        <f t="shared" si="138"/>
        <v>0</v>
      </c>
    </row>
    <row r="462" spans="1:63" x14ac:dyDescent="0.35">
      <c r="A462" s="3" t="str">
        <f>+Seco!A461</f>
        <v>E460</v>
      </c>
      <c r="B462" s="6">
        <f>+Seco!B461</f>
        <v>0</v>
      </c>
      <c r="C462" s="6">
        <f>+Seco!C461</f>
        <v>0</v>
      </c>
      <c r="D462" s="6">
        <f>+Seco!D461</f>
        <v>0</v>
      </c>
      <c r="E462" s="6">
        <f>+Seco!E461</f>
        <v>0</v>
      </c>
      <c r="F462" s="6">
        <f>+Seco!F461</f>
        <v>0</v>
      </c>
      <c r="G462" s="6">
        <f>+Seco!G461</f>
        <v>0</v>
      </c>
      <c r="H462" s="6">
        <f>+Seco!H461</f>
        <v>0</v>
      </c>
      <c r="I462" s="6">
        <f>+Seco!I461</f>
        <v>0</v>
      </c>
      <c r="J462" s="6">
        <f>+Seco!J461</f>
        <v>0</v>
      </c>
      <c r="K462" s="6">
        <f>+Seco!K461</f>
        <v>0</v>
      </c>
      <c r="L462" s="6">
        <f>+Seco!L461</f>
        <v>0</v>
      </c>
      <c r="M462" s="6">
        <f>+Seco!M461</f>
        <v>0</v>
      </c>
      <c r="N462" s="6">
        <f>+Medio!B461</f>
        <v>0</v>
      </c>
      <c r="O462" s="6">
        <f>+Medio!C461</f>
        <v>0</v>
      </c>
      <c r="P462" s="6">
        <f>+Medio!D461</f>
        <v>0</v>
      </c>
      <c r="Q462" s="6">
        <f>+Medio!E461</f>
        <v>0</v>
      </c>
      <c r="R462" s="6">
        <f>+Medio!F461</f>
        <v>0</v>
      </c>
      <c r="S462" s="6">
        <f>+Medio!G461</f>
        <v>0</v>
      </c>
      <c r="T462" s="6">
        <f>+Medio!H461</f>
        <v>0</v>
      </c>
      <c r="U462" s="6">
        <f>+Medio!I461</f>
        <v>0</v>
      </c>
      <c r="V462" s="6">
        <f>+Medio!J461</f>
        <v>0</v>
      </c>
      <c r="W462" s="6">
        <f>+Medio!K461</f>
        <v>0</v>
      </c>
      <c r="X462" s="6">
        <f>+Medio!L461</f>
        <v>0</v>
      </c>
      <c r="Y462" s="6">
        <f>+Medio!M461</f>
        <v>0</v>
      </c>
      <c r="Z462" s="6">
        <f>+Húmedo!B461</f>
        <v>0</v>
      </c>
      <c r="AA462" s="6">
        <f>+Húmedo!C461</f>
        <v>0</v>
      </c>
      <c r="AB462" s="6">
        <f>+Húmedo!D461</f>
        <v>0</v>
      </c>
      <c r="AC462" s="6">
        <f>+Húmedo!E461</f>
        <v>0</v>
      </c>
      <c r="AD462" s="6">
        <f>+Húmedo!F461</f>
        <v>0</v>
      </c>
      <c r="AE462" s="6">
        <f>+Húmedo!G461</f>
        <v>0</v>
      </c>
      <c r="AF462" s="6">
        <f>+Húmedo!H461</f>
        <v>0</v>
      </c>
      <c r="AG462" s="6">
        <f>+Húmedo!I461</f>
        <v>0</v>
      </c>
      <c r="AH462" s="6">
        <f>+Húmedo!J461</f>
        <v>0</v>
      </c>
      <c r="AI462" s="6">
        <f>+Húmedo!K461</f>
        <v>0</v>
      </c>
      <c r="AJ462" s="6">
        <f>+Húmedo!L461</f>
        <v>0</v>
      </c>
      <c r="AK462" s="6">
        <f>+Húmedo!M461</f>
        <v>0</v>
      </c>
      <c r="AL462" s="6"/>
      <c r="AM462" s="34">
        <f t="shared" si="129"/>
        <v>0</v>
      </c>
      <c r="AN462" s="34">
        <f t="shared" si="130"/>
        <v>0</v>
      </c>
      <c r="AO462" s="34">
        <f t="shared" si="131"/>
        <v>0</v>
      </c>
      <c r="AP462" s="34">
        <f t="shared" si="132"/>
        <v>0</v>
      </c>
      <c r="AQ462" s="34">
        <f t="shared" si="133"/>
        <v>1</v>
      </c>
      <c r="AR462" s="6">
        <f t="shared" si="139"/>
        <v>460</v>
      </c>
      <c r="AS462" s="35">
        <f t="shared" si="134"/>
        <v>0</v>
      </c>
      <c r="AT462" s="35">
        <f t="shared" si="134"/>
        <v>0</v>
      </c>
      <c r="AU462" s="35">
        <f t="shared" si="134"/>
        <v>0</v>
      </c>
      <c r="AV462" s="35">
        <f t="shared" si="135"/>
        <v>0</v>
      </c>
      <c r="AW462" s="19">
        <f t="shared" si="136"/>
        <v>0</v>
      </c>
      <c r="AX462" s="30">
        <f t="shared" si="123"/>
        <v>1</v>
      </c>
      <c r="AY462" s="30">
        <f t="shared" si="124"/>
        <v>1</v>
      </c>
      <c r="AZ462" s="30">
        <f t="shared" si="125"/>
        <v>1</v>
      </c>
      <c r="BB462" s="34">
        <f>+CompraVenta!AQ464</f>
        <v>0</v>
      </c>
      <c r="BC462" s="34">
        <f>+CompraVenta!AR464</f>
        <v>0</v>
      </c>
      <c r="BD462" s="34">
        <f>+CompraVenta!AS464</f>
        <v>0</v>
      </c>
      <c r="BF462" s="34">
        <f t="shared" si="126"/>
        <v>0</v>
      </c>
      <c r="BG462" s="34">
        <f t="shared" si="127"/>
        <v>0</v>
      </c>
      <c r="BH462" s="34">
        <f t="shared" si="128"/>
        <v>0</v>
      </c>
      <c r="BJ462" s="36">
        <f t="shared" si="137"/>
        <v>0</v>
      </c>
      <c r="BK462" s="19">
        <f t="shared" si="138"/>
        <v>0</v>
      </c>
    </row>
    <row r="463" spans="1:63" x14ac:dyDescent="0.35">
      <c r="A463" s="3" t="str">
        <f>+Seco!A462</f>
        <v>E461</v>
      </c>
      <c r="B463" s="6">
        <f>+Seco!B462</f>
        <v>0</v>
      </c>
      <c r="C463" s="6">
        <f>+Seco!C462</f>
        <v>0</v>
      </c>
      <c r="D463" s="6">
        <f>+Seco!D462</f>
        <v>0</v>
      </c>
      <c r="E463" s="6">
        <f>+Seco!E462</f>
        <v>0</v>
      </c>
      <c r="F463" s="6">
        <f>+Seco!F462</f>
        <v>0</v>
      </c>
      <c r="G463" s="6">
        <f>+Seco!G462</f>
        <v>0</v>
      </c>
      <c r="H463" s="6">
        <f>+Seco!H462</f>
        <v>0</v>
      </c>
      <c r="I463" s="6">
        <f>+Seco!I462</f>
        <v>0</v>
      </c>
      <c r="J463" s="6">
        <f>+Seco!J462</f>
        <v>0</v>
      </c>
      <c r="K463" s="6">
        <f>+Seco!K462</f>
        <v>0</v>
      </c>
      <c r="L463" s="6">
        <f>+Seco!L462</f>
        <v>0</v>
      </c>
      <c r="M463" s="6">
        <f>+Seco!M462</f>
        <v>0</v>
      </c>
      <c r="N463" s="6">
        <f>+Medio!B462</f>
        <v>0</v>
      </c>
      <c r="O463" s="6">
        <f>+Medio!C462</f>
        <v>0</v>
      </c>
      <c r="P463" s="6">
        <f>+Medio!D462</f>
        <v>0</v>
      </c>
      <c r="Q463" s="6">
        <f>+Medio!E462</f>
        <v>0</v>
      </c>
      <c r="R463" s="6">
        <f>+Medio!F462</f>
        <v>0</v>
      </c>
      <c r="S463" s="6">
        <f>+Medio!G462</f>
        <v>0</v>
      </c>
      <c r="T463" s="6">
        <f>+Medio!H462</f>
        <v>0</v>
      </c>
      <c r="U463" s="6">
        <f>+Medio!I462</f>
        <v>0</v>
      </c>
      <c r="V463" s="6">
        <f>+Medio!J462</f>
        <v>0</v>
      </c>
      <c r="W463" s="6">
        <f>+Medio!K462</f>
        <v>0</v>
      </c>
      <c r="X463" s="6">
        <f>+Medio!L462</f>
        <v>0</v>
      </c>
      <c r="Y463" s="6">
        <f>+Medio!M462</f>
        <v>0</v>
      </c>
      <c r="Z463" s="6">
        <f>+Húmedo!B462</f>
        <v>0</v>
      </c>
      <c r="AA463" s="6">
        <f>+Húmedo!C462</f>
        <v>0</v>
      </c>
      <c r="AB463" s="6">
        <f>+Húmedo!D462</f>
        <v>0</v>
      </c>
      <c r="AC463" s="6">
        <f>+Húmedo!E462</f>
        <v>0</v>
      </c>
      <c r="AD463" s="6">
        <f>+Húmedo!F462</f>
        <v>0</v>
      </c>
      <c r="AE463" s="6">
        <f>+Húmedo!G462</f>
        <v>0</v>
      </c>
      <c r="AF463" s="6">
        <f>+Húmedo!H462</f>
        <v>0</v>
      </c>
      <c r="AG463" s="6">
        <f>+Húmedo!I462</f>
        <v>0</v>
      </c>
      <c r="AH463" s="6">
        <f>+Húmedo!J462</f>
        <v>0</v>
      </c>
      <c r="AI463" s="6">
        <f>+Húmedo!K462</f>
        <v>0</v>
      </c>
      <c r="AJ463" s="6">
        <f>+Húmedo!L462</f>
        <v>0</v>
      </c>
      <c r="AK463" s="6">
        <f>+Húmedo!M462</f>
        <v>0</v>
      </c>
      <c r="AL463" s="6"/>
      <c r="AM463" s="34">
        <f t="shared" si="129"/>
        <v>0</v>
      </c>
      <c r="AN463" s="34">
        <f t="shared" si="130"/>
        <v>0</v>
      </c>
      <c r="AO463" s="34">
        <f t="shared" si="131"/>
        <v>0</v>
      </c>
      <c r="AP463" s="34">
        <f t="shared" si="132"/>
        <v>0</v>
      </c>
      <c r="AQ463" s="34">
        <f t="shared" si="133"/>
        <v>1</v>
      </c>
      <c r="AR463" s="6">
        <f t="shared" si="139"/>
        <v>461</v>
      </c>
      <c r="AS463" s="35">
        <f t="shared" si="134"/>
        <v>0</v>
      </c>
      <c r="AT463" s="35">
        <f t="shared" si="134"/>
        <v>0</v>
      </c>
      <c r="AU463" s="35">
        <f t="shared" si="134"/>
        <v>0</v>
      </c>
      <c r="AV463" s="35">
        <f t="shared" si="135"/>
        <v>0</v>
      </c>
      <c r="AW463" s="19">
        <f t="shared" si="136"/>
        <v>0</v>
      </c>
      <c r="AX463" s="30">
        <f t="shared" si="123"/>
        <v>1</v>
      </c>
      <c r="AY463" s="30">
        <f t="shared" si="124"/>
        <v>1</v>
      </c>
      <c r="AZ463" s="30">
        <f t="shared" si="125"/>
        <v>1</v>
      </c>
      <c r="BB463" s="34">
        <f>+CompraVenta!AQ465</f>
        <v>0</v>
      </c>
      <c r="BC463" s="34">
        <f>+CompraVenta!AR465</f>
        <v>0</v>
      </c>
      <c r="BD463" s="34">
        <f>+CompraVenta!AS465</f>
        <v>0</v>
      </c>
      <c r="BF463" s="34">
        <f t="shared" si="126"/>
        <v>0</v>
      </c>
      <c r="BG463" s="34">
        <f t="shared" si="127"/>
        <v>0</v>
      </c>
      <c r="BH463" s="34">
        <f t="shared" si="128"/>
        <v>0</v>
      </c>
      <c r="BJ463" s="36">
        <f t="shared" si="137"/>
        <v>0</v>
      </c>
      <c r="BK463" s="19">
        <f t="shared" si="138"/>
        <v>0</v>
      </c>
    </row>
    <row r="464" spans="1:63" x14ac:dyDescent="0.35">
      <c r="A464" s="3" t="str">
        <f>+Seco!A463</f>
        <v>E462</v>
      </c>
      <c r="B464" s="6">
        <f>+Seco!B463</f>
        <v>0</v>
      </c>
      <c r="C464" s="6">
        <f>+Seco!C463</f>
        <v>0</v>
      </c>
      <c r="D464" s="6">
        <f>+Seco!D463</f>
        <v>0</v>
      </c>
      <c r="E464" s="6">
        <f>+Seco!E463</f>
        <v>0</v>
      </c>
      <c r="F464" s="6">
        <f>+Seco!F463</f>
        <v>0</v>
      </c>
      <c r="G464" s="6">
        <f>+Seco!G463</f>
        <v>0</v>
      </c>
      <c r="H464" s="6">
        <f>+Seco!H463</f>
        <v>0</v>
      </c>
      <c r="I464" s="6">
        <f>+Seco!I463</f>
        <v>0</v>
      </c>
      <c r="J464" s="6">
        <f>+Seco!J463</f>
        <v>0</v>
      </c>
      <c r="K464" s="6">
        <f>+Seco!K463</f>
        <v>0</v>
      </c>
      <c r="L464" s="6">
        <f>+Seco!L463</f>
        <v>0</v>
      </c>
      <c r="M464" s="6">
        <f>+Seco!M463</f>
        <v>0</v>
      </c>
      <c r="N464" s="6">
        <f>+Medio!B463</f>
        <v>0</v>
      </c>
      <c r="O464" s="6">
        <f>+Medio!C463</f>
        <v>0</v>
      </c>
      <c r="P464" s="6">
        <f>+Medio!D463</f>
        <v>0</v>
      </c>
      <c r="Q464" s="6">
        <f>+Medio!E463</f>
        <v>0</v>
      </c>
      <c r="R464" s="6">
        <f>+Medio!F463</f>
        <v>0</v>
      </c>
      <c r="S464" s="6">
        <f>+Medio!G463</f>
        <v>0</v>
      </c>
      <c r="T464" s="6">
        <f>+Medio!H463</f>
        <v>0</v>
      </c>
      <c r="U464" s="6">
        <f>+Medio!I463</f>
        <v>0</v>
      </c>
      <c r="V464" s="6">
        <f>+Medio!J463</f>
        <v>0</v>
      </c>
      <c r="W464" s="6">
        <f>+Medio!K463</f>
        <v>0</v>
      </c>
      <c r="X464" s="6">
        <f>+Medio!L463</f>
        <v>0</v>
      </c>
      <c r="Y464" s="6">
        <f>+Medio!M463</f>
        <v>0</v>
      </c>
      <c r="Z464" s="6">
        <f>+Húmedo!B463</f>
        <v>0</v>
      </c>
      <c r="AA464" s="6">
        <f>+Húmedo!C463</f>
        <v>0</v>
      </c>
      <c r="AB464" s="6">
        <f>+Húmedo!D463</f>
        <v>0</v>
      </c>
      <c r="AC464" s="6">
        <f>+Húmedo!E463</f>
        <v>0</v>
      </c>
      <c r="AD464" s="6">
        <f>+Húmedo!F463</f>
        <v>0</v>
      </c>
      <c r="AE464" s="6">
        <f>+Húmedo!G463</f>
        <v>0</v>
      </c>
      <c r="AF464" s="6">
        <f>+Húmedo!H463</f>
        <v>0</v>
      </c>
      <c r="AG464" s="6">
        <f>+Húmedo!I463</f>
        <v>0</v>
      </c>
      <c r="AH464" s="6">
        <f>+Húmedo!J463</f>
        <v>0</v>
      </c>
      <c r="AI464" s="6">
        <f>+Húmedo!K463</f>
        <v>0</v>
      </c>
      <c r="AJ464" s="6">
        <f>+Húmedo!L463</f>
        <v>0</v>
      </c>
      <c r="AK464" s="6">
        <f>+Húmedo!M463</f>
        <v>0</v>
      </c>
      <c r="AL464" s="6"/>
      <c r="AM464" s="34">
        <f t="shared" si="129"/>
        <v>0</v>
      </c>
      <c r="AN464" s="34">
        <f t="shared" si="130"/>
        <v>0</v>
      </c>
      <c r="AO464" s="34">
        <f t="shared" si="131"/>
        <v>0</v>
      </c>
      <c r="AP464" s="34">
        <f t="shared" si="132"/>
        <v>0</v>
      </c>
      <c r="AQ464" s="34">
        <f t="shared" si="133"/>
        <v>1</v>
      </c>
      <c r="AR464" s="6">
        <f t="shared" si="139"/>
        <v>462</v>
      </c>
      <c r="AS464" s="35">
        <f t="shared" si="134"/>
        <v>0</v>
      </c>
      <c r="AT464" s="35">
        <f t="shared" si="134"/>
        <v>0</v>
      </c>
      <c r="AU464" s="35">
        <f t="shared" si="134"/>
        <v>0</v>
      </c>
      <c r="AV464" s="35">
        <f t="shared" si="135"/>
        <v>0</v>
      </c>
      <c r="AW464" s="19">
        <f t="shared" si="136"/>
        <v>0</v>
      </c>
      <c r="AX464" s="30">
        <f t="shared" si="123"/>
        <v>1</v>
      </c>
      <c r="AY464" s="30">
        <f t="shared" si="124"/>
        <v>1</v>
      </c>
      <c r="AZ464" s="30">
        <f t="shared" si="125"/>
        <v>1</v>
      </c>
      <c r="BB464" s="34">
        <f>+CompraVenta!AQ466</f>
        <v>0</v>
      </c>
      <c r="BC464" s="34">
        <f>+CompraVenta!AR466</f>
        <v>0</v>
      </c>
      <c r="BD464" s="34">
        <f>+CompraVenta!AS466</f>
        <v>0</v>
      </c>
      <c r="BF464" s="34">
        <f t="shared" si="126"/>
        <v>0</v>
      </c>
      <c r="BG464" s="34">
        <f t="shared" si="127"/>
        <v>0</v>
      </c>
      <c r="BH464" s="34">
        <f t="shared" si="128"/>
        <v>0</v>
      </c>
      <c r="BJ464" s="36">
        <f t="shared" si="137"/>
        <v>0</v>
      </c>
      <c r="BK464" s="19">
        <f t="shared" si="138"/>
        <v>0</v>
      </c>
    </row>
    <row r="465" spans="1:63" x14ac:dyDescent="0.35">
      <c r="A465" s="3" t="str">
        <f>+Seco!A464</f>
        <v>E463</v>
      </c>
      <c r="B465" s="6">
        <f>+Seco!B464</f>
        <v>0</v>
      </c>
      <c r="C465" s="6">
        <f>+Seco!C464</f>
        <v>0</v>
      </c>
      <c r="D465" s="6">
        <f>+Seco!D464</f>
        <v>0</v>
      </c>
      <c r="E465" s="6">
        <f>+Seco!E464</f>
        <v>0</v>
      </c>
      <c r="F465" s="6">
        <f>+Seco!F464</f>
        <v>0</v>
      </c>
      <c r="G465" s="6">
        <f>+Seco!G464</f>
        <v>0</v>
      </c>
      <c r="H465" s="6">
        <f>+Seco!H464</f>
        <v>0</v>
      </c>
      <c r="I465" s="6">
        <f>+Seco!I464</f>
        <v>0</v>
      </c>
      <c r="J465" s="6">
        <f>+Seco!J464</f>
        <v>0</v>
      </c>
      <c r="K465" s="6">
        <f>+Seco!K464</f>
        <v>0</v>
      </c>
      <c r="L465" s="6">
        <f>+Seco!L464</f>
        <v>0</v>
      </c>
      <c r="M465" s="6">
        <f>+Seco!M464</f>
        <v>0</v>
      </c>
      <c r="N465" s="6">
        <f>+Medio!B464</f>
        <v>0</v>
      </c>
      <c r="O465" s="6">
        <f>+Medio!C464</f>
        <v>0</v>
      </c>
      <c r="P465" s="6">
        <f>+Medio!D464</f>
        <v>0</v>
      </c>
      <c r="Q465" s="6">
        <f>+Medio!E464</f>
        <v>0</v>
      </c>
      <c r="R465" s="6">
        <f>+Medio!F464</f>
        <v>0</v>
      </c>
      <c r="S465" s="6">
        <f>+Medio!G464</f>
        <v>0</v>
      </c>
      <c r="T465" s="6">
        <f>+Medio!H464</f>
        <v>0</v>
      </c>
      <c r="U465" s="6">
        <f>+Medio!I464</f>
        <v>0</v>
      </c>
      <c r="V465" s="6">
        <f>+Medio!J464</f>
        <v>0</v>
      </c>
      <c r="W465" s="6">
        <f>+Medio!K464</f>
        <v>0</v>
      </c>
      <c r="X465" s="6">
        <f>+Medio!L464</f>
        <v>0</v>
      </c>
      <c r="Y465" s="6">
        <f>+Medio!M464</f>
        <v>0</v>
      </c>
      <c r="Z465" s="6">
        <f>+Húmedo!B464</f>
        <v>0</v>
      </c>
      <c r="AA465" s="6">
        <f>+Húmedo!C464</f>
        <v>0</v>
      </c>
      <c r="AB465" s="6">
        <f>+Húmedo!D464</f>
        <v>0</v>
      </c>
      <c r="AC465" s="6">
        <f>+Húmedo!E464</f>
        <v>0</v>
      </c>
      <c r="AD465" s="6">
        <f>+Húmedo!F464</f>
        <v>0</v>
      </c>
      <c r="AE465" s="6">
        <f>+Húmedo!G464</f>
        <v>0</v>
      </c>
      <c r="AF465" s="6">
        <f>+Húmedo!H464</f>
        <v>0</v>
      </c>
      <c r="AG465" s="6">
        <f>+Húmedo!I464</f>
        <v>0</v>
      </c>
      <c r="AH465" s="6">
        <f>+Húmedo!J464</f>
        <v>0</v>
      </c>
      <c r="AI465" s="6">
        <f>+Húmedo!K464</f>
        <v>0</v>
      </c>
      <c r="AJ465" s="6">
        <f>+Húmedo!L464</f>
        <v>0</v>
      </c>
      <c r="AK465" s="6">
        <f>+Húmedo!M464</f>
        <v>0</v>
      </c>
      <c r="AL465" s="6"/>
      <c r="AM465" s="34">
        <f t="shared" si="129"/>
        <v>0</v>
      </c>
      <c r="AN465" s="34">
        <f t="shared" si="130"/>
        <v>0</v>
      </c>
      <c r="AO465" s="34">
        <f t="shared" si="131"/>
        <v>0</v>
      </c>
      <c r="AP465" s="34">
        <f t="shared" si="132"/>
        <v>0</v>
      </c>
      <c r="AQ465" s="34">
        <f t="shared" si="133"/>
        <v>1</v>
      </c>
      <c r="AR465" s="6">
        <f t="shared" si="139"/>
        <v>463</v>
      </c>
      <c r="AS465" s="35">
        <f t="shared" si="134"/>
        <v>0</v>
      </c>
      <c r="AT465" s="35">
        <f t="shared" si="134"/>
        <v>0</v>
      </c>
      <c r="AU465" s="35">
        <f t="shared" si="134"/>
        <v>0</v>
      </c>
      <c r="AV465" s="35">
        <f t="shared" si="135"/>
        <v>0</v>
      </c>
      <c r="AW465" s="19">
        <f t="shared" si="136"/>
        <v>0</v>
      </c>
      <c r="AX465" s="30">
        <f t="shared" si="123"/>
        <v>1</v>
      </c>
      <c r="AY465" s="30">
        <f t="shared" si="124"/>
        <v>1</v>
      </c>
      <c r="AZ465" s="30">
        <f t="shared" si="125"/>
        <v>1</v>
      </c>
      <c r="BB465" s="34">
        <f>+CompraVenta!AQ467</f>
        <v>0</v>
      </c>
      <c r="BC465" s="34">
        <f>+CompraVenta!AR467</f>
        <v>0</v>
      </c>
      <c r="BD465" s="34">
        <f>+CompraVenta!AS467</f>
        <v>0</v>
      </c>
      <c r="BF465" s="34">
        <f t="shared" si="126"/>
        <v>0</v>
      </c>
      <c r="BG465" s="34">
        <f t="shared" si="127"/>
        <v>0</v>
      </c>
      <c r="BH465" s="34">
        <f t="shared" si="128"/>
        <v>0</v>
      </c>
      <c r="BJ465" s="36">
        <f t="shared" si="137"/>
        <v>0</v>
      </c>
      <c r="BK465" s="19">
        <f t="shared" si="138"/>
        <v>0</v>
      </c>
    </row>
    <row r="466" spans="1:63" x14ac:dyDescent="0.35">
      <c r="A466" s="3" t="str">
        <f>+Seco!A465</f>
        <v>E464</v>
      </c>
      <c r="B466" s="6">
        <f>+Seco!B465</f>
        <v>0</v>
      </c>
      <c r="C466" s="6">
        <f>+Seco!C465</f>
        <v>0</v>
      </c>
      <c r="D466" s="6">
        <f>+Seco!D465</f>
        <v>0</v>
      </c>
      <c r="E466" s="6">
        <f>+Seco!E465</f>
        <v>0</v>
      </c>
      <c r="F466" s="6">
        <f>+Seco!F465</f>
        <v>0</v>
      </c>
      <c r="G466" s="6">
        <f>+Seco!G465</f>
        <v>0</v>
      </c>
      <c r="H466" s="6">
        <f>+Seco!H465</f>
        <v>0</v>
      </c>
      <c r="I466" s="6">
        <f>+Seco!I465</f>
        <v>0</v>
      </c>
      <c r="J466" s="6">
        <f>+Seco!J465</f>
        <v>0</v>
      </c>
      <c r="K466" s="6">
        <f>+Seco!K465</f>
        <v>0</v>
      </c>
      <c r="L466" s="6">
        <f>+Seco!L465</f>
        <v>0</v>
      </c>
      <c r="M466" s="6">
        <f>+Seco!M465</f>
        <v>0</v>
      </c>
      <c r="N466" s="6">
        <f>+Medio!B465</f>
        <v>0</v>
      </c>
      <c r="O466" s="6">
        <f>+Medio!C465</f>
        <v>0</v>
      </c>
      <c r="P466" s="6">
        <f>+Medio!D465</f>
        <v>0</v>
      </c>
      <c r="Q466" s="6">
        <f>+Medio!E465</f>
        <v>0</v>
      </c>
      <c r="R466" s="6">
        <f>+Medio!F465</f>
        <v>0</v>
      </c>
      <c r="S466" s="6">
        <f>+Medio!G465</f>
        <v>0</v>
      </c>
      <c r="T466" s="6">
        <f>+Medio!H465</f>
        <v>0</v>
      </c>
      <c r="U466" s="6">
        <f>+Medio!I465</f>
        <v>0</v>
      </c>
      <c r="V466" s="6">
        <f>+Medio!J465</f>
        <v>0</v>
      </c>
      <c r="W466" s="6">
        <f>+Medio!K465</f>
        <v>0</v>
      </c>
      <c r="X466" s="6">
        <f>+Medio!L465</f>
        <v>0</v>
      </c>
      <c r="Y466" s="6">
        <f>+Medio!M465</f>
        <v>0</v>
      </c>
      <c r="Z466" s="6">
        <f>+Húmedo!B465</f>
        <v>0</v>
      </c>
      <c r="AA466" s="6">
        <f>+Húmedo!C465</f>
        <v>0</v>
      </c>
      <c r="AB466" s="6">
        <f>+Húmedo!D465</f>
        <v>0</v>
      </c>
      <c r="AC466" s="6">
        <f>+Húmedo!E465</f>
        <v>0</v>
      </c>
      <c r="AD466" s="6">
        <f>+Húmedo!F465</f>
        <v>0</v>
      </c>
      <c r="AE466" s="6">
        <f>+Húmedo!G465</f>
        <v>0</v>
      </c>
      <c r="AF466" s="6">
        <f>+Húmedo!H465</f>
        <v>0</v>
      </c>
      <c r="AG466" s="6">
        <f>+Húmedo!I465</f>
        <v>0</v>
      </c>
      <c r="AH466" s="6">
        <f>+Húmedo!J465</f>
        <v>0</v>
      </c>
      <c r="AI466" s="6">
        <f>+Húmedo!K465</f>
        <v>0</v>
      </c>
      <c r="AJ466" s="6">
        <f>+Húmedo!L465</f>
        <v>0</v>
      </c>
      <c r="AK466" s="6">
        <f>+Húmedo!M465</f>
        <v>0</v>
      </c>
      <c r="AL466" s="6"/>
      <c r="AM466" s="34">
        <f t="shared" si="129"/>
        <v>0</v>
      </c>
      <c r="AN466" s="34">
        <f t="shared" si="130"/>
        <v>0</v>
      </c>
      <c r="AO466" s="34">
        <f t="shared" si="131"/>
        <v>0</v>
      </c>
      <c r="AP466" s="34">
        <f t="shared" si="132"/>
        <v>0</v>
      </c>
      <c r="AQ466" s="34">
        <f t="shared" si="133"/>
        <v>1</v>
      </c>
      <c r="AR466" s="6">
        <f t="shared" si="139"/>
        <v>464</v>
      </c>
      <c r="AS466" s="35">
        <f t="shared" si="134"/>
        <v>0</v>
      </c>
      <c r="AT466" s="35">
        <f t="shared" si="134"/>
        <v>0</v>
      </c>
      <c r="AU466" s="35">
        <f t="shared" si="134"/>
        <v>0</v>
      </c>
      <c r="AV466" s="35">
        <f t="shared" si="135"/>
        <v>0</v>
      </c>
      <c r="AW466" s="19">
        <f t="shared" si="136"/>
        <v>0</v>
      </c>
      <c r="AX466" s="30">
        <f t="shared" si="123"/>
        <v>1</v>
      </c>
      <c r="AY466" s="30">
        <f t="shared" si="124"/>
        <v>1</v>
      </c>
      <c r="AZ466" s="30">
        <f t="shared" si="125"/>
        <v>1</v>
      </c>
      <c r="BB466" s="34">
        <f>+CompraVenta!AQ468</f>
        <v>0</v>
      </c>
      <c r="BC466" s="34">
        <f>+CompraVenta!AR468</f>
        <v>0</v>
      </c>
      <c r="BD466" s="34">
        <f>+CompraVenta!AS468</f>
        <v>0</v>
      </c>
      <c r="BF466" s="34">
        <f t="shared" si="126"/>
        <v>0</v>
      </c>
      <c r="BG466" s="34">
        <f t="shared" si="127"/>
        <v>0</v>
      </c>
      <c r="BH466" s="34">
        <f t="shared" si="128"/>
        <v>0</v>
      </c>
      <c r="BJ466" s="36">
        <f t="shared" si="137"/>
        <v>0</v>
      </c>
      <c r="BK466" s="19">
        <f t="shared" si="138"/>
        <v>0</v>
      </c>
    </row>
    <row r="467" spans="1:63" x14ac:dyDescent="0.35">
      <c r="A467" s="3" t="str">
        <f>+Seco!A466</f>
        <v>E465</v>
      </c>
      <c r="B467" s="6">
        <f>+Seco!B466</f>
        <v>0</v>
      </c>
      <c r="C467" s="6">
        <f>+Seco!C466</f>
        <v>0</v>
      </c>
      <c r="D467" s="6">
        <f>+Seco!D466</f>
        <v>0</v>
      </c>
      <c r="E467" s="6">
        <f>+Seco!E466</f>
        <v>0</v>
      </c>
      <c r="F467" s="6">
        <f>+Seco!F466</f>
        <v>0</v>
      </c>
      <c r="G467" s="6">
        <f>+Seco!G466</f>
        <v>0</v>
      </c>
      <c r="H467" s="6">
        <f>+Seco!H466</f>
        <v>0</v>
      </c>
      <c r="I467" s="6">
        <f>+Seco!I466</f>
        <v>0</v>
      </c>
      <c r="J467" s="6">
        <f>+Seco!J466</f>
        <v>0</v>
      </c>
      <c r="K467" s="6">
        <f>+Seco!K466</f>
        <v>0</v>
      </c>
      <c r="L467" s="6">
        <f>+Seco!L466</f>
        <v>0</v>
      </c>
      <c r="M467" s="6">
        <f>+Seco!M466</f>
        <v>0</v>
      </c>
      <c r="N467" s="6">
        <f>+Medio!B466</f>
        <v>0</v>
      </c>
      <c r="O467" s="6">
        <f>+Medio!C466</f>
        <v>0</v>
      </c>
      <c r="P467" s="6">
        <f>+Medio!D466</f>
        <v>0</v>
      </c>
      <c r="Q467" s="6">
        <f>+Medio!E466</f>
        <v>0</v>
      </c>
      <c r="R467" s="6">
        <f>+Medio!F466</f>
        <v>0</v>
      </c>
      <c r="S467" s="6">
        <f>+Medio!G466</f>
        <v>0</v>
      </c>
      <c r="T467" s="6">
        <f>+Medio!H466</f>
        <v>0</v>
      </c>
      <c r="U467" s="6">
        <f>+Medio!I466</f>
        <v>0</v>
      </c>
      <c r="V467" s="6">
        <f>+Medio!J466</f>
        <v>0</v>
      </c>
      <c r="W467" s="6">
        <f>+Medio!K466</f>
        <v>0</v>
      </c>
      <c r="X467" s="6">
        <f>+Medio!L466</f>
        <v>0</v>
      </c>
      <c r="Y467" s="6">
        <f>+Medio!M466</f>
        <v>0</v>
      </c>
      <c r="Z467" s="6">
        <f>+Húmedo!B466</f>
        <v>0</v>
      </c>
      <c r="AA467" s="6">
        <f>+Húmedo!C466</f>
        <v>0</v>
      </c>
      <c r="AB467" s="6">
        <f>+Húmedo!D466</f>
        <v>0</v>
      </c>
      <c r="AC467" s="6">
        <f>+Húmedo!E466</f>
        <v>0</v>
      </c>
      <c r="AD467" s="6">
        <f>+Húmedo!F466</f>
        <v>0</v>
      </c>
      <c r="AE467" s="6">
        <f>+Húmedo!G466</f>
        <v>0</v>
      </c>
      <c r="AF467" s="6">
        <f>+Húmedo!H466</f>
        <v>0</v>
      </c>
      <c r="AG467" s="6">
        <f>+Húmedo!I466</f>
        <v>0</v>
      </c>
      <c r="AH467" s="6">
        <f>+Húmedo!J466</f>
        <v>0</v>
      </c>
      <c r="AI467" s="6">
        <f>+Húmedo!K466</f>
        <v>0</v>
      </c>
      <c r="AJ467" s="6">
        <f>+Húmedo!L466</f>
        <v>0</v>
      </c>
      <c r="AK467" s="6">
        <f>+Húmedo!M466</f>
        <v>0</v>
      </c>
      <c r="AL467" s="6"/>
      <c r="AM467" s="34">
        <f t="shared" si="129"/>
        <v>0</v>
      </c>
      <c r="AN467" s="34">
        <f t="shared" si="130"/>
        <v>0</v>
      </c>
      <c r="AO467" s="34">
        <f t="shared" si="131"/>
        <v>0</v>
      </c>
      <c r="AP467" s="34">
        <f t="shared" si="132"/>
        <v>0</v>
      </c>
      <c r="AQ467" s="34">
        <f t="shared" si="133"/>
        <v>1</v>
      </c>
      <c r="AR467" s="6">
        <f t="shared" si="139"/>
        <v>465</v>
      </c>
      <c r="AS467" s="35">
        <f t="shared" si="134"/>
        <v>0</v>
      </c>
      <c r="AT467" s="35">
        <f t="shared" si="134"/>
        <v>0</v>
      </c>
      <c r="AU467" s="35">
        <f t="shared" si="134"/>
        <v>0</v>
      </c>
      <c r="AV467" s="35">
        <f t="shared" si="135"/>
        <v>0</v>
      </c>
      <c r="AW467" s="19">
        <f t="shared" si="136"/>
        <v>0</v>
      </c>
      <c r="AX467" s="30">
        <f t="shared" si="123"/>
        <v>1</v>
      </c>
      <c r="AY467" s="30">
        <f t="shared" si="124"/>
        <v>1</v>
      </c>
      <c r="AZ467" s="30">
        <f t="shared" si="125"/>
        <v>1</v>
      </c>
      <c r="BB467" s="34">
        <f>+CompraVenta!AQ469</f>
        <v>0</v>
      </c>
      <c r="BC467" s="34">
        <f>+CompraVenta!AR469</f>
        <v>0</v>
      </c>
      <c r="BD467" s="34">
        <f>+CompraVenta!AS469</f>
        <v>0</v>
      </c>
      <c r="BF467" s="34">
        <f t="shared" si="126"/>
        <v>0</v>
      </c>
      <c r="BG467" s="34">
        <f t="shared" si="127"/>
        <v>0</v>
      </c>
      <c r="BH467" s="34">
        <f t="shared" si="128"/>
        <v>0</v>
      </c>
      <c r="BJ467" s="36">
        <f t="shared" si="137"/>
        <v>0</v>
      </c>
      <c r="BK467" s="19">
        <f t="shared" si="138"/>
        <v>0</v>
      </c>
    </row>
    <row r="468" spans="1:63" x14ac:dyDescent="0.35">
      <c r="A468" s="3" t="str">
        <f>+Seco!A467</f>
        <v>E466</v>
      </c>
      <c r="B468" s="6">
        <f>+Seco!B467</f>
        <v>0</v>
      </c>
      <c r="C468" s="6">
        <f>+Seco!C467</f>
        <v>0</v>
      </c>
      <c r="D468" s="6">
        <f>+Seco!D467</f>
        <v>0</v>
      </c>
      <c r="E468" s="6">
        <f>+Seco!E467</f>
        <v>0</v>
      </c>
      <c r="F468" s="6">
        <f>+Seco!F467</f>
        <v>0</v>
      </c>
      <c r="G468" s="6">
        <f>+Seco!G467</f>
        <v>0</v>
      </c>
      <c r="H468" s="6">
        <f>+Seco!H467</f>
        <v>0</v>
      </c>
      <c r="I468" s="6">
        <f>+Seco!I467</f>
        <v>0</v>
      </c>
      <c r="J468" s="6">
        <f>+Seco!J467</f>
        <v>0</v>
      </c>
      <c r="K468" s="6">
        <f>+Seco!K467</f>
        <v>0</v>
      </c>
      <c r="L468" s="6">
        <f>+Seco!L467</f>
        <v>0</v>
      </c>
      <c r="M468" s="6">
        <f>+Seco!M467</f>
        <v>0</v>
      </c>
      <c r="N468" s="6">
        <f>+Medio!B467</f>
        <v>0</v>
      </c>
      <c r="O468" s="6">
        <f>+Medio!C467</f>
        <v>0</v>
      </c>
      <c r="P468" s="6">
        <f>+Medio!D467</f>
        <v>0</v>
      </c>
      <c r="Q468" s="6">
        <f>+Medio!E467</f>
        <v>0</v>
      </c>
      <c r="R468" s="6">
        <f>+Medio!F467</f>
        <v>0</v>
      </c>
      <c r="S468" s="6">
        <f>+Medio!G467</f>
        <v>0</v>
      </c>
      <c r="T468" s="6">
        <f>+Medio!H467</f>
        <v>0</v>
      </c>
      <c r="U468" s="6">
        <f>+Medio!I467</f>
        <v>0</v>
      </c>
      <c r="V468" s="6">
        <f>+Medio!J467</f>
        <v>0</v>
      </c>
      <c r="W468" s="6">
        <f>+Medio!K467</f>
        <v>0</v>
      </c>
      <c r="X468" s="6">
        <f>+Medio!L467</f>
        <v>0</v>
      </c>
      <c r="Y468" s="6">
        <f>+Medio!M467</f>
        <v>0</v>
      </c>
      <c r="Z468" s="6">
        <f>+Húmedo!B467</f>
        <v>0</v>
      </c>
      <c r="AA468" s="6">
        <f>+Húmedo!C467</f>
        <v>0</v>
      </c>
      <c r="AB468" s="6">
        <f>+Húmedo!D467</f>
        <v>0</v>
      </c>
      <c r="AC468" s="6">
        <f>+Húmedo!E467</f>
        <v>0</v>
      </c>
      <c r="AD468" s="6">
        <f>+Húmedo!F467</f>
        <v>0</v>
      </c>
      <c r="AE468" s="6">
        <f>+Húmedo!G467</f>
        <v>0</v>
      </c>
      <c r="AF468" s="6">
        <f>+Húmedo!H467</f>
        <v>0</v>
      </c>
      <c r="AG468" s="6">
        <f>+Húmedo!I467</f>
        <v>0</v>
      </c>
      <c r="AH468" s="6">
        <f>+Húmedo!J467</f>
        <v>0</v>
      </c>
      <c r="AI468" s="6">
        <f>+Húmedo!K467</f>
        <v>0</v>
      </c>
      <c r="AJ468" s="6">
        <f>+Húmedo!L467</f>
        <v>0</v>
      </c>
      <c r="AK468" s="6">
        <f>+Húmedo!M467</f>
        <v>0</v>
      </c>
      <c r="AL468" s="6"/>
      <c r="AM468" s="34">
        <f t="shared" si="129"/>
        <v>0</v>
      </c>
      <c r="AN468" s="34">
        <f t="shared" si="130"/>
        <v>0</v>
      </c>
      <c r="AO468" s="34">
        <f t="shared" si="131"/>
        <v>0</v>
      </c>
      <c r="AP468" s="34">
        <f t="shared" si="132"/>
        <v>0</v>
      </c>
      <c r="AQ468" s="34">
        <f t="shared" si="133"/>
        <v>1</v>
      </c>
      <c r="AR468" s="6">
        <f t="shared" si="139"/>
        <v>466</v>
      </c>
      <c r="AS468" s="35">
        <f t="shared" si="134"/>
        <v>0</v>
      </c>
      <c r="AT468" s="35">
        <f t="shared" si="134"/>
        <v>0</v>
      </c>
      <c r="AU468" s="35">
        <f t="shared" si="134"/>
        <v>0</v>
      </c>
      <c r="AV468" s="35">
        <f t="shared" si="135"/>
        <v>0</v>
      </c>
      <c r="AW468" s="19">
        <f t="shared" si="136"/>
        <v>0</v>
      </c>
      <c r="AX468" s="30">
        <f t="shared" si="123"/>
        <v>1</v>
      </c>
      <c r="AY468" s="30">
        <f t="shared" si="124"/>
        <v>1</v>
      </c>
      <c r="AZ468" s="30">
        <f t="shared" si="125"/>
        <v>1</v>
      </c>
      <c r="BB468" s="34">
        <f>+CompraVenta!AQ470</f>
        <v>0</v>
      </c>
      <c r="BC468" s="34">
        <f>+CompraVenta!AR470</f>
        <v>0</v>
      </c>
      <c r="BD468" s="34">
        <f>+CompraVenta!AS470</f>
        <v>0</v>
      </c>
      <c r="BF468" s="34">
        <f t="shared" si="126"/>
        <v>0</v>
      </c>
      <c r="BG468" s="34">
        <f t="shared" si="127"/>
        <v>0</v>
      </c>
      <c r="BH468" s="34">
        <f t="shared" si="128"/>
        <v>0</v>
      </c>
      <c r="BJ468" s="36">
        <f t="shared" si="137"/>
        <v>0</v>
      </c>
      <c r="BK468" s="19">
        <f t="shared" si="138"/>
        <v>0</v>
      </c>
    </row>
    <row r="469" spans="1:63" x14ac:dyDescent="0.35">
      <c r="A469" s="3" t="str">
        <f>+Seco!A468</f>
        <v>E467</v>
      </c>
      <c r="B469" s="6">
        <f>+Seco!B468</f>
        <v>0</v>
      </c>
      <c r="C469" s="6">
        <f>+Seco!C468</f>
        <v>0</v>
      </c>
      <c r="D469" s="6">
        <f>+Seco!D468</f>
        <v>0</v>
      </c>
      <c r="E469" s="6">
        <f>+Seco!E468</f>
        <v>0</v>
      </c>
      <c r="F469" s="6">
        <f>+Seco!F468</f>
        <v>0</v>
      </c>
      <c r="G469" s="6">
        <f>+Seco!G468</f>
        <v>0</v>
      </c>
      <c r="H469" s="6">
        <f>+Seco!H468</f>
        <v>0</v>
      </c>
      <c r="I469" s="6">
        <f>+Seco!I468</f>
        <v>0</v>
      </c>
      <c r="J469" s="6">
        <f>+Seco!J468</f>
        <v>0</v>
      </c>
      <c r="K469" s="6">
        <f>+Seco!K468</f>
        <v>0</v>
      </c>
      <c r="L469" s="6">
        <f>+Seco!L468</f>
        <v>0</v>
      </c>
      <c r="M469" s="6">
        <f>+Seco!M468</f>
        <v>0</v>
      </c>
      <c r="N469" s="6">
        <f>+Medio!B468</f>
        <v>0</v>
      </c>
      <c r="O469" s="6">
        <f>+Medio!C468</f>
        <v>0</v>
      </c>
      <c r="P469" s="6">
        <f>+Medio!D468</f>
        <v>0</v>
      </c>
      <c r="Q469" s="6">
        <f>+Medio!E468</f>
        <v>0</v>
      </c>
      <c r="R469" s="6">
        <f>+Medio!F468</f>
        <v>0</v>
      </c>
      <c r="S469" s="6">
        <f>+Medio!G468</f>
        <v>0</v>
      </c>
      <c r="T469" s="6">
        <f>+Medio!H468</f>
        <v>0</v>
      </c>
      <c r="U469" s="6">
        <f>+Medio!I468</f>
        <v>0</v>
      </c>
      <c r="V469" s="6">
        <f>+Medio!J468</f>
        <v>0</v>
      </c>
      <c r="W469" s="6">
        <f>+Medio!K468</f>
        <v>0</v>
      </c>
      <c r="X469" s="6">
        <f>+Medio!L468</f>
        <v>0</v>
      </c>
      <c r="Y469" s="6">
        <f>+Medio!M468</f>
        <v>0</v>
      </c>
      <c r="Z469" s="6">
        <f>+Húmedo!B468</f>
        <v>0</v>
      </c>
      <c r="AA469" s="6">
        <f>+Húmedo!C468</f>
        <v>0</v>
      </c>
      <c r="AB469" s="6">
        <f>+Húmedo!D468</f>
        <v>0</v>
      </c>
      <c r="AC469" s="6">
        <f>+Húmedo!E468</f>
        <v>0</v>
      </c>
      <c r="AD469" s="6">
        <f>+Húmedo!F468</f>
        <v>0</v>
      </c>
      <c r="AE469" s="6">
        <f>+Húmedo!G468</f>
        <v>0</v>
      </c>
      <c r="AF469" s="6">
        <f>+Húmedo!H468</f>
        <v>0</v>
      </c>
      <c r="AG469" s="6">
        <f>+Húmedo!I468</f>
        <v>0</v>
      </c>
      <c r="AH469" s="6">
        <f>+Húmedo!J468</f>
        <v>0</v>
      </c>
      <c r="AI469" s="6">
        <f>+Húmedo!K468</f>
        <v>0</v>
      </c>
      <c r="AJ469" s="6">
        <f>+Húmedo!L468</f>
        <v>0</v>
      </c>
      <c r="AK469" s="6">
        <f>+Húmedo!M468</f>
        <v>0</v>
      </c>
      <c r="AL469" s="6"/>
      <c r="AM469" s="34">
        <f t="shared" si="129"/>
        <v>0</v>
      </c>
      <c r="AN469" s="34">
        <f t="shared" si="130"/>
        <v>0</v>
      </c>
      <c r="AO469" s="34">
        <f t="shared" si="131"/>
        <v>0</v>
      </c>
      <c r="AP469" s="34">
        <f t="shared" si="132"/>
        <v>0</v>
      </c>
      <c r="AQ469" s="34">
        <f t="shared" si="133"/>
        <v>1</v>
      </c>
      <c r="AR469" s="6">
        <f t="shared" si="139"/>
        <v>467</v>
      </c>
      <c r="AS469" s="35">
        <f t="shared" si="134"/>
        <v>0</v>
      </c>
      <c r="AT469" s="35">
        <f t="shared" si="134"/>
        <v>0</v>
      </c>
      <c r="AU469" s="35">
        <f t="shared" si="134"/>
        <v>0</v>
      </c>
      <c r="AV469" s="35">
        <f t="shared" si="135"/>
        <v>0</v>
      </c>
      <c r="AW469" s="19">
        <f t="shared" si="136"/>
        <v>0</v>
      </c>
      <c r="AX469" s="30">
        <f t="shared" si="123"/>
        <v>1</v>
      </c>
      <c r="AY469" s="30">
        <f t="shared" si="124"/>
        <v>1</v>
      </c>
      <c r="AZ469" s="30">
        <f t="shared" si="125"/>
        <v>1</v>
      </c>
      <c r="BB469" s="34">
        <f>+CompraVenta!AQ471</f>
        <v>0</v>
      </c>
      <c r="BC469" s="34">
        <f>+CompraVenta!AR471</f>
        <v>0</v>
      </c>
      <c r="BD469" s="34">
        <f>+CompraVenta!AS471</f>
        <v>0</v>
      </c>
      <c r="BF469" s="34">
        <f t="shared" si="126"/>
        <v>0</v>
      </c>
      <c r="BG469" s="34">
        <f t="shared" si="127"/>
        <v>0</v>
      </c>
      <c r="BH469" s="34">
        <f t="shared" si="128"/>
        <v>0</v>
      </c>
      <c r="BJ469" s="36">
        <f t="shared" si="137"/>
        <v>0</v>
      </c>
      <c r="BK469" s="19">
        <f t="shared" si="138"/>
        <v>0</v>
      </c>
    </row>
    <row r="470" spans="1:63" x14ac:dyDescent="0.35">
      <c r="A470" s="3" t="str">
        <f>+Seco!A469</f>
        <v>E468</v>
      </c>
      <c r="B470" s="6">
        <f>+Seco!B469</f>
        <v>0</v>
      </c>
      <c r="C470" s="6">
        <f>+Seco!C469</f>
        <v>0</v>
      </c>
      <c r="D470" s="6">
        <f>+Seco!D469</f>
        <v>0</v>
      </c>
      <c r="E470" s="6">
        <f>+Seco!E469</f>
        <v>0</v>
      </c>
      <c r="F470" s="6">
        <f>+Seco!F469</f>
        <v>0</v>
      </c>
      <c r="G470" s="6">
        <f>+Seco!G469</f>
        <v>0</v>
      </c>
      <c r="H470" s="6">
        <f>+Seco!H469</f>
        <v>0</v>
      </c>
      <c r="I470" s="6">
        <f>+Seco!I469</f>
        <v>0</v>
      </c>
      <c r="J470" s="6">
        <f>+Seco!J469</f>
        <v>0</v>
      </c>
      <c r="K470" s="6">
        <f>+Seco!K469</f>
        <v>0</v>
      </c>
      <c r="L470" s="6">
        <f>+Seco!L469</f>
        <v>0</v>
      </c>
      <c r="M470" s="6">
        <f>+Seco!M469</f>
        <v>0</v>
      </c>
      <c r="N470" s="6">
        <f>+Medio!B469</f>
        <v>0</v>
      </c>
      <c r="O470" s="6">
        <f>+Medio!C469</f>
        <v>0</v>
      </c>
      <c r="P470" s="6">
        <f>+Medio!D469</f>
        <v>0</v>
      </c>
      <c r="Q470" s="6">
        <f>+Medio!E469</f>
        <v>0</v>
      </c>
      <c r="R470" s="6">
        <f>+Medio!F469</f>
        <v>0</v>
      </c>
      <c r="S470" s="6">
        <f>+Medio!G469</f>
        <v>0</v>
      </c>
      <c r="T470" s="6">
        <f>+Medio!H469</f>
        <v>0</v>
      </c>
      <c r="U470" s="6">
        <f>+Medio!I469</f>
        <v>0</v>
      </c>
      <c r="V470" s="6">
        <f>+Medio!J469</f>
        <v>0</v>
      </c>
      <c r="W470" s="6">
        <f>+Medio!K469</f>
        <v>0</v>
      </c>
      <c r="X470" s="6">
        <f>+Medio!L469</f>
        <v>0</v>
      </c>
      <c r="Y470" s="6">
        <f>+Medio!M469</f>
        <v>0</v>
      </c>
      <c r="Z470" s="6">
        <f>+Húmedo!B469</f>
        <v>0</v>
      </c>
      <c r="AA470" s="6">
        <f>+Húmedo!C469</f>
        <v>0</v>
      </c>
      <c r="AB470" s="6">
        <f>+Húmedo!D469</f>
        <v>0</v>
      </c>
      <c r="AC470" s="6">
        <f>+Húmedo!E469</f>
        <v>0</v>
      </c>
      <c r="AD470" s="6">
        <f>+Húmedo!F469</f>
        <v>0</v>
      </c>
      <c r="AE470" s="6">
        <f>+Húmedo!G469</f>
        <v>0</v>
      </c>
      <c r="AF470" s="6">
        <f>+Húmedo!H469</f>
        <v>0</v>
      </c>
      <c r="AG470" s="6">
        <f>+Húmedo!I469</f>
        <v>0</v>
      </c>
      <c r="AH470" s="6">
        <f>+Húmedo!J469</f>
        <v>0</v>
      </c>
      <c r="AI470" s="6">
        <f>+Húmedo!K469</f>
        <v>0</v>
      </c>
      <c r="AJ470" s="6">
        <f>+Húmedo!L469</f>
        <v>0</v>
      </c>
      <c r="AK470" s="6">
        <f>+Húmedo!M469</f>
        <v>0</v>
      </c>
      <c r="AL470" s="6"/>
      <c r="AM470" s="34">
        <f t="shared" si="129"/>
        <v>0</v>
      </c>
      <c r="AN470" s="34">
        <f t="shared" si="130"/>
        <v>0</v>
      </c>
      <c r="AO470" s="34">
        <f t="shared" si="131"/>
        <v>0</v>
      </c>
      <c r="AP470" s="34">
        <f t="shared" si="132"/>
        <v>0</v>
      </c>
      <c r="AQ470" s="34">
        <f t="shared" si="133"/>
        <v>1</v>
      </c>
      <c r="AR470" s="6">
        <f t="shared" si="139"/>
        <v>468</v>
      </c>
      <c r="AS470" s="35">
        <f t="shared" si="134"/>
        <v>0</v>
      </c>
      <c r="AT470" s="35">
        <f t="shared" si="134"/>
        <v>0</v>
      </c>
      <c r="AU470" s="35">
        <f t="shared" si="134"/>
        <v>0</v>
      </c>
      <c r="AV470" s="35">
        <f t="shared" si="135"/>
        <v>0</v>
      </c>
      <c r="AW470" s="19">
        <f t="shared" si="136"/>
        <v>0</v>
      </c>
      <c r="AX470" s="30">
        <f t="shared" si="123"/>
        <v>1</v>
      </c>
      <c r="AY470" s="30">
        <f t="shared" si="124"/>
        <v>1</v>
      </c>
      <c r="AZ470" s="30">
        <f t="shared" si="125"/>
        <v>1</v>
      </c>
      <c r="BB470" s="34">
        <f>+CompraVenta!AQ472</f>
        <v>0</v>
      </c>
      <c r="BC470" s="34">
        <f>+CompraVenta!AR472</f>
        <v>0</v>
      </c>
      <c r="BD470" s="34">
        <f>+CompraVenta!AS472</f>
        <v>0</v>
      </c>
      <c r="BF470" s="34">
        <f t="shared" si="126"/>
        <v>0</v>
      </c>
      <c r="BG470" s="34">
        <f t="shared" si="127"/>
        <v>0</v>
      </c>
      <c r="BH470" s="34">
        <f t="shared" si="128"/>
        <v>0</v>
      </c>
      <c r="BJ470" s="36">
        <f t="shared" si="137"/>
        <v>0</v>
      </c>
      <c r="BK470" s="19">
        <f t="shared" si="138"/>
        <v>0</v>
      </c>
    </row>
    <row r="471" spans="1:63" x14ac:dyDescent="0.35">
      <c r="A471" s="3" t="str">
        <f>+Seco!A470</f>
        <v>E469</v>
      </c>
      <c r="B471" s="6">
        <f>+Seco!B470</f>
        <v>0</v>
      </c>
      <c r="C471" s="6">
        <f>+Seco!C470</f>
        <v>0</v>
      </c>
      <c r="D471" s="6">
        <f>+Seco!D470</f>
        <v>0</v>
      </c>
      <c r="E471" s="6">
        <f>+Seco!E470</f>
        <v>0</v>
      </c>
      <c r="F471" s="6">
        <f>+Seco!F470</f>
        <v>0</v>
      </c>
      <c r="G471" s="6">
        <f>+Seco!G470</f>
        <v>0</v>
      </c>
      <c r="H471" s="6">
        <f>+Seco!H470</f>
        <v>0</v>
      </c>
      <c r="I471" s="6">
        <f>+Seco!I470</f>
        <v>0</v>
      </c>
      <c r="J471" s="6">
        <f>+Seco!J470</f>
        <v>0</v>
      </c>
      <c r="K471" s="6">
        <f>+Seco!K470</f>
        <v>0</v>
      </c>
      <c r="L471" s="6">
        <f>+Seco!L470</f>
        <v>0</v>
      </c>
      <c r="M471" s="6">
        <f>+Seco!M470</f>
        <v>0</v>
      </c>
      <c r="N471" s="6">
        <f>+Medio!B470</f>
        <v>0</v>
      </c>
      <c r="O471" s="6">
        <f>+Medio!C470</f>
        <v>0</v>
      </c>
      <c r="P471" s="6">
        <f>+Medio!D470</f>
        <v>0</v>
      </c>
      <c r="Q471" s="6">
        <f>+Medio!E470</f>
        <v>0</v>
      </c>
      <c r="R471" s="6">
        <f>+Medio!F470</f>
        <v>0</v>
      </c>
      <c r="S471" s="6">
        <f>+Medio!G470</f>
        <v>0</v>
      </c>
      <c r="T471" s="6">
        <f>+Medio!H470</f>
        <v>0</v>
      </c>
      <c r="U471" s="6">
        <f>+Medio!I470</f>
        <v>0</v>
      </c>
      <c r="V471" s="6">
        <f>+Medio!J470</f>
        <v>0</v>
      </c>
      <c r="W471" s="6">
        <f>+Medio!K470</f>
        <v>0</v>
      </c>
      <c r="X471" s="6">
        <f>+Medio!L470</f>
        <v>0</v>
      </c>
      <c r="Y471" s="6">
        <f>+Medio!M470</f>
        <v>0</v>
      </c>
      <c r="Z471" s="6">
        <f>+Húmedo!B470</f>
        <v>0</v>
      </c>
      <c r="AA471" s="6">
        <f>+Húmedo!C470</f>
        <v>0</v>
      </c>
      <c r="AB471" s="6">
        <f>+Húmedo!D470</f>
        <v>0</v>
      </c>
      <c r="AC471" s="6">
        <f>+Húmedo!E470</f>
        <v>0</v>
      </c>
      <c r="AD471" s="6">
        <f>+Húmedo!F470</f>
        <v>0</v>
      </c>
      <c r="AE471" s="6">
        <f>+Húmedo!G470</f>
        <v>0</v>
      </c>
      <c r="AF471" s="6">
        <f>+Húmedo!H470</f>
        <v>0</v>
      </c>
      <c r="AG471" s="6">
        <f>+Húmedo!I470</f>
        <v>0</v>
      </c>
      <c r="AH471" s="6">
        <f>+Húmedo!J470</f>
        <v>0</v>
      </c>
      <c r="AI471" s="6">
        <f>+Húmedo!K470</f>
        <v>0</v>
      </c>
      <c r="AJ471" s="6">
        <f>+Húmedo!L470</f>
        <v>0</v>
      </c>
      <c r="AK471" s="6">
        <f>+Húmedo!M470</f>
        <v>0</v>
      </c>
      <c r="AL471" s="6"/>
      <c r="AM471" s="34">
        <f t="shared" si="129"/>
        <v>0</v>
      </c>
      <c r="AN471" s="34">
        <f t="shared" si="130"/>
        <v>0</v>
      </c>
      <c r="AO471" s="34">
        <f t="shared" si="131"/>
        <v>0</v>
      </c>
      <c r="AP471" s="34">
        <f t="shared" si="132"/>
        <v>0</v>
      </c>
      <c r="AQ471" s="34">
        <f t="shared" si="133"/>
        <v>1</v>
      </c>
      <c r="AR471" s="6">
        <f t="shared" si="139"/>
        <v>469</v>
      </c>
      <c r="AS471" s="35">
        <f t="shared" si="134"/>
        <v>0</v>
      </c>
      <c r="AT471" s="35">
        <f t="shared" si="134"/>
        <v>0</v>
      </c>
      <c r="AU471" s="35">
        <f t="shared" si="134"/>
        <v>0</v>
      </c>
      <c r="AV471" s="35">
        <f t="shared" si="135"/>
        <v>0</v>
      </c>
      <c r="AW471" s="19">
        <f t="shared" si="136"/>
        <v>0</v>
      </c>
      <c r="AX471" s="30">
        <f t="shared" si="123"/>
        <v>1</v>
      </c>
      <c r="AY471" s="30">
        <f t="shared" si="124"/>
        <v>1</v>
      </c>
      <c r="AZ471" s="30">
        <f t="shared" si="125"/>
        <v>1</v>
      </c>
      <c r="BB471" s="34">
        <f>+CompraVenta!AQ473</f>
        <v>0</v>
      </c>
      <c r="BC471" s="34">
        <f>+CompraVenta!AR473</f>
        <v>0</v>
      </c>
      <c r="BD471" s="34">
        <f>+CompraVenta!AS473</f>
        <v>0</v>
      </c>
      <c r="BF471" s="34">
        <f t="shared" si="126"/>
        <v>0</v>
      </c>
      <c r="BG471" s="34">
        <f t="shared" si="127"/>
        <v>0</v>
      </c>
      <c r="BH471" s="34">
        <f t="shared" si="128"/>
        <v>0</v>
      </c>
      <c r="BJ471" s="36">
        <f t="shared" si="137"/>
        <v>0</v>
      </c>
      <c r="BK471" s="19">
        <f t="shared" si="138"/>
        <v>0</v>
      </c>
    </row>
    <row r="472" spans="1:63" x14ac:dyDescent="0.35">
      <c r="A472" s="3" t="str">
        <f>+Seco!A471</f>
        <v>E470</v>
      </c>
      <c r="B472" s="6">
        <f>+Seco!B471</f>
        <v>0</v>
      </c>
      <c r="C472" s="6">
        <f>+Seco!C471</f>
        <v>0</v>
      </c>
      <c r="D472" s="6">
        <f>+Seco!D471</f>
        <v>0</v>
      </c>
      <c r="E472" s="6">
        <f>+Seco!E471</f>
        <v>0</v>
      </c>
      <c r="F472" s="6">
        <f>+Seco!F471</f>
        <v>0</v>
      </c>
      <c r="G472" s="6">
        <f>+Seco!G471</f>
        <v>0</v>
      </c>
      <c r="H472" s="6">
        <f>+Seco!H471</f>
        <v>0</v>
      </c>
      <c r="I472" s="6">
        <f>+Seco!I471</f>
        <v>0</v>
      </c>
      <c r="J472" s="6">
        <f>+Seco!J471</f>
        <v>0</v>
      </c>
      <c r="K472" s="6">
        <f>+Seco!K471</f>
        <v>0</v>
      </c>
      <c r="L472" s="6">
        <f>+Seco!L471</f>
        <v>0</v>
      </c>
      <c r="M472" s="6">
        <f>+Seco!M471</f>
        <v>0</v>
      </c>
      <c r="N472" s="6">
        <f>+Medio!B471</f>
        <v>0</v>
      </c>
      <c r="O472" s="6">
        <f>+Medio!C471</f>
        <v>0</v>
      </c>
      <c r="P472" s="6">
        <f>+Medio!D471</f>
        <v>0</v>
      </c>
      <c r="Q472" s="6">
        <f>+Medio!E471</f>
        <v>0</v>
      </c>
      <c r="R472" s="6">
        <f>+Medio!F471</f>
        <v>0</v>
      </c>
      <c r="S472" s="6">
        <f>+Medio!G471</f>
        <v>0</v>
      </c>
      <c r="T472" s="6">
        <f>+Medio!H471</f>
        <v>0</v>
      </c>
      <c r="U472" s="6">
        <f>+Medio!I471</f>
        <v>0</v>
      </c>
      <c r="V472" s="6">
        <f>+Medio!J471</f>
        <v>0</v>
      </c>
      <c r="W472" s="6">
        <f>+Medio!K471</f>
        <v>0</v>
      </c>
      <c r="X472" s="6">
        <f>+Medio!L471</f>
        <v>0</v>
      </c>
      <c r="Y472" s="6">
        <f>+Medio!M471</f>
        <v>0</v>
      </c>
      <c r="Z472" s="6">
        <f>+Húmedo!B471</f>
        <v>0</v>
      </c>
      <c r="AA472" s="6">
        <f>+Húmedo!C471</f>
        <v>0</v>
      </c>
      <c r="AB472" s="6">
        <f>+Húmedo!D471</f>
        <v>0</v>
      </c>
      <c r="AC472" s="6">
        <f>+Húmedo!E471</f>
        <v>0</v>
      </c>
      <c r="AD472" s="6">
        <f>+Húmedo!F471</f>
        <v>0</v>
      </c>
      <c r="AE472" s="6">
        <f>+Húmedo!G471</f>
        <v>0</v>
      </c>
      <c r="AF472" s="6">
        <f>+Húmedo!H471</f>
        <v>0</v>
      </c>
      <c r="AG472" s="6">
        <f>+Húmedo!I471</f>
        <v>0</v>
      </c>
      <c r="AH472" s="6">
        <f>+Húmedo!J471</f>
        <v>0</v>
      </c>
      <c r="AI472" s="6">
        <f>+Húmedo!K471</f>
        <v>0</v>
      </c>
      <c r="AJ472" s="6">
        <f>+Húmedo!L471</f>
        <v>0</v>
      </c>
      <c r="AK472" s="6">
        <f>+Húmedo!M471</f>
        <v>0</v>
      </c>
      <c r="AL472" s="6"/>
      <c r="AM472" s="34">
        <f t="shared" si="129"/>
        <v>0</v>
      </c>
      <c r="AN472" s="34">
        <f t="shared" si="130"/>
        <v>0</v>
      </c>
      <c r="AO472" s="34">
        <f t="shared" si="131"/>
        <v>0</v>
      </c>
      <c r="AP472" s="34">
        <f t="shared" si="132"/>
        <v>0</v>
      </c>
      <c r="AQ472" s="34">
        <f t="shared" si="133"/>
        <v>1</v>
      </c>
      <c r="AR472" s="6">
        <f t="shared" si="139"/>
        <v>470</v>
      </c>
      <c r="AS472" s="35">
        <f t="shared" si="134"/>
        <v>0</v>
      </c>
      <c r="AT472" s="35">
        <f t="shared" si="134"/>
        <v>0</v>
      </c>
      <c r="AU472" s="35">
        <f t="shared" si="134"/>
        <v>0</v>
      </c>
      <c r="AV472" s="35">
        <f t="shared" si="135"/>
        <v>0</v>
      </c>
      <c r="AW472" s="19">
        <f t="shared" si="136"/>
        <v>0</v>
      </c>
      <c r="AX472" s="30">
        <f t="shared" si="123"/>
        <v>1</v>
      </c>
      <c r="AY472" s="30">
        <f t="shared" si="124"/>
        <v>1</v>
      </c>
      <c r="AZ472" s="30">
        <f t="shared" si="125"/>
        <v>1</v>
      </c>
      <c r="BB472" s="34">
        <f>+CompraVenta!AQ474</f>
        <v>0</v>
      </c>
      <c r="BC472" s="34">
        <f>+CompraVenta!AR474</f>
        <v>0</v>
      </c>
      <c r="BD472" s="34">
        <f>+CompraVenta!AS474</f>
        <v>0</v>
      </c>
      <c r="BF472" s="34">
        <f t="shared" si="126"/>
        <v>0</v>
      </c>
      <c r="BG472" s="34">
        <f t="shared" si="127"/>
        <v>0</v>
      </c>
      <c r="BH472" s="34">
        <f t="shared" si="128"/>
        <v>0</v>
      </c>
      <c r="BJ472" s="36">
        <f t="shared" si="137"/>
        <v>0</v>
      </c>
      <c r="BK472" s="19">
        <f t="shared" si="138"/>
        <v>0</v>
      </c>
    </row>
    <row r="473" spans="1:63" x14ac:dyDescent="0.35">
      <c r="A473" s="3" t="str">
        <f>+Seco!A472</f>
        <v>E471</v>
      </c>
      <c r="B473" s="6">
        <f>+Seco!B472</f>
        <v>0</v>
      </c>
      <c r="C473" s="6">
        <f>+Seco!C472</f>
        <v>0</v>
      </c>
      <c r="D473" s="6">
        <f>+Seco!D472</f>
        <v>0</v>
      </c>
      <c r="E473" s="6">
        <f>+Seco!E472</f>
        <v>0</v>
      </c>
      <c r="F473" s="6">
        <f>+Seco!F472</f>
        <v>0</v>
      </c>
      <c r="G473" s="6">
        <f>+Seco!G472</f>
        <v>0</v>
      </c>
      <c r="H473" s="6">
        <f>+Seco!H472</f>
        <v>0</v>
      </c>
      <c r="I473" s="6">
        <f>+Seco!I472</f>
        <v>0</v>
      </c>
      <c r="J473" s="6">
        <f>+Seco!J472</f>
        <v>0</v>
      </c>
      <c r="K473" s="6">
        <f>+Seco!K472</f>
        <v>0</v>
      </c>
      <c r="L473" s="6">
        <f>+Seco!L472</f>
        <v>0</v>
      </c>
      <c r="M473" s="6">
        <f>+Seco!M472</f>
        <v>0</v>
      </c>
      <c r="N473" s="6">
        <f>+Medio!B472</f>
        <v>0</v>
      </c>
      <c r="O473" s="6">
        <f>+Medio!C472</f>
        <v>0</v>
      </c>
      <c r="P473" s="6">
        <f>+Medio!D472</f>
        <v>0</v>
      </c>
      <c r="Q473" s="6">
        <f>+Medio!E472</f>
        <v>0</v>
      </c>
      <c r="R473" s="6">
        <f>+Medio!F472</f>
        <v>0</v>
      </c>
      <c r="S473" s="6">
        <f>+Medio!G472</f>
        <v>0</v>
      </c>
      <c r="T473" s="6">
        <f>+Medio!H472</f>
        <v>0</v>
      </c>
      <c r="U473" s="6">
        <f>+Medio!I472</f>
        <v>0</v>
      </c>
      <c r="V473" s="6">
        <f>+Medio!J472</f>
        <v>0</v>
      </c>
      <c r="W473" s="6">
        <f>+Medio!K472</f>
        <v>0</v>
      </c>
      <c r="X473" s="6">
        <f>+Medio!L472</f>
        <v>0</v>
      </c>
      <c r="Y473" s="6">
        <f>+Medio!M472</f>
        <v>0</v>
      </c>
      <c r="Z473" s="6">
        <f>+Húmedo!B472</f>
        <v>0</v>
      </c>
      <c r="AA473" s="6">
        <f>+Húmedo!C472</f>
        <v>0</v>
      </c>
      <c r="AB473" s="6">
        <f>+Húmedo!D472</f>
        <v>0</v>
      </c>
      <c r="AC473" s="6">
        <f>+Húmedo!E472</f>
        <v>0</v>
      </c>
      <c r="AD473" s="6">
        <f>+Húmedo!F472</f>
        <v>0</v>
      </c>
      <c r="AE473" s="6">
        <f>+Húmedo!G472</f>
        <v>0</v>
      </c>
      <c r="AF473" s="6">
        <f>+Húmedo!H472</f>
        <v>0</v>
      </c>
      <c r="AG473" s="6">
        <f>+Húmedo!I472</f>
        <v>0</v>
      </c>
      <c r="AH473" s="6">
        <f>+Húmedo!J472</f>
        <v>0</v>
      </c>
      <c r="AI473" s="6">
        <f>+Húmedo!K472</f>
        <v>0</v>
      </c>
      <c r="AJ473" s="6">
        <f>+Húmedo!L472</f>
        <v>0</v>
      </c>
      <c r="AK473" s="6">
        <f>+Húmedo!M472</f>
        <v>0</v>
      </c>
      <c r="AL473" s="6"/>
      <c r="AM473" s="34">
        <f t="shared" si="129"/>
        <v>0</v>
      </c>
      <c r="AN473" s="34">
        <f t="shared" si="130"/>
        <v>0</v>
      </c>
      <c r="AO473" s="34">
        <f t="shared" si="131"/>
        <v>0</v>
      </c>
      <c r="AP473" s="34">
        <f t="shared" si="132"/>
        <v>0</v>
      </c>
      <c r="AQ473" s="34">
        <f t="shared" si="133"/>
        <v>1</v>
      </c>
      <c r="AR473" s="6">
        <f t="shared" si="139"/>
        <v>471</v>
      </c>
      <c r="AS473" s="35">
        <f t="shared" si="134"/>
        <v>0</v>
      </c>
      <c r="AT473" s="35">
        <f t="shared" si="134"/>
        <v>0</v>
      </c>
      <c r="AU473" s="35">
        <f t="shared" si="134"/>
        <v>0</v>
      </c>
      <c r="AV473" s="35">
        <f t="shared" si="135"/>
        <v>0</v>
      </c>
      <c r="AW473" s="19">
        <f t="shared" si="136"/>
        <v>0</v>
      </c>
      <c r="AX473" s="30">
        <f t="shared" si="123"/>
        <v>1</v>
      </c>
      <c r="AY473" s="30">
        <f t="shared" si="124"/>
        <v>1</v>
      </c>
      <c r="AZ473" s="30">
        <f t="shared" si="125"/>
        <v>1</v>
      </c>
      <c r="BB473" s="34">
        <f>+CompraVenta!AQ475</f>
        <v>0</v>
      </c>
      <c r="BC473" s="34">
        <f>+CompraVenta!AR475</f>
        <v>0</v>
      </c>
      <c r="BD473" s="34">
        <f>+CompraVenta!AS475</f>
        <v>0</v>
      </c>
      <c r="BF473" s="34">
        <f t="shared" si="126"/>
        <v>0</v>
      </c>
      <c r="BG473" s="34">
        <f t="shared" si="127"/>
        <v>0</v>
      </c>
      <c r="BH473" s="34">
        <f t="shared" si="128"/>
        <v>0</v>
      </c>
      <c r="BJ473" s="36">
        <f t="shared" si="137"/>
        <v>0</v>
      </c>
      <c r="BK473" s="19">
        <f t="shared" si="138"/>
        <v>0</v>
      </c>
    </row>
    <row r="474" spans="1:63" x14ac:dyDescent="0.35">
      <c r="A474" s="3" t="str">
        <f>+Seco!A473</f>
        <v>E472</v>
      </c>
      <c r="B474" s="6">
        <f>+Seco!B473</f>
        <v>0</v>
      </c>
      <c r="C474" s="6">
        <f>+Seco!C473</f>
        <v>0</v>
      </c>
      <c r="D474" s="6">
        <f>+Seco!D473</f>
        <v>0</v>
      </c>
      <c r="E474" s="6">
        <f>+Seco!E473</f>
        <v>0</v>
      </c>
      <c r="F474" s="6">
        <f>+Seco!F473</f>
        <v>0</v>
      </c>
      <c r="G474" s="6">
        <f>+Seco!G473</f>
        <v>0</v>
      </c>
      <c r="H474" s="6">
        <f>+Seco!H473</f>
        <v>0</v>
      </c>
      <c r="I474" s="6">
        <f>+Seco!I473</f>
        <v>0</v>
      </c>
      <c r="J474" s="6">
        <f>+Seco!J473</f>
        <v>0</v>
      </c>
      <c r="K474" s="6">
        <f>+Seco!K473</f>
        <v>0</v>
      </c>
      <c r="L474" s="6">
        <f>+Seco!L473</f>
        <v>0</v>
      </c>
      <c r="M474" s="6">
        <f>+Seco!M473</f>
        <v>0</v>
      </c>
      <c r="N474" s="6">
        <f>+Medio!B473</f>
        <v>0</v>
      </c>
      <c r="O474" s="6">
        <f>+Medio!C473</f>
        <v>0</v>
      </c>
      <c r="P474" s="6">
        <f>+Medio!D473</f>
        <v>0</v>
      </c>
      <c r="Q474" s="6">
        <f>+Medio!E473</f>
        <v>0</v>
      </c>
      <c r="R474" s="6">
        <f>+Medio!F473</f>
        <v>0</v>
      </c>
      <c r="S474" s="6">
        <f>+Medio!G473</f>
        <v>0</v>
      </c>
      <c r="T474" s="6">
        <f>+Medio!H473</f>
        <v>0</v>
      </c>
      <c r="U474" s="6">
        <f>+Medio!I473</f>
        <v>0</v>
      </c>
      <c r="V474" s="6">
        <f>+Medio!J473</f>
        <v>0</v>
      </c>
      <c r="W474" s="6">
        <f>+Medio!K473</f>
        <v>0</v>
      </c>
      <c r="X474" s="6">
        <f>+Medio!L473</f>
        <v>0</v>
      </c>
      <c r="Y474" s="6">
        <f>+Medio!M473</f>
        <v>0</v>
      </c>
      <c r="Z474" s="6">
        <f>+Húmedo!B473</f>
        <v>0</v>
      </c>
      <c r="AA474" s="6">
        <f>+Húmedo!C473</f>
        <v>0</v>
      </c>
      <c r="AB474" s="6">
        <f>+Húmedo!D473</f>
        <v>0</v>
      </c>
      <c r="AC474" s="6">
        <f>+Húmedo!E473</f>
        <v>0</v>
      </c>
      <c r="AD474" s="6">
        <f>+Húmedo!F473</f>
        <v>0</v>
      </c>
      <c r="AE474" s="6">
        <f>+Húmedo!G473</f>
        <v>0</v>
      </c>
      <c r="AF474" s="6">
        <f>+Húmedo!H473</f>
        <v>0</v>
      </c>
      <c r="AG474" s="6">
        <f>+Húmedo!I473</f>
        <v>0</v>
      </c>
      <c r="AH474" s="6">
        <f>+Húmedo!J473</f>
        <v>0</v>
      </c>
      <c r="AI474" s="6">
        <f>+Húmedo!K473</f>
        <v>0</v>
      </c>
      <c r="AJ474" s="6">
        <f>+Húmedo!L473</f>
        <v>0</v>
      </c>
      <c r="AK474" s="6">
        <f>+Húmedo!M473</f>
        <v>0</v>
      </c>
      <c r="AL474" s="6"/>
      <c r="AM474" s="34">
        <f t="shared" si="129"/>
        <v>0</v>
      </c>
      <c r="AN474" s="34">
        <f t="shared" si="130"/>
        <v>0</v>
      </c>
      <c r="AO474" s="34">
        <f t="shared" si="131"/>
        <v>0</v>
      </c>
      <c r="AP474" s="34">
        <f t="shared" si="132"/>
        <v>0</v>
      </c>
      <c r="AQ474" s="34">
        <f t="shared" si="133"/>
        <v>1</v>
      </c>
      <c r="AR474" s="6">
        <f t="shared" si="139"/>
        <v>472</v>
      </c>
      <c r="AS474" s="35">
        <f t="shared" si="134"/>
        <v>0</v>
      </c>
      <c r="AT474" s="35">
        <f t="shared" si="134"/>
        <v>0</v>
      </c>
      <c r="AU474" s="35">
        <f t="shared" si="134"/>
        <v>0</v>
      </c>
      <c r="AV474" s="35">
        <f t="shared" si="135"/>
        <v>0</v>
      </c>
      <c r="AW474" s="19">
        <f t="shared" si="136"/>
        <v>0</v>
      </c>
      <c r="AX474" s="30">
        <f t="shared" si="123"/>
        <v>1</v>
      </c>
      <c r="AY474" s="30">
        <f t="shared" si="124"/>
        <v>1</v>
      </c>
      <c r="AZ474" s="30">
        <f t="shared" si="125"/>
        <v>1</v>
      </c>
      <c r="BB474" s="34">
        <f>+CompraVenta!AQ476</f>
        <v>0</v>
      </c>
      <c r="BC474" s="34">
        <f>+CompraVenta!AR476</f>
        <v>0</v>
      </c>
      <c r="BD474" s="34">
        <f>+CompraVenta!AS476</f>
        <v>0</v>
      </c>
      <c r="BF474" s="34">
        <f t="shared" si="126"/>
        <v>0</v>
      </c>
      <c r="BG474" s="34">
        <f t="shared" si="127"/>
        <v>0</v>
      </c>
      <c r="BH474" s="34">
        <f t="shared" si="128"/>
        <v>0</v>
      </c>
      <c r="BJ474" s="36">
        <f t="shared" si="137"/>
        <v>0</v>
      </c>
      <c r="BK474" s="19">
        <f t="shared" si="138"/>
        <v>0</v>
      </c>
    </row>
    <row r="475" spans="1:63" x14ac:dyDescent="0.35">
      <c r="A475" s="3" t="str">
        <f>+Seco!A474</f>
        <v>E473</v>
      </c>
      <c r="B475" s="6">
        <f>+Seco!B474</f>
        <v>0</v>
      </c>
      <c r="C475" s="6">
        <f>+Seco!C474</f>
        <v>0</v>
      </c>
      <c r="D475" s="6">
        <f>+Seco!D474</f>
        <v>0</v>
      </c>
      <c r="E475" s="6">
        <f>+Seco!E474</f>
        <v>0</v>
      </c>
      <c r="F475" s="6">
        <f>+Seco!F474</f>
        <v>0</v>
      </c>
      <c r="G475" s="6">
        <f>+Seco!G474</f>
        <v>0</v>
      </c>
      <c r="H475" s="6">
        <f>+Seco!H474</f>
        <v>0</v>
      </c>
      <c r="I475" s="6">
        <f>+Seco!I474</f>
        <v>0</v>
      </c>
      <c r="J475" s="6">
        <f>+Seco!J474</f>
        <v>0</v>
      </c>
      <c r="K475" s="6">
        <f>+Seco!K474</f>
        <v>0</v>
      </c>
      <c r="L475" s="6">
        <f>+Seco!L474</f>
        <v>0</v>
      </c>
      <c r="M475" s="6">
        <f>+Seco!M474</f>
        <v>0</v>
      </c>
      <c r="N475" s="6">
        <f>+Medio!B474</f>
        <v>0</v>
      </c>
      <c r="O475" s="6">
        <f>+Medio!C474</f>
        <v>0</v>
      </c>
      <c r="P475" s="6">
        <f>+Medio!D474</f>
        <v>0</v>
      </c>
      <c r="Q475" s="6">
        <f>+Medio!E474</f>
        <v>0</v>
      </c>
      <c r="R475" s="6">
        <f>+Medio!F474</f>
        <v>0</v>
      </c>
      <c r="S475" s="6">
        <f>+Medio!G474</f>
        <v>0</v>
      </c>
      <c r="T475" s="6">
        <f>+Medio!H474</f>
        <v>0</v>
      </c>
      <c r="U475" s="6">
        <f>+Medio!I474</f>
        <v>0</v>
      </c>
      <c r="V475" s="6">
        <f>+Medio!J474</f>
        <v>0</v>
      </c>
      <c r="W475" s="6">
        <f>+Medio!K474</f>
        <v>0</v>
      </c>
      <c r="X475" s="6">
        <f>+Medio!L474</f>
        <v>0</v>
      </c>
      <c r="Y475" s="6">
        <f>+Medio!M474</f>
        <v>0</v>
      </c>
      <c r="Z475" s="6">
        <f>+Húmedo!B474</f>
        <v>0</v>
      </c>
      <c r="AA475" s="6">
        <f>+Húmedo!C474</f>
        <v>0</v>
      </c>
      <c r="AB475" s="6">
        <f>+Húmedo!D474</f>
        <v>0</v>
      </c>
      <c r="AC475" s="6">
        <f>+Húmedo!E474</f>
        <v>0</v>
      </c>
      <c r="AD475" s="6">
        <f>+Húmedo!F474</f>
        <v>0</v>
      </c>
      <c r="AE475" s="6">
        <f>+Húmedo!G474</f>
        <v>0</v>
      </c>
      <c r="AF475" s="6">
        <f>+Húmedo!H474</f>
        <v>0</v>
      </c>
      <c r="AG475" s="6">
        <f>+Húmedo!I474</f>
        <v>0</v>
      </c>
      <c r="AH475" s="6">
        <f>+Húmedo!J474</f>
        <v>0</v>
      </c>
      <c r="AI475" s="6">
        <f>+Húmedo!K474</f>
        <v>0</v>
      </c>
      <c r="AJ475" s="6">
        <f>+Húmedo!L474</f>
        <v>0</v>
      </c>
      <c r="AK475" s="6">
        <f>+Húmedo!M474</f>
        <v>0</v>
      </c>
      <c r="AL475" s="6"/>
      <c r="AM475" s="34">
        <f t="shared" si="129"/>
        <v>0</v>
      </c>
      <c r="AN475" s="34">
        <f t="shared" si="130"/>
        <v>0</v>
      </c>
      <c r="AO475" s="34">
        <f t="shared" si="131"/>
        <v>0</v>
      </c>
      <c r="AP475" s="34">
        <f t="shared" si="132"/>
        <v>0</v>
      </c>
      <c r="AQ475" s="34">
        <f t="shared" si="133"/>
        <v>1</v>
      </c>
      <c r="AR475" s="6">
        <f t="shared" si="139"/>
        <v>473</v>
      </c>
      <c r="AS475" s="35">
        <f t="shared" si="134"/>
        <v>0</v>
      </c>
      <c r="AT475" s="35">
        <f t="shared" si="134"/>
        <v>0</v>
      </c>
      <c r="AU475" s="35">
        <f t="shared" si="134"/>
        <v>0</v>
      </c>
      <c r="AV475" s="35">
        <f t="shared" si="135"/>
        <v>0</v>
      </c>
      <c r="AW475" s="19">
        <f t="shared" si="136"/>
        <v>0</v>
      </c>
      <c r="AX475" s="30">
        <f t="shared" si="123"/>
        <v>1</v>
      </c>
      <c r="AY475" s="30">
        <f t="shared" si="124"/>
        <v>1</v>
      </c>
      <c r="AZ475" s="30">
        <f t="shared" si="125"/>
        <v>1</v>
      </c>
      <c r="BB475" s="34">
        <f>+CompraVenta!AQ477</f>
        <v>0</v>
      </c>
      <c r="BC475" s="34">
        <f>+CompraVenta!AR477</f>
        <v>0</v>
      </c>
      <c r="BD475" s="34">
        <f>+CompraVenta!AS477</f>
        <v>0</v>
      </c>
      <c r="BF475" s="34">
        <f t="shared" si="126"/>
        <v>0</v>
      </c>
      <c r="BG475" s="34">
        <f t="shared" si="127"/>
        <v>0</v>
      </c>
      <c r="BH475" s="34">
        <f t="shared" si="128"/>
        <v>0</v>
      </c>
      <c r="BJ475" s="36">
        <f t="shared" si="137"/>
        <v>0</v>
      </c>
      <c r="BK475" s="19">
        <f t="shared" si="138"/>
        <v>0</v>
      </c>
    </row>
    <row r="476" spans="1:63" x14ac:dyDescent="0.35">
      <c r="A476" s="3" t="str">
        <f>+Seco!A475</f>
        <v>E474</v>
      </c>
      <c r="B476" s="6">
        <f>+Seco!B475</f>
        <v>0</v>
      </c>
      <c r="C476" s="6">
        <f>+Seco!C475</f>
        <v>0</v>
      </c>
      <c r="D476" s="6">
        <f>+Seco!D475</f>
        <v>0</v>
      </c>
      <c r="E476" s="6">
        <f>+Seco!E475</f>
        <v>0</v>
      </c>
      <c r="F476" s="6">
        <f>+Seco!F475</f>
        <v>0</v>
      </c>
      <c r="G476" s="6">
        <f>+Seco!G475</f>
        <v>0</v>
      </c>
      <c r="H476" s="6">
        <f>+Seco!H475</f>
        <v>0</v>
      </c>
      <c r="I476" s="6">
        <f>+Seco!I475</f>
        <v>0</v>
      </c>
      <c r="J476" s="6">
        <f>+Seco!J475</f>
        <v>0</v>
      </c>
      <c r="K476" s="6">
        <f>+Seco!K475</f>
        <v>0</v>
      </c>
      <c r="L476" s="6">
        <f>+Seco!L475</f>
        <v>0</v>
      </c>
      <c r="M476" s="6">
        <f>+Seco!M475</f>
        <v>0</v>
      </c>
      <c r="N476" s="6">
        <f>+Medio!B475</f>
        <v>0</v>
      </c>
      <c r="O476" s="6">
        <f>+Medio!C475</f>
        <v>0</v>
      </c>
      <c r="P476" s="6">
        <f>+Medio!D475</f>
        <v>0</v>
      </c>
      <c r="Q476" s="6">
        <f>+Medio!E475</f>
        <v>0</v>
      </c>
      <c r="R476" s="6">
        <f>+Medio!F475</f>
        <v>0</v>
      </c>
      <c r="S476" s="6">
        <f>+Medio!G475</f>
        <v>0</v>
      </c>
      <c r="T476" s="6">
        <f>+Medio!H475</f>
        <v>0</v>
      </c>
      <c r="U476" s="6">
        <f>+Medio!I475</f>
        <v>0</v>
      </c>
      <c r="V476" s="6">
        <f>+Medio!J475</f>
        <v>0</v>
      </c>
      <c r="W476" s="6">
        <f>+Medio!K475</f>
        <v>0</v>
      </c>
      <c r="X476" s="6">
        <f>+Medio!L475</f>
        <v>0</v>
      </c>
      <c r="Y476" s="6">
        <f>+Medio!M475</f>
        <v>0</v>
      </c>
      <c r="Z476" s="6">
        <f>+Húmedo!B475</f>
        <v>0</v>
      </c>
      <c r="AA476" s="6">
        <f>+Húmedo!C475</f>
        <v>0</v>
      </c>
      <c r="AB476" s="6">
        <f>+Húmedo!D475</f>
        <v>0</v>
      </c>
      <c r="AC476" s="6">
        <f>+Húmedo!E475</f>
        <v>0</v>
      </c>
      <c r="AD476" s="6">
        <f>+Húmedo!F475</f>
        <v>0</v>
      </c>
      <c r="AE476" s="6">
        <f>+Húmedo!G475</f>
        <v>0</v>
      </c>
      <c r="AF476" s="6">
        <f>+Húmedo!H475</f>
        <v>0</v>
      </c>
      <c r="AG476" s="6">
        <f>+Húmedo!I475</f>
        <v>0</v>
      </c>
      <c r="AH476" s="6">
        <f>+Húmedo!J475</f>
        <v>0</v>
      </c>
      <c r="AI476" s="6">
        <f>+Húmedo!K475</f>
        <v>0</v>
      </c>
      <c r="AJ476" s="6">
        <f>+Húmedo!L475</f>
        <v>0</v>
      </c>
      <c r="AK476" s="6">
        <f>+Húmedo!M475</f>
        <v>0</v>
      </c>
      <c r="AL476" s="6"/>
      <c r="AM476" s="34">
        <f t="shared" si="129"/>
        <v>0</v>
      </c>
      <c r="AN476" s="34">
        <f t="shared" si="130"/>
        <v>0</v>
      </c>
      <c r="AO476" s="34">
        <f t="shared" si="131"/>
        <v>0</v>
      </c>
      <c r="AP476" s="34">
        <f t="shared" si="132"/>
        <v>0</v>
      </c>
      <c r="AQ476" s="34">
        <f t="shared" si="133"/>
        <v>1</v>
      </c>
      <c r="AR476" s="6">
        <f t="shared" si="139"/>
        <v>474</v>
      </c>
      <c r="AS476" s="35">
        <f t="shared" si="134"/>
        <v>0</v>
      </c>
      <c r="AT476" s="35">
        <f t="shared" si="134"/>
        <v>0</v>
      </c>
      <c r="AU476" s="35">
        <f t="shared" si="134"/>
        <v>0</v>
      </c>
      <c r="AV476" s="35">
        <f t="shared" si="135"/>
        <v>0</v>
      </c>
      <c r="AW476" s="19">
        <f t="shared" si="136"/>
        <v>0</v>
      </c>
      <c r="AX476" s="30">
        <f t="shared" si="123"/>
        <v>1</v>
      </c>
      <c r="AY476" s="30">
        <f t="shared" si="124"/>
        <v>1</v>
      </c>
      <c r="AZ476" s="30">
        <f t="shared" si="125"/>
        <v>1</v>
      </c>
      <c r="BB476" s="34">
        <f>+CompraVenta!AQ478</f>
        <v>0</v>
      </c>
      <c r="BC476" s="34">
        <f>+CompraVenta!AR478</f>
        <v>0</v>
      </c>
      <c r="BD476" s="34">
        <f>+CompraVenta!AS478</f>
        <v>0</v>
      </c>
      <c r="BF476" s="34">
        <f t="shared" si="126"/>
        <v>0</v>
      </c>
      <c r="BG476" s="34">
        <f t="shared" si="127"/>
        <v>0</v>
      </c>
      <c r="BH476" s="34">
        <f t="shared" si="128"/>
        <v>0</v>
      </c>
      <c r="BJ476" s="36">
        <f t="shared" si="137"/>
        <v>0</v>
      </c>
      <c r="BK476" s="19">
        <f t="shared" si="138"/>
        <v>0</v>
      </c>
    </row>
    <row r="477" spans="1:63" x14ac:dyDescent="0.35">
      <c r="A477" s="3" t="str">
        <f>+Seco!A476</f>
        <v>E475</v>
      </c>
      <c r="B477" s="6">
        <f>+Seco!B476</f>
        <v>0</v>
      </c>
      <c r="C477" s="6">
        <f>+Seco!C476</f>
        <v>0</v>
      </c>
      <c r="D477" s="6">
        <f>+Seco!D476</f>
        <v>0</v>
      </c>
      <c r="E477" s="6">
        <f>+Seco!E476</f>
        <v>0</v>
      </c>
      <c r="F477" s="6">
        <f>+Seco!F476</f>
        <v>0</v>
      </c>
      <c r="G477" s="6">
        <f>+Seco!G476</f>
        <v>0</v>
      </c>
      <c r="H477" s="6">
        <f>+Seco!H476</f>
        <v>0</v>
      </c>
      <c r="I477" s="6">
        <f>+Seco!I476</f>
        <v>0</v>
      </c>
      <c r="J477" s="6">
        <f>+Seco!J476</f>
        <v>0</v>
      </c>
      <c r="K477" s="6">
        <f>+Seco!K476</f>
        <v>0</v>
      </c>
      <c r="L477" s="6">
        <f>+Seco!L476</f>
        <v>0</v>
      </c>
      <c r="M477" s="6">
        <f>+Seco!M476</f>
        <v>0</v>
      </c>
      <c r="N477" s="6">
        <f>+Medio!B476</f>
        <v>0</v>
      </c>
      <c r="O477" s="6">
        <f>+Medio!C476</f>
        <v>0</v>
      </c>
      <c r="P477" s="6">
        <f>+Medio!D476</f>
        <v>0</v>
      </c>
      <c r="Q477" s="6">
        <f>+Medio!E476</f>
        <v>0</v>
      </c>
      <c r="R477" s="6">
        <f>+Medio!F476</f>
        <v>0</v>
      </c>
      <c r="S477" s="6">
        <f>+Medio!G476</f>
        <v>0</v>
      </c>
      <c r="T477" s="6">
        <f>+Medio!H476</f>
        <v>0</v>
      </c>
      <c r="U477" s="6">
        <f>+Medio!I476</f>
        <v>0</v>
      </c>
      <c r="V477" s="6">
        <f>+Medio!J476</f>
        <v>0</v>
      </c>
      <c r="W477" s="6">
        <f>+Medio!K476</f>
        <v>0</v>
      </c>
      <c r="X477" s="6">
        <f>+Medio!L476</f>
        <v>0</v>
      </c>
      <c r="Y477" s="6">
        <f>+Medio!M476</f>
        <v>0</v>
      </c>
      <c r="Z477" s="6">
        <f>+Húmedo!B476</f>
        <v>0</v>
      </c>
      <c r="AA477" s="6">
        <f>+Húmedo!C476</f>
        <v>0</v>
      </c>
      <c r="AB477" s="6">
        <f>+Húmedo!D476</f>
        <v>0</v>
      </c>
      <c r="AC477" s="6">
        <f>+Húmedo!E476</f>
        <v>0</v>
      </c>
      <c r="AD477" s="6">
        <f>+Húmedo!F476</f>
        <v>0</v>
      </c>
      <c r="AE477" s="6">
        <f>+Húmedo!G476</f>
        <v>0</v>
      </c>
      <c r="AF477" s="6">
        <f>+Húmedo!H476</f>
        <v>0</v>
      </c>
      <c r="AG477" s="6">
        <f>+Húmedo!I476</f>
        <v>0</v>
      </c>
      <c r="AH477" s="6">
        <f>+Húmedo!J476</f>
        <v>0</v>
      </c>
      <c r="AI477" s="6">
        <f>+Húmedo!K476</f>
        <v>0</v>
      </c>
      <c r="AJ477" s="6">
        <f>+Húmedo!L476</f>
        <v>0</v>
      </c>
      <c r="AK477" s="6">
        <f>+Húmedo!M476</f>
        <v>0</v>
      </c>
      <c r="AL477" s="6"/>
      <c r="AM477" s="34">
        <f t="shared" si="129"/>
        <v>0</v>
      </c>
      <c r="AN477" s="34">
        <f t="shared" si="130"/>
        <v>0</v>
      </c>
      <c r="AO477" s="34">
        <f t="shared" si="131"/>
        <v>0</v>
      </c>
      <c r="AP477" s="34">
        <f t="shared" si="132"/>
        <v>0</v>
      </c>
      <c r="AQ477" s="34">
        <f t="shared" si="133"/>
        <v>1</v>
      </c>
      <c r="AR477" s="6">
        <f t="shared" si="139"/>
        <v>475</v>
      </c>
      <c r="AS477" s="35">
        <f t="shared" si="134"/>
        <v>0</v>
      </c>
      <c r="AT477" s="35">
        <f t="shared" si="134"/>
        <v>0</v>
      </c>
      <c r="AU477" s="35">
        <f t="shared" si="134"/>
        <v>0</v>
      </c>
      <c r="AV477" s="35">
        <f t="shared" si="135"/>
        <v>0</v>
      </c>
      <c r="AW477" s="19">
        <f t="shared" si="136"/>
        <v>0</v>
      </c>
      <c r="AX477" s="30">
        <f t="shared" si="123"/>
        <v>1</v>
      </c>
      <c r="AY477" s="30">
        <f t="shared" si="124"/>
        <v>1</v>
      </c>
      <c r="AZ477" s="30">
        <f t="shared" si="125"/>
        <v>1</v>
      </c>
      <c r="BB477" s="34">
        <f>+CompraVenta!AQ479</f>
        <v>0</v>
      </c>
      <c r="BC477" s="34">
        <f>+CompraVenta!AR479</f>
        <v>0</v>
      </c>
      <c r="BD477" s="34">
        <f>+CompraVenta!AS479</f>
        <v>0</v>
      </c>
      <c r="BF477" s="34">
        <f t="shared" si="126"/>
        <v>0</v>
      </c>
      <c r="BG477" s="34">
        <f t="shared" si="127"/>
        <v>0</v>
      </c>
      <c r="BH477" s="34">
        <f t="shared" si="128"/>
        <v>0</v>
      </c>
      <c r="BJ477" s="36">
        <f t="shared" si="137"/>
        <v>0</v>
      </c>
      <c r="BK477" s="19">
        <f t="shared" si="138"/>
        <v>0</v>
      </c>
    </row>
    <row r="478" spans="1:63" x14ac:dyDescent="0.35">
      <c r="A478" s="3" t="str">
        <f>+Seco!A477</f>
        <v>E476</v>
      </c>
      <c r="B478" s="6">
        <f>+Seco!B477</f>
        <v>0</v>
      </c>
      <c r="C478" s="6">
        <f>+Seco!C477</f>
        <v>0</v>
      </c>
      <c r="D478" s="6">
        <f>+Seco!D477</f>
        <v>0</v>
      </c>
      <c r="E478" s="6">
        <f>+Seco!E477</f>
        <v>0</v>
      </c>
      <c r="F478" s="6">
        <f>+Seco!F477</f>
        <v>0</v>
      </c>
      <c r="G478" s="6">
        <f>+Seco!G477</f>
        <v>0</v>
      </c>
      <c r="H478" s="6">
        <f>+Seco!H477</f>
        <v>0</v>
      </c>
      <c r="I478" s="6">
        <f>+Seco!I477</f>
        <v>0</v>
      </c>
      <c r="J478" s="6">
        <f>+Seco!J477</f>
        <v>0</v>
      </c>
      <c r="K478" s="6">
        <f>+Seco!K477</f>
        <v>0</v>
      </c>
      <c r="L478" s="6">
        <f>+Seco!L477</f>
        <v>0</v>
      </c>
      <c r="M478" s="6">
        <f>+Seco!M477</f>
        <v>0</v>
      </c>
      <c r="N478" s="6">
        <f>+Medio!B477</f>
        <v>0</v>
      </c>
      <c r="O478" s="6">
        <f>+Medio!C477</f>
        <v>0</v>
      </c>
      <c r="P478" s="6">
        <f>+Medio!D477</f>
        <v>0</v>
      </c>
      <c r="Q478" s="6">
        <f>+Medio!E477</f>
        <v>0</v>
      </c>
      <c r="R478" s="6">
        <f>+Medio!F477</f>
        <v>0</v>
      </c>
      <c r="S478" s="6">
        <f>+Medio!G477</f>
        <v>0</v>
      </c>
      <c r="T478" s="6">
        <f>+Medio!H477</f>
        <v>0</v>
      </c>
      <c r="U478" s="6">
        <f>+Medio!I477</f>
        <v>0</v>
      </c>
      <c r="V478" s="6">
        <f>+Medio!J477</f>
        <v>0</v>
      </c>
      <c r="W478" s="6">
        <f>+Medio!K477</f>
        <v>0</v>
      </c>
      <c r="X478" s="6">
        <f>+Medio!L477</f>
        <v>0</v>
      </c>
      <c r="Y478" s="6">
        <f>+Medio!M477</f>
        <v>0</v>
      </c>
      <c r="Z478" s="6">
        <f>+Húmedo!B477</f>
        <v>0</v>
      </c>
      <c r="AA478" s="6">
        <f>+Húmedo!C477</f>
        <v>0</v>
      </c>
      <c r="AB478" s="6">
        <f>+Húmedo!D477</f>
        <v>0</v>
      </c>
      <c r="AC478" s="6">
        <f>+Húmedo!E477</f>
        <v>0</v>
      </c>
      <c r="AD478" s="6">
        <f>+Húmedo!F477</f>
        <v>0</v>
      </c>
      <c r="AE478" s="6">
        <f>+Húmedo!G477</f>
        <v>0</v>
      </c>
      <c r="AF478" s="6">
        <f>+Húmedo!H477</f>
        <v>0</v>
      </c>
      <c r="AG478" s="6">
        <f>+Húmedo!I477</f>
        <v>0</v>
      </c>
      <c r="AH478" s="6">
        <f>+Húmedo!J477</f>
        <v>0</v>
      </c>
      <c r="AI478" s="6">
        <f>+Húmedo!K477</f>
        <v>0</v>
      </c>
      <c r="AJ478" s="6">
        <f>+Húmedo!L477</f>
        <v>0</v>
      </c>
      <c r="AK478" s="6">
        <f>+Húmedo!M477</f>
        <v>0</v>
      </c>
      <c r="AL478" s="6"/>
      <c r="AM478" s="34">
        <f t="shared" si="129"/>
        <v>0</v>
      </c>
      <c r="AN478" s="34">
        <f t="shared" si="130"/>
        <v>0</v>
      </c>
      <c r="AO478" s="34">
        <f t="shared" si="131"/>
        <v>0</v>
      </c>
      <c r="AP478" s="34">
        <f t="shared" si="132"/>
        <v>0</v>
      </c>
      <c r="AQ478" s="34">
        <f t="shared" si="133"/>
        <v>1</v>
      </c>
      <c r="AR478" s="6">
        <f t="shared" si="139"/>
        <v>476</v>
      </c>
      <c r="AS478" s="35">
        <f t="shared" si="134"/>
        <v>0</v>
      </c>
      <c r="AT478" s="35">
        <f t="shared" si="134"/>
        <v>0</v>
      </c>
      <c r="AU478" s="35">
        <f t="shared" si="134"/>
        <v>0</v>
      </c>
      <c r="AV478" s="35">
        <f t="shared" si="135"/>
        <v>0</v>
      </c>
      <c r="AW478" s="19">
        <f t="shared" si="136"/>
        <v>0</v>
      </c>
      <c r="AX478" s="30">
        <f t="shared" si="123"/>
        <v>1</v>
      </c>
      <c r="AY478" s="30">
        <f t="shared" si="124"/>
        <v>1</v>
      </c>
      <c r="AZ478" s="30">
        <f t="shared" si="125"/>
        <v>1</v>
      </c>
      <c r="BB478" s="34">
        <f>+CompraVenta!AQ480</f>
        <v>0</v>
      </c>
      <c r="BC478" s="34">
        <f>+CompraVenta!AR480</f>
        <v>0</v>
      </c>
      <c r="BD478" s="34">
        <f>+CompraVenta!AS480</f>
        <v>0</v>
      </c>
      <c r="BF478" s="34">
        <f t="shared" si="126"/>
        <v>0</v>
      </c>
      <c r="BG478" s="34">
        <f t="shared" si="127"/>
        <v>0</v>
      </c>
      <c r="BH478" s="34">
        <f t="shared" si="128"/>
        <v>0</v>
      </c>
      <c r="BJ478" s="36">
        <f t="shared" si="137"/>
        <v>0</v>
      </c>
      <c r="BK478" s="19">
        <f t="shared" si="138"/>
        <v>0</v>
      </c>
    </row>
    <row r="479" spans="1:63" x14ac:dyDescent="0.35">
      <c r="A479" s="3" t="str">
        <f>+Seco!A478</f>
        <v>E477</v>
      </c>
      <c r="B479" s="6">
        <f>+Seco!B478</f>
        <v>0</v>
      </c>
      <c r="C479" s="6">
        <f>+Seco!C478</f>
        <v>0</v>
      </c>
      <c r="D479" s="6">
        <f>+Seco!D478</f>
        <v>0</v>
      </c>
      <c r="E479" s="6">
        <f>+Seco!E478</f>
        <v>0</v>
      </c>
      <c r="F479" s="6">
        <f>+Seco!F478</f>
        <v>0</v>
      </c>
      <c r="G479" s="6">
        <f>+Seco!G478</f>
        <v>0</v>
      </c>
      <c r="H479" s="6">
        <f>+Seco!H478</f>
        <v>0</v>
      </c>
      <c r="I479" s="6">
        <f>+Seco!I478</f>
        <v>0</v>
      </c>
      <c r="J479" s="6">
        <f>+Seco!J478</f>
        <v>0</v>
      </c>
      <c r="K479" s="6">
        <f>+Seco!K478</f>
        <v>0</v>
      </c>
      <c r="L479" s="6">
        <f>+Seco!L478</f>
        <v>0</v>
      </c>
      <c r="M479" s="6">
        <f>+Seco!M478</f>
        <v>0</v>
      </c>
      <c r="N479" s="6">
        <f>+Medio!B478</f>
        <v>0</v>
      </c>
      <c r="O479" s="6">
        <f>+Medio!C478</f>
        <v>0</v>
      </c>
      <c r="P479" s="6">
        <f>+Medio!D478</f>
        <v>0</v>
      </c>
      <c r="Q479" s="6">
        <f>+Medio!E478</f>
        <v>0</v>
      </c>
      <c r="R479" s="6">
        <f>+Medio!F478</f>
        <v>0</v>
      </c>
      <c r="S479" s="6">
        <f>+Medio!G478</f>
        <v>0</v>
      </c>
      <c r="T479" s="6">
        <f>+Medio!H478</f>
        <v>0</v>
      </c>
      <c r="U479" s="6">
        <f>+Medio!I478</f>
        <v>0</v>
      </c>
      <c r="V479" s="6">
        <f>+Medio!J478</f>
        <v>0</v>
      </c>
      <c r="W479" s="6">
        <f>+Medio!K478</f>
        <v>0</v>
      </c>
      <c r="X479" s="6">
        <f>+Medio!L478</f>
        <v>0</v>
      </c>
      <c r="Y479" s="6">
        <f>+Medio!M478</f>
        <v>0</v>
      </c>
      <c r="Z479" s="6">
        <f>+Húmedo!B478</f>
        <v>0</v>
      </c>
      <c r="AA479" s="6">
        <f>+Húmedo!C478</f>
        <v>0</v>
      </c>
      <c r="AB479" s="6">
        <f>+Húmedo!D478</f>
        <v>0</v>
      </c>
      <c r="AC479" s="6">
        <f>+Húmedo!E478</f>
        <v>0</v>
      </c>
      <c r="AD479" s="6">
        <f>+Húmedo!F478</f>
        <v>0</v>
      </c>
      <c r="AE479" s="6">
        <f>+Húmedo!G478</f>
        <v>0</v>
      </c>
      <c r="AF479" s="6">
        <f>+Húmedo!H478</f>
        <v>0</v>
      </c>
      <c r="AG479" s="6">
        <f>+Húmedo!I478</f>
        <v>0</v>
      </c>
      <c r="AH479" s="6">
        <f>+Húmedo!J478</f>
        <v>0</v>
      </c>
      <c r="AI479" s="6">
        <f>+Húmedo!K478</f>
        <v>0</v>
      </c>
      <c r="AJ479" s="6">
        <f>+Húmedo!L478</f>
        <v>0</v>
      </c>
      <c r="AK479" s="6">
        <f>+Húmedo!M478</f>
        <v>0</v>
      </c>
      <c r="AL479" s="6"/>
      <c r="AM479" s="34">
        <f t="shared" si="129"/>
        <v>0</v>
      </c>
      <c r="AN479" s="34">
        <f t="shared" si="130"/>
        <v>0</v>
      </c>
      <c r="AO479" s="34">
        <f t="shared" si="131"/>
        <v>0</v>
      </c>
      <c r="AP479" s="34">
        <f t="shared" si="132"/>
        <v>0</v>
      </c>
      <c r="AQ479" s="34">
        <f t="shared" si="133"/>
        <v>1</v>
      </c>
      <c r="AR479" s="6">
        <f t="shared" si="139"/>
        <v>477</v>
      </c>
      <c r="AS479" s="35">
        <f t="shared" si="134"/>
        <v>0</v>
      </c>
      <c r="AT479" s="35">
        <f t="shared" si="134"/>
        <v>0</v>
      </c>
      <c r="AU479" s="35">
        <f t="shared" si="134"/>
        <v>0</v>
      </c>
      <c r="AV479" s="35">
        <f t="shared" si="135"/>
        <v>0</v>
      </c>
      <c r="AW479" s="19">
        <f t="shared" si="136"/>
        <v>0</v>
      </c>
      <c r="AX479" s="30">
        <f t="shared" si="123"/>
        <v>1</v>
      </c>
      <c r="AY479" s="30">
        <f t="shared" si="124"/>
        <v>1</v>
      </c>
      <c r="AZ479" s="30">
        <f t="shared" si="125"/>
        <v>1</v>
      </c>
      <c r="BB479" s="34">
        <f>+CompraVenta!AQ481</f>
        <v>0</v>
      </c>
      <c r="BC479" s="34">
        <f>+CompraVenta!AR481</f>
        <v>0</v>
      </c>
      <c r="BD479" s="34">
        <f>+CompraVenta!AS481</f>
        <v>0</v>
      </c>
      <c r="BF479" s="34">
        <f t="shared" si="126"/>
        <v>0</v>
      </c>
      <c r="BG479" s="34">
        <f t="shared" si="127"/>
        <v>0</v>
      </c>
      <c r="BH479" s="34">
        <f t="shared" si="128"/>
        <v>0</v>
      </c>
      <c r="BJ479" s="36">
        <f t="shared" si="137"/>
        <v>0</v>
      </c>
      <c r="BK479" s="19">
        <f t="shared" si="138"/>
        <v>0</v>
      </c>
    </row>
    <row r="480" spans="1:63" x14ac:dyDescent="0.35">
      <c r="A480" s="3" t="str">
        <f>+Seco!A479</f>
        <v>E478</v>
      </c>
      <c r="B480" s="6">
        <f>+Seco!B479</f>
        <v>0</v>
      </c>
      <c r="C480" s="6">
        <f>+Seco!C479</f>
        <v>0</v>
      </c>
      <c r="D480" s="6">
        <f>+Seco!D479</f>
        <v>0</v>
      </c>
      <c r="E480" s="6">
        <f>+Seco!E479</f>
        <v>0</v>
      </c>
      <c r="F480" s="6">
        <f>+Seco!F479</f>
        <v>0</v>
      </c>
      <c r="G480" s="6">
        <f>+Seco!G479</f>
        <v>0</v>
      </c>
      <c r="H480" s="6">
        <f>+Seco!H479</f>
        <v>0</v>
      </c>
      <c r="I480" s="6">
        <f>+Seco!I479</f>
        <v>0</v>
      </c>
      <c r="J480" s="6">
        <f>+Seco!J479</f>
        <v>0</v>
      </c>
      <c r="K480" s="6">
        <f>+Seco!K479</f>
        <v>0</v>
      </c>
      <c r="L480" s="6">
        <f>+Seco!L479</f>
        <v>0</v>
      </c>
      <c r="M480" s="6">
        <f>+Seco!M479</f>
        <v>0</v>
      </c>
      <c r="N480" s="6">
        <f>+Medio!B479</f>
        <v>0</v>
      </c>
      <c r="O480" s="6">
        <f>+Medio!C479</f>
        <v>0</v>
      </c>
      <c r="P480" s="6">
        <f>+Medio!D479</f>
        <v>0</v>
      </c>
      <c r="Q480" s="6">
        <f>+Medio!E479</f>
        <v>0</v>
      </c>
      <c r="R480" s="6">
        <f>+Medio!F479</f>
        <v>0</v>
      </c>
      <c r="S480" s="6">
        <f>+Medio!G479</f>
        <v>0</v>
      </c>
      <c r="T480" s="6">
        <f>+Medio!H479</f>
        <v>0</v>
      </c>
      <c r="U480" s="6">
        <f>+Medio!I479</f>
        <v>0</v>
      </c>
      <c r="V480" s="6">
        <f>+Medio!J479</f>
        <v>0</v>
      </c>
      <c r="W480" s="6">
        <f>+Medio!K479</f>
        <v>0</v>
      </c>
      <c r="X480" s="6">
        <f>+Medio!L479</f>
        <v>0</v>
      </c>
      <c r="Y480" s="6">
        <f>+Medio!M479</f>
        <v>0</v>
      </c>
      <c r="Z480" s="6">
        <f>+Húmedo!B479</f>
        <v>0</v>
      </c>
      <c r="AA480" s="6">
        <f>+Húmedo!C479</f>
        <v>0</v>
      </c>
      <c r="AB480" s="6">
        <f>+Húmedo!D479</f>
        <v>0</v>
      </c>
      <c r="AC480" s="6">
        <f>+Húmedo!E479</f>
        <v>0</v>
      </c>
      <c r="AD480" s="6">
        <f>+Húmedo!F479</f>
        <v>0</v>
      </c>
      <c r="AE480" s="6">
        <f>+Húmedo!G479</f>
        <v>0</v>
      </c>
      <c r="AF480" s="6">
        <f>+Húmedo!H479</f>
        <v>0</v>
      </c>
      <c r="AG480" s="6">
        <f>+Húmedo!I479</f>
        <v>0</v>
      </c>
      <c r="AH480" s="6">
        <f>+Húmedo!J479</f>
        <v>0</v>
      </c>
      <c r="AI480" s="6">
        <f>+Húmedo!K479</f>
        <v>0</v>
      </c>
      <c r="AJ480" s="6">
        <f>+Húmedo!L479</f>
        <v>0</v>
      </c>
      <c r="AK480" s="6">
        <f>+Húmedo!M479</f>
        <v>0</v>
      </c>
      <c r="AL480" s="6"/>
      <c r="AM480" s="34">
        <f t="shared" si="129"/>
        <v>0</v>
      </c>
      <c r="AN480" s="34">
        <f t="shared" si="130"/>
        <v>0</v>
      </c>
      <c r="AO480" s="34">
        <f t="shared" si="131"/>
        <v>0</v>
      </c>
      <c r="AP480" s="34">
        <f t="shared" si="132"/>
        <v>0</v>
      </c>
      <c r="AQ480" s="34">
        <f t="shared" si="133"/>
        <v>1</v>
      </c>
      <c r="AR480" s="6">
        <f t="shared" si="139"/>
        <v>478</v>
      </c>
      <c r="AS480" s="35">
        <f t="shared" si="134"/>
        <v>0</v>
      </c>
      <c r="AT480" s="35">
        <f t="shared" si="134"/>
        <v>0</v>
      </c>
      <c r="AU480" s="35">
        <f t="shared" si="134"/>
        <v>0</v>
      </c>
      <c r="AV480" s="35">
        <f t="shared" si="135"/>
        <v>0</v>
      </c>
      <c r="AW480" s="19">
        <f t="shared" si="136"/>
        <v>0</v>
      </c>
      <c r="AX480" s="30">
        <f t="shared" si="123"/>
        <v>1</v>
      </c>
      <c r="AY480" s="30">
        <f t="shared" si="124"/>
        <v>1</v>
      </c>
      <c r="AZ480" s="30">
        <f t="shared" si="125"/>
        <v>1</v>
      </c>
      <c r="BB480" s="34">
        <f>+CompraVenta!AQ482</f>
        <v>0</v>
      </c>
      <c r="BC480" s="34">
        <f>+CompraVenta!AR482</f>
        <v>0</v>
      </c>
      <c r="BD480" s="34">
        <f>+CompraVenta!AS482</f>
        <v>0</v>
      </c>
      <c r="BF480" s="34">
        <f t="shared" si="126"/>
        <v>0</v>
      </c>
      <c r="BG480" s="34">
        <f t="shared" si="127"/>
        <v>0</v>
      </c>
      <c r="BH480" s="34">
        <f t="shared" si="128"/>
        <v>0</v>
      </c>
      <c r="BJ480" s="36">
        <f t="shared" si="137"/>
        <v>0</v>
      </c>
      <c r="BK480" s="19">
        <f t="shared" si="138"/>
        <v>0</v>
      </c>
    </row>
    <row r="481" spans="1:63" x14ac:dyDescent="0.35">
      <c r="A481" s="3" t="str">
        <f>+Seco!A480</f>
        <v>E479</v>
      </c>
      <c r="B481" s="6">
        <f>+Seco!B480</f>
        <v>0</v>
      </c>
      <c r="C481" s="6">
        <f>+Seco!C480</f>
        <v>0</v>
      </c>
      <c r="D481" s="6">
        <f>+Seco!D480</f>
        <v>0</v>
      </c>
      <c r="E481" s="6">
        <f>+Seco!E480</f>
        <v>0</v>
      </c>
      <c r="F481" s="6">
        <f>+Seco!F480</f>
        <v>0</v>
      </c>
      <c r="G481" s="6">
        <f>+Seco!G480</f>
        <v>0</v>
      </c>
      <c r="H481" s="6">
        <f>+Seco!H480</f>
        <v>0</v>
      </c>
      <c r="I481" s="6">
        <f>+Seco!I480</f>
        <v>0</v>
      </c>
      <c r="J481" s="6">
        <f>+Seco!J480</f>
        <v>0</v>
      </c>
      <c r="K481" s="6">
        <f>+Seco!K480</f>
        <v>0</v>
      </c>
      <c r="L481" s="6">
        <f>+Seco!L480</f>
        <v>0</v>
      </c>
      <c r="M481" s="6">
        <f>+Seco!M480</f>
        <v>0</v>
      </c>
      <c r="N481" s="6">
        <f>+Medio!B480</f>
        <v>0</v>
      </c>
      <c r="O481" s="6">
        <f>+Medio!C480</f>
        <v>0</v>
      </c>
      <c r="P481" s="6">
        <f>+Medio!D480</f>
        <v>0</v>
      </c>
      <c r="Q481" s="6">
        <f>+Medio!E480</f>
        <v>0</v>
      </c>
      <c r="R481" s="6">
        <f>+Medio!F480</f>
        <v>0</v>
      </c>
      <c r="S481" s="6">
        <f>+Medio!G480</f>
        <v>0</v>
      </c>
      <c r="T481" s="6">
        <f>+Medio!H480</f>
        <v>0</v>
      </c>
      <c r="U481" s="6">
        <f>+Medio!I480</f>
        <v>0</v>
      </c>
      <c r="V481" s="6">
        <f>+Medio!J480</f>
        <v>0</v>
      </c>
      <c r="W481" s="6">
        <f>+Medio!K480</f>
        <v>0</v>
      </c>
      <c r="X481" s="6">
        <f>+Medio!L480</f>
        <v>0</v>
      </c>
      <c r="Y481" s="6">
        <f>+Medio!M480</f>
        <v>0</v>
      </c>
      <c r="Z481" s="6">
        <f>+Húmedo!B480</f>
        <v>0</v>
      </c>
      <c r="AA481" s="6">
        <f>+Húmedo!C480</f>
        <v>0</v>
      </c>
      <c r="AB481" s="6">
        <f>+Húmedo!D480</f>
        <v>0</v>
      </c>
      <c r="AC481" s="6">
        <f>+Húmedo!E480</f>
        <v>0</v>
      </c>
      <c r="AD481" s="6">
        <f>+Húmedo!F480</f>
        <v>0</v>
      </c>
      <c r="AE481" s="6">
        <f>+Húmedo!G480</f>
        <v>0</v>
      </c>
      <c r="AF481" s="6">
        <f>+Húmedo!H480</f>
        <v>0</v>
      </c>
      <c r="AG481" s="6">
        <f>+Húmedo!I480</f>
        <v>0</v>
      </c>
      <c r="AH481" s="6">
        <f>+Húmedo!J480</f>
        <v>0</v>
      </c>
      <c r="AI481" s="6">
        <f>+Húmedo!K480</f>
        <v>0</v>
      </c>
      <c r="AJ481" s="6">
        <f>+Húmedo!L480</f>
        <v>0</v>
      </c>
      <c r="AK481" s="6">
        <f>+Húmedo!M480</f>
        <v>0</v>
      </c>
      <c r="AL481" s="6"/>
      <c r="AM481" s="34">
        <f t="shared" si="129"/>
        <v>0</v>
      </c>
      <c r="AN481" s="34">
        <f t="shared" si="130"/>
        <v>0</v>
      </c>
      <c r="AO481" s="34">
        <f t="shared" si="131"/>
        <v>0</v>
      </c>
      <c r="AP481" s="34">
        <f t="shared" si="132"/>
        <v>0</v>
      </c>
      <c r="AQ481" s="34">
        <f t="shared" si="133"/>
        <v>1</v>
      </c>
      <c r="AR481" s="6">
        <f t="shared" si="139"/>
        <v>479</v>
      </c>
      <c r="AS481" s="35">
        <f t="shared" si="134"/>
        <v>0</v>
      </c>
      <c r="AT481" s="35">
        <f t="shared" si="134"/>
        <v>0</v>
      </c>
      <c r="AU481" s="35">
        <f t="shared" si="134"/>
        <v>0</v>
      </c>
      <c r="AV481" s="35">
        <f t="shared" si="135"/>
        <v>0</v>
      </c>
      <c r="AW481" s="19">
        <f t="shared" si="136"/>
        <v>0</v>
      </c>
      <c r="AX481" s="30">
        <f t="shared" si="123"/>
        <v>1</v>
      </c>
      <c r="AY481" s="30">
        <f t="shared" si="124"/>
        <v>1</v>
      </c>
      <c r="AZ481" s="30">
        <f t="shared" si="125"/>
        <v>1</v>
      </c>
      <c r="BB481" s="34">
        <f>+CompraVenta!AQ483</f>
        <v>0</v>
      </c>
      <c r="BC481" s="34">
        <f>+CompraVenta!AR483</f>
        <v>0</v>
      </c>
      <c r="BD481" s="34">
        <f>+CompraVenta!AS483</f>
        <v>0</v>
      </c>
      <c r="BF481" s="34">
        <f t="shared" si="126"/>
        <v>0</v>
      </c>
      <c r="BG481" s="34">
        <f t="shared" si="127"/>
        <v>0</v>
      </c>
      <c r="BH481" s="34">
        <f t="shared" si="128"/>
        <v>0</v>
      </c>
      <c r="BJ481" s="36">
        <f t="shared" si="137"/>
        <v>0</v>
      </c>
      <c r="BK481" s="19">
        <f t="shared" si="138"/>
        <v>0</v>
      </c>
    </row>
    <row r="482" spans="1:63" x14ac:dyDescent="0.35">
      <c r="A482" s="3" t="str">
        <f>+Seco!A481</f>
        <v>E480</v>
      </c>
      <c r="B482" s="6">
        <f>+Seco!B481</f>
        <v>0</v>
      </c>
      <c r="C482" s="6">
        <f>+Seco!C481</f>
        <v>0</v>
      </c>
      <c r="D482" s="6">
        <f>+Seco!D481</f>
        <v>0</v>
      </c>
      <c r="E482" s="6">
        <f>+Seco!E481</f>
        <v>0</v>
      </c>
      <c r="F482" s="6">
        <f>+Seco!F481</f>
        <v>0</v>
      </c>
      <c r="G482" s="6">
        <f>+Seco!G481</f>
        <v>0</v>
      </c>
      <c r="H482" s="6">
        <f>+Seco!H481</f>
        <v>0</v>
      </c>
      <c r="I482" s="6">
        <f>+Seco!I481</f>
        <v>0</v>
      </c>
      <c r="J482" s="6">
        <f>+Seco!J481</f>
        <v>0</v>
      </c>
      <c r="K482" s="6">
        <f>+Seco!K481</f>
        <v>0</v>
      </c>
      <c r="L482" s="6">
        <f>+Seco!L481</f>
        <v>0</v>
      </c>
      <c r="M482" s="6">
        <f>+Seco!M481</f>
        <v>0</v>
      </c>
      <c r="N482" s="6">
        <f>+Medio!B481</f>
        <v>0</v>
      </c>
      <c r="O482" s="6">
        <f>+Medio!C481</f>
        <v>0</v>
      </c>
      <c r="P482" s="6">
        <f>+Medio!D481</f>
        <v>0</v>
      </c>
      <c r="Q482" s="6">
        <f>+Medio!E481</f>
        <v>0</v>
      </c>
      <c r="R482" s="6">
        <f>+Medio!F481</f>
        <v>0</v>
      </c>
      <c r="S482" s="6">
        <f>+Medio!G481</f>
        <v>0</v>
      </c>
      <c r="T482" s="6">
        <f>+Medio!H481</f>
        <v>0</v>
      </c>
      <c r="U482" s="6">
        <f>+Medio!I481</f>
        <v>0</v>
      </c>
      <c r="V482" s="6">
        <f>+Medio!J481</f>
        <v>0</v>
      </c>
      <c r="W482" s="6">
        <f>+Medio!K481</f>
        <v>0</v>
      </c>
      <c r="X482" s="6">
        <f>+Medio!L481</f>
        <v>0</v>
      </c>
      <c r="Y482" s="6">
        <f>+Medio!M481</f>
        <v>0</v>
      </c>
      <c r="Z482" s="6">
        <f>+Húmedo!B481</f>
        <v>0</v>
      </c>
      <c r="AA482" s="6">
        <f>+Húmedo!C481</f>
        <v>0</v>
      </c>
      <c r="AB482" s="6">
        <f>+Húmedo!D481</f>
        <v>0</v>
      </c>
      <c r="AC482" s="6">
        <f>+Húmedo!E481</f>
        <v>0</v>
      </c>
      <c r="AD482" s="6">
        <f>+Húmedo!F481</f>
        <v>0</v>
      </c>
      <c r="AE482" s="6">
        <f>+Húmedo!G481</f>
        <v>0</v>
      </c>
      <c r="AF482" s="6">
        <f>+Húmedo!H481</f>
        <v>0</v>
      </c>
      <c r="AG482" s="6">
        <f>+Húmedo!I481</f>
        <v>0</v>
      </c>
      <c r="AH482" s="6">
        <f>+Húmedo!J481</f>
        <v>0</v>
      </c>
      <c r="AI482" s="6">
        <f>+Húmedo!K481</f>
        <v>0</v>
      </c>
      <c r="AJ482" s="6">
        <f>+Húmedo!L481</f>
        <v>0</v>
      </c>
      <c r="AK482" s="6">
        <f>+Húmedo!M481</f>
        <v>0</v>
      </c>
      <c r="AL482" s="6"/>
      <c r="AM482" s="34">
        <f t="shared" si="129"/>
        <v>0</v>
      </c>
      <c r="AN482" s="34">
        <f t="shared" si="130"/>
        <v>0</v>
      </c>
      <c r="AO482" s="34">
        <f t="shared" si="131"/>
        <v>0</v>
      </c>
      <c r="AP482" s="34">
        <f t="shared" si="132"/>
        <v>0</v>
      </c>
      <c r="AQ482" s="34">
        <f t="shared" si="133"/>
        <v>1</v>
      </c>
      <c r="AR482" s="6">
        <f t="shared" si="139"/>
        <v>480</v>
      </c>
      <c r="AS482" s="35">
        <f t="shared" si="134"/>
        <v>0</v>
      </c>
      <c r="AT482" s="35">
        <f t="shared" si="134"/>
        <v>0</v>
      </c>
      <c r="AU482" s="35">
        <f t="shared" si="134"/>
        <v>0</v>
      </c>
      <c r="AV482" s="35">
        <f t="shared" si="135"/>
        <v>0</v>
      </c>
      <c r="AW482" s="19">
        <f t="shared" si="136"/>
        <v>0</v>
      </c>
      <c r="AX482" s="30">
        <f t="shared" si="123"/>
        <v>1</v>
      </c>
      <c r="AY482" s="30">
        <f t="shared" si="124"/>
        <v>1</v>
      </c>
      <c r="AZ482" s="30">
        <f t="shared" si="125"/>
        <v>1</v>
      </c>
      <c r="BB482" s="34">
        <f>+CompraVenta!AQ484</f>
        <v>0</v>
      </c>
      <c r="BC482" s="34">
        <f>+CompraVenta!AR484</f>
        <v>0</v>
      </c>
      <c r="BD482" s="34">
        <f>+CompraVenta!AS484</f>
        <v>0</v>
      </c>
      <c r="BF482" s="34">
        <f t="shared" si="126"/>
        <v>0</v>
      </c>
      <c r="BG482" s="34">
        <f t="shared" si="127"/>
        <v>0</v>
      </c>
      <c r="BH482" s="34">
        <f t="shared" si="128"/>
        <v>0</v>
      </c>
      <c r="BJ482" s="36">
        <f t="shared" si="137"/>
        <v>0</v>
      </c>
      <c r="BK482" s="19">
        <f t="shared" si="138"/>
        <v>0</v>
      </c>
    </row>
    <row r="483" spans="1:63" x14ac:dyDescent="0.35">
      <c r="A483" s="3" t="str">
        <f>+Seco!A482</f>
        <v>E481</v>
      </c>
      <c r="B483" s="6">
        <f>+Seco!B482</f>
        <v>0</v>
      </c>
      <c r="C483" s="6">
        <f>+Seco!C482</f>
        <v>0</v>
      </c>
      <c r="D483" s="6">
        <f>+Seco!D482</f>
        <v>0</v>
      </c>
      <c r="E483" s="6">
        <f>+Seco!E482</f>
        <v>0</v>
      </c>
      <c r="F483" s="6">
        <f>+Seco!F482</f>
        <v>0</v>
      </c>
      <c r="G483" s="6">
        <f>+Seco!G482</f>
        <v>0</v>
      </c>
      <c r="H483" s="6">
        <f>+Seco!H482</f>
        <v>0</v>
      </c>
      <c r="I483" s="6">
        <f>+Seco!I482</f>
        <v>0</v>
      </c>
      <c r="J483" s="6">
        <f>+Seco!J482</f>
        <v>0</v>
      </c>
      <c r="K483" s="6">
        <f>+Seco!K482</f>
        <v>0</v>
      </c>
      <c r="L483" s="6">
        <f>+Seco!L482</f>
        <v>0</v>
      </c>
      <c r="M483" s="6">
        <f>+Seco!M482</f>
        <v>0</v>
      </c>
      <c r="N483" s="6">
        <f>+Medio!B482</f>
        <v>0</v>
      </c>
      <c r="O483" s="6">
        <f>+Medio!C482</f>
        <v>0</v>
      </c>
      <c r="P483" s="6">
        <f>+Medio!D482</f>
        <v>0</v>
      </c>
      <c r="Q483" s="6">
        <f>+Medio!E482</f>
        <v>0</v>
      </c>
      <c r="R483" s="6">
        <f>+Medio!F482</f>
        <v>0</v>
      </c>
      <c r="S483" s="6">
        <f>+Medio!G482</f>
        <v>0</v>
      </c>
      <c r="T483" s="6">
        <f>+Medio!H482</f>
        <v>0</v>
      </c>
      <c r="U483" s="6">
        <f>+Medio!I482</f>
        <v>0</v>
      </c>
      <c r="V483" s="6">
        <f>+Medio!J482</f>
        <v>0</v>
      </c>
      <c r="W483" s="6">
        <f>+Medio!K482</f>
        <v>0</v>
      </c>
      <c r="X483" s="6">
        <f>+Medio!L482</f>
        <v>0</v>
      </c>
      <c r="Y483" s="6">
        <f>+Medio!M482</f>
        <v>0</v>
      </c>
      <c r="Z483" s="6">
        <f>+Húmedo!B482</f>
        <v>0</v>
      </c>
      <c r="AA483" s="6">
        <f>+Húmedo!C482</f>
        <v>0</v>
      </c>
      <c r="AB483" s="6">
        <f>+Húmedo!D482</f>
        <v>0</v>
      </c>
      <c r="AC483" s="6">
        <f>+Húmedo!E482</f>
        <v>0</v>
      </c>
      <c r="AD483" s="6">
        <f>+Húmedo!F482</f>
        <v>0</v>
      </c>
      <c r="AE483" s="6">
        <f>+Húmedo!G482</f>
        <v>0</v>
      </c>
      <c r="AF483" s="6">
        <f>+Húmedo!H482</f>
        <v>0</v>
      </c>
      <c r="AG483" s="6">
        <f>+Húmedo!I482</f>
        <v>0</v>
      </c>
      <c r="AH483" s="6">
        <f>+Húmedo!J482</f>
        <v>0</v>
      </c>
      <c r="AI483" s="6">
        <f>+Húmedo!K482</f>
        <v>0</v>
      </c>
      <c r="AJ483" s="6">
        <f>+Húmedo!L482</f>
        <v>0</v>
      </c>
      <c r="AK483" s="6">
        <f>+Húmedo!M482</f>
        <v>0</v>
      </c>
      <c r="AL483" s="6"/>
      <c r="AM483" s="34">
        <f t="shared" si="129"/>
        <v>0</v>
      </c>
      <c r="AN483" s="34">
        <f t="shared" si="130"/>
        <v>0</v>
      </c>
      <c r="AO483" s="34">
        <f t="shared" si="131"/>
        <v>0</v>
      </c>
      <c r="AP483" s="34">
        <f t="shared" si="132"/>
        <v>0</v>
      </c>
      <c r="AQ483" s="34">
        <f t="shared" si="133"/>
        <v>1</v>
      </c>
      <c r="AR483" s="6">
        <f t="shared" si="139"/>
        <v>481</v>
      </c>
      <c r="AS483" s="35">
        <f t="shared" si="134"/>
        <v>0</v>
      </c>
      <c r="AT483" s="35">
        <f t="shared" si="134"/>
        <v>0</v>
      </c>
      <c r="AU483" s="35">
        <f t="shared" si="134"/>
        <v>0</v>
      </c>
      <c r="AV483" s="35">
        <f t="shared" si="135"/>
        <v>0</v>
      </c>
      <c r="AW483" s="19">
        <f t="shared" si="136"/>
        <v>0</v>
      </c>
      <c r="AX483" s="30">
        <f t="shared" si="123"/>
        <v>1</v>
      </c>
      <c r="AY483" s="30">
        <f t="shared" si="124"/>
        <v>1</v>
      </c>
      <c r="AZ483" s="30">
        <f t="shared" si="125"/>
        <v>1</v>
      </c>
      <c r="BB483" s="34">
        <f>+CompraVenta!AQ485</f>
        <v>0</v>
      </c>
      <c r="BC483" s="34">
        <f>+CompraVenta!AR485</f>
        <v>0</v>
      </c>
      <c r="BD483" s="34">
        <f>+CompraVenta!AS485</f>
        <v>0</v>
      </c>
      <c r="BF483" s="34">
        <f t="shared" si="126"/>
        <v>0</v>
      </c>
      <c r="BG483" s="34">
        <f t="shared" si="127"/>
        <v>0</v>
      </c>
      <c r="BH483" s="34">
        <f t="shared" si="128"/>
        <v>0</v>
      </c>
      <c r="BJ483" s="36">
        <f t="shared" si="137"/>
        <v>0</v>
      </c>
      <c r="BK483" s="19">
        <f t="shared" si="138"/>
        <v>0</v>
      </c>
    </row>
    <row r="484" spans="1:63" x14ac:dyDescent="0.35">
      <c r="A484" s="3" t="str">
        <f>+Seco!A483</f>
        <v>E482</v>
      </c>
      <c r="B484" s="6">
        <f>+Seco!B483</f>
        <v>0</v>
      </c>
      <c r="C484" s="6">
        <f>+Seco!C483</f>
        <v>0</v>
      </c>
      <c r="D484" s="6">
        <f>+Seco!D483</f>
        <v>0</v>
      </c>
      <c r="E484" s="6">
        <f>+Seco!E483</f>
        <v>0</v>
      </c>
      <c r="F484" s="6">
        <f>+Seco!F483</f>
        <v>0</v>
      </c>
      <c r="G484" s="6">
        <f>+Seco!G483</f>
        <v>0</v>
      </c>
      <c r="H484" s="6">
        <f>+Seco!H483</f>
        <v>0</v>
      </c>
      <c r="I484" s="6">
        <f>+Seco!I483</f>
        <v>0</v>
      </c>
      <c r="J484" s="6">
        <f>+Seco!J483</f>
        <v>0</v>
      </c>
      <c r="K484" s="6">
        <f>+Seco!K483</f>
        <v>0</v>
      </c>
      <c r="L484" s="6">
        <f>+Seco!L483</f>
        <v>0</v>
      </c>
      <c r="M484" s="6">
        <f>+Seco!M483</f>
        <v>0</v>
      </c>
      <c r="N484" s="6">
        <f>+Medio!B483</f>
        <v>0</v>
      </c>
      <c r="O484" s="6">
        <f>+Medio!C483</f>
        <v>0</v>
      </c>
      <c r="P484" s="6">
        <f>+Medio!D483</f>
        <v>0</v>
      </c>
      <c r="Q484" s="6">
        <f>+Medio!E483</f>
        <v>0</v>
      </c>
      <c r="R484" s="6">
        <f>+Medio!F483</f>
        <v>0</v>
      </c>
      <c r="S484" s="6">
        <f>+Medio!G483</f>
        <v>0</v>
      </c>
      <c r="T484" s="6">
        <f>+Medio!H483</f>
        <v>0</v>
      </c>
      <c r="U484" s="6">
        <f>+Medio!I483</f>
        <v>0</v>
      </c>
      <c r="V484" s="6">
        <f>+Medio!J483</f>
        <v>0</v>
      </c>
      <c r="W484" s="6">
        <f>+Medio!K483</f>
        <v>0</v>
      </c>
      <c r="X484" s="6">
        <f>+Medio!L483</f>
        <v>0</v>
      </c>
      <c r="Y484" s="6">
        <f>+Medio!M483</f>
        <v>0</v>
      </c>
      <c r="Z484" s="6">
        <f>+Húmedo!B483</f>
        <v>0</v>
      </c>
      <c r="AA484" s="6">
        <f>+Húmedo!C483</f>
        <v>0</v>
      </c>
      <c r="AB484" s="6">
        <f>+Húmedo!D483</f>
        <v>0</v>
      </c>
      <c r="AC484" s="6">
        <f>+Húmedo!E483</f>
        <v>0</v>
      </c>
      <c r="AD484" s="6">
        <f>+Húmedo!F483</f>
        <v>0</v>
      </c>
      <c r="AE484" s="6">
        <f>+Húmedo!G483</f>
        <v>0</v>
      </c>
      <c r="AF484" s="6">
        <f>+Húmedo!H483</f>
        <v>0</v>
      </c>
      <c r="AG484" s="6">
        <f>+Húmedo!I483</f>
        <v>0</v>
      </c>
      <c r="AH484" s="6">
        <f>+Húmedo!J483</f>
        <v>0</v>
      </c>
      <c r="AI484" s="6">
        <f>+Húmedo!K483</f>
        <v>0</v>
      </c>
      <c r="AJ484" s="6">
        <f>+Húmedo!L483</f>
        <v>0</v>
      </c>
      <c r="AK484" s="6">
        <f>+Húmedo!M483</f>
        <v>0</v>
      </c>
      <c r="AL484" s="6"/>
      <c r="AM484" s="34">
        <f t="shared" si="129"/>
        <v>0</v>
      </c>
      <c r="AN484" s="34">
        <f t="shared" si="130"/>
        <v>0</v>
      </c>
      <c r="AO484" s="34">
        <f t="shared" si="131"/>
        <v>0</v>
      </c>
      <c r="AP484" s="34">
        <f t="shared" si="132"/>
        <v>0</v>
      </c>
      <c r="AQ484" s="34">
        <f t="shared" si="133"/>
        <v>1</v>
      </c>
      <c r="AR484" s="6">
        <f t="shared" si="139"/>
        <v>482</v>
      </c>
      <c r="AS484" s="35">
        <f t="shared" ref="AS484:AU502" si="140">HLOOKUP(12*($AQ484-1)+(AS$1),$B$1:$AK$502,2+$AR484,FALSE)</f>
        <v>0</v>
      </c>
      <c r="AT484" s="35">
        <f t="shared" si="140"/>
        <v>0</v>
      </c>
      <c r="AU484" s="35">
        <f t="shared" si="140"/>
        <v>0</v>
      </c>
      <c r="AV484" s="35">
        <f t="shared" si="135"/>
        <v>0</v>
      </c>
      <c r="AW484" s="19">
        <f t="shared" si="136"/>
        <v>0</v>
      </c>
      <c r="AX484" s="30">
        <f t="shared" si="123"/>
        <v>1</v>
      </c>
      <c r="AY484" s="30">
        <f t="shared" si="124"/>
        <v>1</v>
      </c>
      <c r="AZ484" s="30">
        <f t="shared" si="125"/>
        <v>1</v>
      </c>
      <c r="BB484" s="34">
        <f>+CompraVenta!AQ486</f>
        <v>0</v>
      </c>
      <c r="BC484" s="34">
        <f>+CompraVenta!AR486</f>
        <v>0</v>
      </c>
      <c r="BD484" s="34">
        <f>+CompraVenta!AS486</f>
        <v>0</v>
      </c>
      <c r="BF484" s="34">
        <f t="shared" si="126"/>
        <v>0</v>
      </c>
      <c r="BG484" s="34">
        <f t="shared" si="127"/>
        <v>0</v>
      </c>
      <c r="BH484" s="34">
        <f t="shared" si="128"/>
        <v>0</v>
      </c>
      <c r="BJ484" s="36">
        <f t="shared" si="137"/>
        <v>0</v>
      </c>
      <c r="BK484" s="19">
        <f t="shared" si="138"/>
        <v>0</v>
      </c>
    </row>
    <row r="485" spans="1:63" x14ac:dyDescent="0.35">
      <c r="A485" s="3" t="str">
        <f>+Seco!A484</f>
        <v>E483</v>
      </c>
      <c r="B485" s="6">
        <f>+Seco!B484</f>
        <v>0</v>
      </c>
      <c r="C485" s="6">
        <f>+Seco!C484</f>
        <v>0</v>
      </c>
      <c r="D485" s="6">
        <f>+Seco!D484</f>
        <v>0</v>
      </c>
      <c r="E485" s="6">
        <f>+Seco!E484</f>
        <v>0</v>
      </c>
      <c r="F485" s="6">
        <f>+Seco!F484</f>
        <v>0</v>
      </c>
      <c r="G485" s="6">
        <f>+Seco!G484</f>
        <v>0</v>
      </c>
      <c r="H485" s="6">
        <f>+Seco!H484</f>
        <v>0</v>
      </c>
      <c r="I485" s="6">
        <f>+Seco!I484</f>
        <v>0</v>
      </c>
      <c r="J485" s="6">
        <f>+Seco!J484</f>
        <v>0</v>
      </c>
      <c r="K485" s="6">
        <f>+Seco!K484</f>
        <v>0</v>
      </c>
      <c r="L485" s="6">
        <f>+Seco!L484</f>
        <v>0</v>
      </c>
      <c r="M485" s="6">
        <f>+Seco!M484</f>
        <v>0</v>
      </c>
      <c r="N485" s="6">
        <f>+Medio!B484</f>
        <v>0</v>
      </c>
      <c r="O485" s="6">
        <f>+Medio!C484</f>
        <v>0</v>
      </c>
      <c r="P485" s="6">
        <f>+Medio!D484</f>
        <v>0</v>
      </c>
      <c r="Q485" s="6">
        <f>+Medio!E484</f>
        <v>0</v>
      </c>
      <c r="R485" s="6">
        <f>+Medio!F484</f>
        <v>0</v>
      </c>
      <c r="S485" s="6">
        <f>+Medio!G484</f>
        <v>0</v>
      </c>
      <c r="T485" s="6">
        <f>+Medio!H484</f>
        <v>0</v>
      </c>
      <c r="U485" s="6">
        <f>+Medio!I484</f>
        <v>0</v>
      </c>
      <c r="V485" s="6">
        <f>+Medio!J484</f>
        <v>0</v>
      </c>
      <c r="W485" s="6">
        <f>+Medio!K484</f>
        <v>0</v>
      </c>
      <c r="X485" s="6">
        <f>+Medio!L484</f>
        <v>0</v>
      </c>
      <c r="Y485" s="6">
        <f>+Medio!M484</f>
        <v>0</v>
      </c>
      <c r="Z485" s="6">
        <f>+Húmedo!B484</f>
        <v>0</v>
      </c>
      <c r="AA485" s="6">
        <f>+Húmedo!C484</f>
        <v>0</v>
      </c>
      <c r="AB485" s="6">
        <f>+Húmedo!D484</f>
        <v>0</v>
      </c>
      <c r="AC485" s="6">
        <f>+Húmedo!E484</f>
        <v>0</v>
      </c>
      <c r="AD485" s="6">
        <f>+Húmedo!F484</f>
        <v>0</v>
      </c>
      <c r="AE485" s="6">
        <f>+Húmedo!G484</f>
        <v>0</v>
      </c>
      <c r="AF485" s="6">
        <f>+Húmedo!H484</f>
        <v>0</v>
      </c>
      <c r="AG485" s="6">
        <f>+Húmedo!I484</f>
        <v>0</v>
      </c>
      <c r="AH485" s="6">
        <f>+Húmedo!J484</f>
        <v>0</v>
      </c>
      <c r="AI485" s="6">
        <f>+Húmedo!K484</f>
        <v>0</v>
      </c>
      <c r="AJ485" s="6">
        <f>+Húmedo!L484</f>
        <v>0</v>
      </c>
      <c r="AK485" s="6">
        <f>+Húmedo!M484</f>
        <v>0</v>
      </c>
      <c r="AL485" s="6"/>
      <c r="AM485" s="34">
        <f t="shared" si="129"/>
        <v>0</v>
      </c>
      <c r="AN485" s="34">
        <f t="shared" si="130"/>
        <v>0</v>
      </c>
      <c r="AO485" s="34">
        <f t="shared" si="131"/>
        <v>0</v>
      </c>
      <c r="AP485" s="34">
        <f t="shared" si="132"/>
        <v>0</v>
      </c>
      <c r="AQ485" s="34">
        <f t="shared" si="133"/>
        <v>1</v>
      </c>
      <c r="AR485" s="6">
        <f t="shared" si="139"/>
        <v>483</v>
      </c>
      <c r="AS485" s="35">
        <f t="shared" si="140"/>
        <v>0</v>
      </c>
      <c r="AT485" s="35">
        <f t="shared" si="140"/>
        <v>0</v>
      </c>
      <c r="AU485" s="35">
        <f t="shared" si="140"/>
        <v>0</v>
      </c>
      <c r="AV485" s="35">
        <f t="shared" si="135"/>
        <v>0</v>
      </c>
      <c r="AW485" s="19">
        <f t="shared" si="136"/>
        <v>0</v>
      </c>
      <c r="AX485" s="30">
        <f t="shared" si="123"/>
        <v>1</v>
      </c>
      <c r="AY485" s="30">
        <f t="shared" si="124"/>
        <v>1</v>
      </c>
      <c r="AZ485" s="30">
        <f t="shared" si="125"/>
        <v>1</v>
      </c>
      <c r="BB485" s="34">
        <f>+CompraVenta!AQ487</f>
        <v>0</v>
      </c>
      <c r="BC485" s="34">
        <f>+CompraVenta!AR487</f>
        <v>0</v>
      </c>
      <c r="BD485" s="34">
        <f>+CompraVenta!AS487</f>
        <v>0</v>
      </c>
      <c r="BF485" s="34">
        <f t="shared" si="126"/>
        <v>0</v>
      </c>
      <c r="BG485" s="34">
        <f t="shared" si="127"/>
        <v>0</v>
      </c>
      <c r="BH485" s="34">
        <f t="shared" si="128"/>
        <v>0</v>
      </c>
      <c r="BJ485" s="36">
        <f t="shared" si="137"/>
        <v>0</v>
      </c>
      <c r="BK485" s="19">
        <f t="shared" si="138"/>
        <v>0</v>
      </c>
    </row>
    <row r="486" spans="1:63" x14ac:dyDescent="0.35">
      <c r="A486" s="3" t="str">
        <f>+Seco!A485</f>
        <v>E484</v>
      </c>
      <c r="B486" s="6">
        <f>+Seco!B485</f>
        <v>0</v>
      </c>
      <c r="C486" s="6">
        <f>+Seco!C485</f>
        <v>0</v>
      </c>
      <c r="D486" s="6">
        <f>+Seco!D485</f>
        <v>0</v>
      </c>
      <c r="E486" s="6">
        <f>+Seco!E485</f>
        <v>0</v>
      </c>
      <c r="F486" s="6">
        <f>+Seco!F485</f>
        <v>0</v>
      </c>
      <c r="G486" s="6">
        <f>+Seco!G485</f>
        <v>0</v>
      </c>
      <c r="H486" s="6">
        <f>+Seco!H485</f>
        <v>0</v>
      </c>
      <c r="I486" s="6">
        <f>+Seco!I485</f>
        <v>0</v>
      </c>
      <c r="J486" s="6">
        <f>+Seco!J485</f>
        <v>0</v>
      </c>
      <c r="K486" s="6">
        <f>+Seco!K485</f>
        <v>0</v>
      </c>
      <c r="L486" s="6">
        <f>+Seco!L485</f>
        <v>0</v>
      </c>
      <c r="M486" s="6">
        <f>+Seco!M485</f>
        <v>0</v>
      </c>
      <c r="N486" s="6">
        <f>+Medio!B485</f>
        <v>0</v>
      </c>
      <c r="O486" s="6">
        <f>+Medio!C485</f>
        <v>0</v>
      </c>
      <c r="P486" s="6">
        <f>+Medio!D485</f>
        <v>0</v>
      </c>
      <c r="Q486" s="6">
        <f>+Medio!E485</f>
        <v>0</v>
      </c>
      <c r="R486" s="6">
        <f>+Medio!F485</f>
        <v>0</v>
      </c>
      <c r="S486" s="6">
        <f>+Medio!G485</f>
        <v>0</v>
      </c>
      <c r="T486" s="6">
        <f>+Medio!H485</f>
        <v>0</v>
      </c>
      <c r="U486" s="6">
        <f>+Medio!I485</f>
        <v>0</v>
      </c>
      <c r="V486" s="6">
        <f>+Medio!J485</f>
        <v>0</v>
      </c>
      <c r="W486" s="6">
        <f>+Medio!K485</f>
        <v>0</v>
      </c>
      <c r="X486" s="6">
        <f>+Medio!L485</f>
        <v>0</v>
      </c>
      <c r="Y486" s="6">
        <f>+Medio!M485</f>
        <v>0</v>
      </c>
      <c r="Z486" s="6">
        <f>+Húmedo!B485</f>
        <v>0</v>
      </c>
      <c r="AA486" s="6">
        <f>+Húmedo!C485</f>
        <v>0</v>
      </c>
      <c r="AB486" s="6">
        <f>+Húmedo!D485</f>
        <v>0</v>
      </c>
      <c r="AC486" s="6">
        <f>+Húmedo!E485</f>
        <v>0</v>
      </c>
      <c r="AD486" s="6">
        <f>+Húmedo!F485</f>
        <v>0</v>
      </c>
      <c r="AE486" s="6">
        <f>+Húmedo!G485</f>
        <v>0</v>
      </c>
      <c r="AF486" s="6">
        <f>+Húmedo!H485</f>
        <v>0</v>
      </c>
      <c r="AG486" s="6">
        <f>+Húmedo!I485</f>
        <v>0</v>
      </c>
      <c r="AH486" s="6">
        <f>+Húmedo!J485</f>
        <v>0</v>
      </c>
      <c r="AI486" s="6">
        <f>+Húmedo!K485</f>
        <v>0</v>
      </c>
      <c r="AJ486" s="6">
        <f>+Húmedo!L485</f>
        <v>0</v>
      </c>
      <c r="AK486" s="6">
        <f>+Húmedo!M485</f>
        <v>0</v>
      </c>
      <c r="AL486" s="6"/>
      <c r="AM486" s="34">
        <f t="shared" si="129"/>
        <v>0</v>
      </c>
      <c r="AN486" s="34">
        <f t="shared" si="130"/>
        <v>0</v>
      </c>
      <c r="AO486" s="34">
        <f t="shared" si="131"/>
        <v>0</v>
      </c>
      <c r="AP486" s="34">
        <f t="shared" si="132"/>
        <v>0</v>
      </c>
      <c r="AQ486" s="34">
        <f t="shared" si="133"/>
        <v>1</v>
      </c>
      <c r="AR486" s="6">
        <f t="shared" si="139"/>
        <v>484</v>
      </c>
      <c r="AS486" s="35">
        <f t="shared" si="140"/>
        <v>0</v>
      </c>
      <c r="AT486" s="35">
        <f t="shared" si="140"/>
        <v>0</v>
      </c>
      <c r="AU486" s="35">
        <f t="shared" si="140"/>
        <v>0</v>
      </c>
      <c r="AV486" s="35">
        <f t="shared" si="135"/>
        <v>0</v>
      </c>
      <c r="AW486" s="19">
        <f t="shared" si="136"/>
        <v>0</v>
      </c>
      <c r="AX486" s="30">
        <f t="shared" si="123"/>
        <v>1</v>
      </c>
      <c r="AY486" s="30">
        <f t="shared" si="124"/>
        <v>1</v>
      </c>
      <c r="AZ486" s="30">
        <f t="shared" si="125"/>
        <v>1</v>
      </c>
      <c r="BB486" s="34">
        <f>+CompraVenta!AQ488</f>
        <v>0</v>
      </c>
      <c r="BC486" s="34">
        <f>+CompraVenta!AR488</f>
        <v>0</v>
      </c>
      <c r="BD486" s="34">
        <f>+CompraVenta!AS488</f>
        <v>0</v>
      </c>
      <c r="BF486" s="34">
        <f t="shared" si="126"/>
        <v>0</v>
      </c>
      <c r="BG486" s="34">
        <f t="shared" si="127"/>
        <v>0</v>
      </c>
      <c r="BH486" s="34">
        <f t="shared" si="128"/>
        <v>0</v>
      </c>
      <c r="BJ486" s="36">
        <f t="shared" si="137"/>
        <v>0</v>
      </c>
      <c r="BK486" s="19">
        <f t="shared" si="138"/>
        <v>0</v>
      </c>
    </row>
    <row r="487" spans="1:63" x14ac:dyDescent="0.35">
      <c r="A487" s="3" t="str">
        <f>+Seco!A486</f>
        <v>E485</v>
      </c>
      <c r="B487" s="6">
        <f>+Seco!B486</f>
        <v>0</v>
      </c>
      <c r="C487" s="6">
        <f>+Seco!C486</f>
        <v>0</v>
      </c>
      <c r="D487" s="6">
        <f>+Seco!D486</f>
        <v>0</v>
      </c>
      <c r="E487" s="6">
        <f>+Seco!E486</f>
        <v>0</v>
      </c>
      <c r="F487" s="6">
        <f>+Seco!F486</f>
        <v>0</v>
      </c>
      <c r="G487" s="6">
        <f>+Seco!G486</f>
        <v>0</v>
      </c>
      <c r="H487" s="6">
        <f>+Seco!H486</f>
        <v>0</v>
      </c>
      <c r="I487" s="6">
        <f>+Seco!I486</f>
        <v>0</v>
      </c>
      <c r="J487" s="6">
        <f>+Seco!J486</f>
        <v>0</v>
      </c>
      <c r="K487" s="6">
        <f>+Seco!K486</f>
        <v>0</v>
      </c>
      <c r="L487" s="6">
        <f>+Seco!L486</f>
        <v>0</v>
      </c>
      <c r="M487" s="6">
        <f>+Seco!M486</f>
        <v>0</v>
      </c>
      <c r="N487" s="6">
        <f>+Medio!B486</f>
        <v>0</v>
      </c>
      <c r="O487" s="6">
        <f>+Medio!C486</f>
        <v>0</v>
      </c>
      <c r="P487" s="6">
        <f>+Medio!D486</f>
        <v>0</v>
      </c>
      <c r="Q487" s="6">
        <f>+Medio!E486</f>
        <v>0</v>
      </c>
      <c r="R487" s="6">
        <f>+Medio!F486</f>
        <v>0</v>
      </c>
      <c r="S487" s="6">
        <f>+Medio!G486</f>
        <v>0</v>
      </c>
      <c r="T487" s="6">
        <f>+Medio!H486</f>
        <v>0</v>
      </c>
      <c r="U487" s="6">
        <f>+Medio!I486</f>
        <v>0</v>
      </c>
      <c r="V487" s="6">
        <f>+Medio!J486</f>
        <v>0</v>
      </c>
      <c r="W487" s="6">
        <f>+Medio!K486</f>
        <v>0</v>
      </c>
      <c r="X487" s="6">
        <f>+Medio!L486</f>
        <v>0</v>
      </c>
      <c r="Y487" s="6">
        <f>+Medio!M486</f>
        <v>0</v>
      </c>
      <c r="Z487" s="6">
        <f>+Húmedo!B486</f>
        <v>0</v>
      </c>
      <c r="AA487" s="6">
        <f>+Húmedo!C486</f>
        <v>0</v>
      </c>
      <c r="AB487" s="6">
        <f>+Húmedo!D486</f>
        <v>0</v>
      </c>
      <c r="AC487" s="6">
        <f>+Húmedo!E486</f>
        <v>0</v>
      </c>
      <c r="AD487" s="6">
        <f>+Húmedo!F486</f>
        <v>0</v>
      </c>
      <c r="AE487" s="6">
        <f>+Húmedo!G486</f>
        <v>0</v>
      </c>
      <c r="AF487" s="6">
        <f>+Húmedo!H486</f>
        <v>0</v>
      </c>
      <c r="AG487" s="6">
        <f>+Húmedo!I486</f>
        <v>0</v>
      </c>
      <c r="AH487" s="6">
        <f>+Húmedo!J486</f>
        <v>0</v>
      </c>
      <c r="AI487" s="6">
        <f>+Húmedo!K486</f>
        <v>0</v>
      </c>
      <c r="AJ487" s="6">
        <f>+Húmedo!L486</f>
        <v>0</v>
      </c>
      <c r="AK487" s="6">
        <f>+Húmedo!M486</f>
        <v>0</v>
      </c>
      <c r="AL487" s="6"/>
      <c r="AM487" s="34">
        <f t="shared" si="129"/>
        <v>0</v>
      </c>
      <c r="AN487" s="34">
        <f t="shared" si="130"/>
        <v>0</v>
      </c>
      <c r="AO487" s="34">
        <f t="shared" si="131"/>
        <v>0</v>
      </c>
      <c r="AP487" s="34">
        <f t="shared" si="132"/>
        <v>0</v>
      </c>
      <c r="AQ487" s="34">
        <f t="shared" si="133"/>
        <v>1</v>
      </c>
      <c r="AR487" s="6">
        <f t="shared" si="139"/>
        <v>485</v>
      </c>
      <c r="AS487" s="35">
        <f t="shared" si="140"/>
        <v>0</v>
      </c>
      <c r="AT487" s="35">
        <f t="shared" si="140"/>
        <v>0</v>
      </c>
      <c r="AU487" s="35">
        <f t="shared" si="140"/>
        <v>0</v>
      </c>
      <c r="AV487" s="35">
        <f t="shared" si="135"/>
        <v>0</v>
      </c>
      <c r="AW487" s="19">
        <f t="shared" si="136"/>
        <v>0</v>
      </c>
      <c r="AX487" s="30">
        <f t="shared" si="123"/>
        <v>1</v>
      </c>
      <c r="AY487" s="30">
        <f t="shared" si="124"/>
        <v>1</v>
      </c>
      <c r="AZ487" s="30">
        <f t="shared" si="125"/>
        <v>1</v>
      </c>
      <c r="BB487" s="34">
        <f>+CompraVenta!AQ489</f>
        <v>0</v>
      </c>
      <c r="BC487" s="34">
        <f>+CompraVenta!AR489</f>
        <v>0</v>
      </c>
      <c r="BD487" s="34">
        <f>+CompraVenta!AS489</f>
        <v>0</v>
      </c>
      <c r="BF487" s="34">
        <f t="shared" si="126"/>
        <v>0</v>
      </c>
      <c r="BG487" s="34">
        <f t="shared" si="127"/>
        <v>0</v>
      </c>
      <c r="BH487" s="34">
        <f t="shared" si="128"/>
        <v>0</v>
      </c>
      <c r="BJ487" s="36">
        <f t="shared" si="137"/>
        <v>0</v>
      </c>
      <c r="BK487" s="19">
        <f t="shared" si="138"/>
        <v>0</v>
      </c>
    </row>
    <row r="488" spans="1:63" x14ac:dyDescent="0.35">
      <c r="A488" s="3" t="str">
        <f>+Seco!A487</f>
        <v>E486</v>
      </c>
      <c r="B488" s="6">
        <f>+Seco!B487</f>
        <v>0</v>
      </c>
      <c r="C488" s="6">
        <f>+Seco!C487</f>
        <v>0</v>
      </c>
      <c r="D488" s="6">
        <f>+Seco!D487</f>
        <v>0</v>
      </c>
      <c r="E488" s="6">
        <f>+Seco!E487</f>
        <v>0</v>
      </c>
      <c r="F488" s="6">
        <f>+Seco!F487</f>
        <v>0</v>
      </c>
      <c r="G488" s="6">
        <f>+Seco!G487</f>
        <v>0</v>
      </c>
      <c r="H488" s="6">
        <f>+Seco!H487</f>
        <v>0</v>
      </c>
      <c r="I488" s="6">
        <f>+Seco!I487</f>
        <v>0</v>
      </c>
      <c r="J488" s="6">
        <f>+Seco!J487</f>
        <v>0</v>
      </c>
      <c r="K488" s="6">
        <f>+Seco!K487</f>
        <v>0</v>
      </c>
      <c r="L488" s="6">
        <f>+Seco!L487</f>
        <v>0</v>
      </c>
      <c r="M488" s="6">
        <f>+Seco!M487</f>
        <v>0</v>
      </c>
      <c r="N488" s="6">
        <f>+Medio!B487</f>
        <v>0</v>
      </c>
      <c r="O488" s="6">
        <f>+Medio!C487</f>
        <v>0</v>
      </c>
      <c r="P488" s="6">
        <f>+Medio!D487</f>
        <v>0</v>
      </c>
      <c r="Q488" s="6">
        <f>+Medio!E487</f>
        <v>0</v>
      </c>
      <c r="R488" s="6">
        <f>+Medio!F487</f>
        <v>0</v>
      </c>
      <c r="S488" s="6">
        <f>+Medio!G487</f>
        <v>0</v>
      </c>
      <c r="T488" s="6">
        <f>+Medio!H487</f>
        <v>0</v>
      </c>
      <c r="U488" s="6">
        <f>+Medio!I487</f>
        <v>0</v>
      </c>
      <c r="V488" s="6">
        <f>+Medio!J487</f>
        <v>0</v>
      </c>
      <c r="W488" s="6">
        <f>+Medio!K487</f>
        <v>0</v>
      </c>
      <c r="X488" s="6">
        <f>+Medio!L487</f>
        <v>0</v>
      </c>
      <c r="Y488" s="6">
        <f>+Medio!M487</f>
        <v>0</v>
      </c>
      <c r="Z488" s="6">
        <f>+Húmedo!B487</f>
        <v>0</v>
      </c>
      <c r="AA488" s="6">
        <f>+Húmedo!C487</f>
        <v>0</v>
      </c>
      <c r="AB488" s="6">
        <f>+Húmedo!D487</f>
        <v>0</v>
      </c>
      <c r="AC488" s="6">
        <f>+Húmedo!E487</f>
        <v>0</v>
      </c>
      <c r="AD488" s="6">
        <f>+Húmedo!F487</f>
        <v>0</v>
      </c>
      <c r="AE488" s="6">
        <f>+Húmedo!G487</f>
        <v>0</v>
      </c>
      <c r="AF488" s="6">
        <f>+Húmedo!H487</f>
        <v>0</v>
      </c>
      <c r="AG488" s="6">
        <f>+Húmedo!I487</f>
        <v>0</v>
      </c>
      <c r="AH488" s="6">
        <f>+Húmedo!J487</f>
        <v>0</v>
      </c>
      <c r="AI488" s="6">
        <f>+Húmedo!K487</f>
        <v>0</v>
      </c>
      <c r="AJ488" s="6">
        <f>+Húmedo!L487</f>
        <v>0</v>
      </c>
      <c r="AK488" s="6">
        <f>+Húmedo!M487</f>
        <v>0</v>
      </c>
      <c r="AL488" s="6"/>
      <c r="AM488" s="34">
        <f t="shared" si="129"/>
        <v>0</v>
      </c>
      <c r="AN488" s="34">
        <f t="shared" si="130"/>
        <v>0</v>
      </c>
      <c r="AO488" s="34">
        <f t="shared" si="131"/>
        <v>0</v>
      </c>
      <c r="AP488" s="34">
        <f t="shared" si="132"/>
        <v>0</v>
      </c>
      <c r="AQ488" s="34">
        <f t="shared" si="133"/>
        <v>1</v>
      </c>
      <c r="AR488" s="6">
        <f t="shared" si="139"/>
        <v>486</v>
      </c>
      <c r="AS488" s="35">
        <f t="shared" si="140"/>
        <v>0</v>
      </c>
      <c r="AT488" s="35">
        <f t="shared" si="140"/>
        <v>0</v>
      </c>
      <c r="AU488" s="35">
        <f t="shared" si="140"/>
        <v>0</v>
      </c>
      <c r="AV488" s="35">
        <f t="shared" si="135"/>
        <v>0</v>
      </c>
      <c r="AW488" s="19">
        <f t="shared" si="136"/>
        <v>0</v>
      </c>
      <c r="AX488" s="30">
        <f t="shared" si="123"/>
        <v>1</v>
      </c>
      <c r="AY488" s="30">
        <f t="shared" si="124"/>
        <v>1</v>
      </c>
      <c r="AZ488" s="30">
        <f t="shared" si="125"/>
        <v>1</v>
      </c>
      <c r="BB488" s="34">
        <f>+CompraVenta!AQ490</f>
        <v>0</v>
      </c>
      <c r="BC488" s="34">
        <f>+CompraVenta!AR490</f>
        <v>0</v>
      </c>
      <c r="BD488" s="34">
        <f>+CompraVenta!AS490</f>
        <v>0</v>
      </c>
      <c r="BF488" s="34">
        <f t="shared" si="126"/>
        <v>0</v>
      </c>
      <c r="BG488" s="34">
        <f t="shared" si="127"/>
        <v>0</v>
      </c>
      <c r="BH488" s="34">
        <f t="shared" si="128"/>
        <v>0</v>
      </c>
      <c r="BJ488" s="36">
        <f t="shared" si="137"/>
        <v>0</v>
      </c>
      <c r="BK488" s="19">
        <f t="shared" si="138"/>
        <v>0</v>
      </c>
    </row>
    <row r="489" spans="1:63" x14ac:dyDescent="0.35">
      <c r="A489" s="3" t="str">
        <f>+Seco!A488</f>
        <v>E487</v>
      </c>
      <c r="B489" s="6">
        <f>+Seco!B488</f>
        <v>0</v>
      </c>
      <c r="C489" s="6">
        <f>+Seco!C488</f>
        <v>0</v>
      </c>
      <c r="D489" s="6">
        <f>+Seco!D488</f>
        <v>0</v>
      </c>
      <c r="E489" s="6">
        <f>+Seco!E488</f>
        <v>0</v>
      </c>
      <c r="F489" s="6">
        <f>+Seco!F488</f>
        <v>0</v>
      </c>
      <c r="G489" s="6">
        <f>+Seco!G488</f>
        <v>0</v>
      </c>
      <c r="H489" s="6">
        <f>+Seco!H488</f>
        <v>0</v>
      </c>
      <c r="I489" s="6">
        <f>+Seco!I488</f>
        <v>0</v>
      </c>
      <c r="J489" s="6">
        <f>+Seco!J488</f>
        <v>0</v>
      </c>
      <c r="K489" s="6">
        <f>+Seco!K488</f>
        <v>0</v>
      </c>
      <c r="L489" s="6">
        <f>+Seco!L488</f>
        <v>0</v>
      </c>
      <c r="M489" s="6">
        <f>+Seco!M488</f>
        <v>0</v>
      </c>
      <c r="N489" s="6">
        <f>+Medio!B488</f>
        <v>0</v>
      </c>
      <c r="O489" s="6">
        <f>+Medio!C488</f>
        <v>0</v>
      </c>
      <c r="P489" s="6">
        <f>+Medio!D488</f>
        <v>0</v>
      </c>
      <c r="Q489" s="6">
        <f>+Medio!E488</f>
        <v>0</v>
      </c>
      <c r="R489" s="6">
        <f>+Medio!F488</f>
        <v>0</v>
      </c>
      <c r="S489" s="6">
        <f>+Medio!G488</f>
        <v>0</v>
      </c>
      <c r="T489" s="6">
        <f>+Medio!H488</f>
        <v>0</v>
      </c>
      <c r="U489" s="6">
        <f>+Medio!I488</f>
        <v>0</v>
      </c>
      <c r="V489" s="6">
        <f>+Medio!J488</f>
        <v>0</v>
      </c>
      <c r="W489" s="6">
        <f>+Medio!K488</f>
        <v>0</v>
      </c>
      <c r="X489" s="6">
        <f>+Medio!L488</f>
        <v>0</v>
      </c>
      <c r="Y489" s="6">
        <f>+Medio!M488</f>
        <v>0</v>
      </c>
      <c r="Z489" s="6">
        <f>+Húmedo!B488</f>
        <v>0</v>
      </c>
      <c r="AA489" s="6">
        <f>+Húmedo!C488</f>
        <v>0</v>
      </c>
      <c r="AB489" s="6">
        <f>+Húmedo!D488</f>
        <v>0</v>
      </c>
      <c r="AC489" s="6">
        <f>+Húmedo!E488</f>
        <v>0</v>
      </c>
      <c r="AD489" s="6">
        <f>+Húmedo!F488</f>
        <v>0</v>
      </c>
      <c r="AE489" s="6">
        <f>+Húmedo!G488</f>
        <v>0</v>
      </c>
      <c r="AF489" s="6">
        <f>+Húmedo!H488</f>
        <v>0</v>
      </c>
      <c r="AG489" s="6">
        <f>+Húmedo!I488</f>
        <v>0</v>
      </c>
      <c r="AH489" s="6">
        <f>+Húmedo!J488</f>
        <v>0</v>
      </c>
      <c r="AI489" s="6">
        <f>+Húmedo!K488</f>
        <v>0</v>
      </c>
      <c r="AJ489" s="6">
        <f>+Húmedo!L488</f>
        <v>0</v>
      </c>
      <c r="AK489" s="6">
        <f>+Húmedo!M488</f>
        <v>0</v>
      </c>
      <c r="AL489" s="6"/>
      <c r="AM489" s="34">
        <f t="shared" si="129"/>
        <v>0</v>
      </c>
      <c r="AN489" s="34">
        <f t="shared" si="130"/>
        <v>0</v>
      </c>
      <c r="AO489" s="34">
        <f t="shared" si="131"/>
        <v>0</v>
      </c>
      <c r="AP489" s="34">
        <f t="shared" si="132"/>
        <v>0</v>
      </c>
      <c r="AQ489" s="34">
        <f t="shared" si="133"/>
        <v>1</v>
      </c>
      <c r="AR489" s="6">
        <f t="shared" si="139"/>
        <v>487</v>
      </c>
      <c r="AS489" s="35">
        <f t="shared" si="140"/>
        <v>0</v>
      </c>
      <c r="AT489" s="35">
        <f t="shared" si="140"/>
        <v>0</v>
      </c>
      <c r="AU489" s="35">
        <f t="shared" si="140"/>
        <v>0</v>
      </c>
      <c r="AV489" s="35">
        <f t="shared" si="135"/>
        <v>0</v>
      </c>
      <c r="AW489" s="19">
        <f t="shared" si="136"/>
        <v>0</v>
      </c>
      <c r="AX489" s="30">
        <f t="shared" si="123"/>
        <v>1</v>
      </c>
      <c r="AY489" s="30">
        <f t="shared" si="124"/>
        <v>1</v>
      </c>
      <c r="AZ489" s="30">
        <f t="shared" si="125"/>
        <v>1</v>
      </c>
      <c r="BB489" s="34">
        <f>+CompraVenta!AQ491</f>
        <v>0</v>
      </c>
      <c r="BC489" s="34">
        <f>+CompraVenta!AR491</f>
        <v>0</v>
      </c>
      <c r="BD489" s="34">
        <f>+CompraVenta!AS491</f>
        <v>0</v>
      </c>
      <c r="BF489" s="34">
        <f t="shared" si="126"/>
        <v>0</v>
      </c>
      <c r="BG489" s="34">
        <f t="shared" si="127"/>
        <v>0</v>
      </c>
      <c r="BH489" s="34">
        <f t="shared" si="128"/>
        <v>0</v>
      </c>
      <c r="BJ489" s="36">
        <f t="shared" si="137"/>
        <v>0</v>
      </c>
      <c r="BK489" s="19">
        <f t="shared" si="138"/>
        <v>0</v>
      </c>
    </row>
    <row r="490" spans="1:63" x14ac:dyDescent="0.35">
      <c r="A490" s="3" t="str">
        <f>+Seco!A489</f>
        <v>E488</v>
      </c>
      <c r="B490" s="6">
        <f>+Seco!B489</f>
        <v>0</v>
      </c>
      <c r="C490" s="6">
        <f>+Seco!C489</f>
        <v>0</v>
      </c>
      <c r="D490" s="6">
        <f>+Seco!D489</f>
        <v>0</v>
      </c>
      <c r="E490" s="6">
        <f>+Seco!E489</f>
        <v>0</v>
      </c>
      <c r="F490" s="6">
        <f>+Seco!F489</f>
        <v>0</v>
      </c>
      <c r="G490" s="6">
        <f>+Seco!G489</f>
        <v>0</v>
      </c>
      <c r="H490" s="6">
        <f>+Seco!H489</f>
        <v>0</v>
      </c>
      <c r="I490" s="6">
        <f>+Seco!I489</f>
        <v>0</v>
      </c>
      <c r="J490" s="6">
        <f>+Seco!J489</f>
        <v>0</v>
      </c>
      <c r="K490" s="6">
        <f>+Seco!K489</f>
        <v>0</v>
      </c>
      <c r="L490" s="6">
        <f>+Seco!L489</f>
        <v>0</v>
      </c>
      <c r="M490" s="6">
        <f>+Seco!M489</f>
        <v>0</v>
      </c>
      <c r="N490" s="6">
        <f>+Medio!B489</f>
        <v>0</v>
      </c>
      <c r="O490" s="6">
        <f>+Medio!C489</f>
        <v>0</v>
      </c>
      <c r="P490" s="6">
        <f>+Medio!D489</f>
        <v>0</v>
      </c>
      <c r="Q490" s="6">
        <f>+Medio!E489</f>
        <v>0</v>
      </c>
      <c r="R490" s="6">
        <f>+Medio!F489</f>
        <v>0</v>
      </c>
      <c r="S490" s="6">
        <f>+Medio!G489</f>
        <v>0</v>
      </c>
      <c r="T490" s="6">
        <f>+Medio!H489</f>
        <v>0</v>
      </c>
      <c r="U490" s="6">
        <f>+Medio!I489</f>
        <v>0</v>
      </c>
      <c r="V490" s="6">
        <f>+Medio!J489</f>
        <v>0</v>
      </c>
      <c r="W490" s="6">
        <f>+Medio!K489</f>
        <v>0</v>
      </c>
      <c r="X490" s="6">
        <f>+Medio!L489</f>
        <v>0</v>
      </c>
      <c r="Y490" s="6">
        <f>+Medio!M489</f>
        <v>0</v>
      </c>
      <c r="Z490" s="6">
        <f>+Húmedo!B489</f>
        <v>0</v>
      </c>
      <c r="AA490" s="6">
        <f>+Húmedo!C489</f>
        <v>0</v>
      </c>
      <c r="AB490" s="6">
        <f>+Húmedo!D489</f>
        <v>0</v>
      </c>
      <c r="AC490" s="6">
        <f>+Húmedo!E489</f>
        <v>0</v>
      </c>
      <c r="AD490" s="6">
        <f>+Húmedo!F489</f>
        <v>0</v>
      </c>
      <c r="AE490" s="6">
        <f>+Húmedo!G489</f>
        <v>0</v>
      </c>
      <c r="AF490" s="6">
        <f>+Húmedo!H489</f>
        <v>0</v>
      </c>
      <c r="AG490" s="6">
        <f>+Húmedo!I489</f>
        <v>0</v>
      </c>
      <c r="AH490" s="6">
        <f>+Húmedo!J489</f>
        <v>0</v>
      </c>
      <c r="AI490" s="6">
        <f>+Húmedo!K489</f>
        <v>0</v>
      </c>
      <c r="AJ490" s="6">
        <f>+Húmedo!L489</f>
        <v>0</v>
      </c>
      <c r="AK490" s="6">
        <f>+Húmedo!M489</f>
        <v>0</v>
      </c>
      <c r="AL490" s="6"/>
      <c r="AM490" s="34">
        <f t="shared" si="129"/>
        <v>0</v>
      </c>
      <c r="AN490" s="34">
        <f t="shared" si="130"/>
        <v>0</v>
      </c>
      <c r="AO490" s="34">
        <f t="shared" si="131"/>
        <v>0</v>
      </c>
      <c r="AP490" s="34">
        <f t="shared" si="132"/>
        <v>0</v>
      </c>
      <c r="AQ490" s="34">
        <f t="shared" si="133"/>
        <v>1</v>
      </c>
      <c r="AR490" s="6">
        <f t="shared" si="139"/>
        <v>488</v>
      </c>
      <c r="AS490" s="35">
        <f t="shared" si="140"/>
        <v>0</v>
      </c>
      <c r="AT490" s="35">
        <f t="shared" si="140"/>
        <v>0</v>
      </c>
      <c r="AU490" s="35">
        <f t="shared" si="140"/>
        <v>0</v>
      </c>
      <c r="AV490" s="35">
        <f t="shared" si="135"/>
        <v>0</v>
      </c>
      <c r="AW490" s="19">
        <f t="shared" si="136"/>
        <v>0</v>
      </c>
      <c r="AX490" s="30">
        <f t="shared" si="123"/>
        <v>1</v>
      </c>
      <c r="AY490" s="30">
        <f t="shared" si="124"/>
        <v>1</v>
      </c>
      <c r="AZ490" s="30">
        <f t="shared" si="125"/>
        <v>1</v>
      </c>
      <c r="BB490" s="34">
        <f>+CompraVenta!AQ492</f>
        <v>0</v>
      </c>
      <c r="BC490" s="34">
        <f>+CompraVenta!AR492</f>
        <v>0</v>
      </c>
      <c r="BD490" s="34">
        <f>+CompraVenta!AS492</f>
        <v>0</v>
      </c>
      <c r="BF490" s="34">
        <f t="shared" si="126"/>
        <v>0</v>
      </c>
      <c r="BG490" s="34">
        <f t="shared" si="127"/>
        <v>0</v>
      </c>
      <c r="BH490" s="34">
        <f t="shared" si="128"/>
        <v>0</v>
      </c>
      <c r="BJ490" s="36">
        <f t="shared" si="137"/>
        <v>0</v>
      </c>
      <c r="BK490" s="19">
        <f t="shared" si="138"/>
        <v>0</v>
      </c>
    </row>
    <row r="491" spans="1:63" x14ac:dyDescent="0.35">
      <c r="A491" s="3" t="str">
        <f>+Seco!A490</f>
        <v>E489</v>
      </c>
      <c r="B491" s="6">
        <f>+Seco!B490</f>
        <v>0</v>
      </c>
      <c r="C491" s="6">
        <f>+Seco!C490</f>
        <v>0</v>
      </c>
      <c r="D491" s="6">
        <f>+Seco!D490</f>
        <v>0</v>
      </c>
      <c r="E491" s="6">
        <f>+Seco!E490</f>
        <v>0</v>
      </c>
      <c r="F491" s="6">
        <f>+Seco!F490</f>
        <v>0</v>
      </c>
      <c r="G491" s="6">
        <f>+Seco!G490</f>
        <v>0</v>
      </c>
      <c r="H491" s="6">
        <f>+Seco!H490</f>
        <v>0</v>
      </c>
      <c r="I491" s="6">
        <f>+Seco!I490</f>
        <v>0</v>
      </c>
      <c r="J491" s="6">
        <f>+Seco!J490</f>
        <v>0</v>
      </c>
      <c r="K491" s="6">
        <f>+Seco!K490</f>
        <v>0</v>
      </c>
      <c r="L491" s="6">
        <f>+Seco!L490</f>
        <v>0</v>
      </c>
      <c r="M491" s="6">
        <f>+Seco!M490</f>
        <v>0</v>
      </c>
      <c r="N491" s="6">
        <f>+Medio!B490</f>
        <v>0</v>
      </c>
      <c r="O491" s="6">
        <f>+Medio!C490</f>
        <v>0</v>
      </c>
      <c r="P491" s="6">
        <f>+Medio!D490</f>
        <v>0</v>
      </c>
      <c r="Q491" s="6">
        <f>+Medio!E490</f>
        <v>0</v>
      </c>
      <c r="R491" s="6">
        <f>+Medio!F490</f>
        <v>0</v>
      </c>
      <c r="S491" s="6">
        <f>+Medio!G490</f>
        <v>0</v>
      </c>
      <c r="T491" s="6">
        <f>+Medio!H490</f>
        <v>0</v>
      </c>
      <c r="U491" s="6">
        <f>+Medio!I490</f>
        <v>0</v>
      </c>
      <c r="V491" s="6">
        <f>+Medio!J490</f>
        <v>0</v>
      </c>
      <c r="W491" s="6">
        <f>+Medio!K490</f>
        <v>0</v>
      </c>
      <c r="X491" s="6">
        <f>+Medio!L490</f>
        <v>0</v>
      </c>
      <c r="Y491" s="6">
        <f>+Medio!M490</f>
        <v>0</v>
      </c>
      <c r="Z491" s="6">
        <f>+Húmedo!B490</f>
        <v>0</v>
      </c>
      <c r="AA491" s="6">
        <f>+Húmedo!C490</f>
        <v>0</v>
      </c>
      <c r="AB491" s="6">
        <f>+Húmedo!D490</f>
        <v>0</v>
      </c>
      <c r="AC491" s="6">
        <f>+Húmedo!E490</f>
        <v>0</v>
      </c>
      <c r="AD491" s="6">
        <f>+Húmedo!F490</f>
        <v>0</v>
      </c>
      <c r="AE491" s="6">
        <f>+Húmedo!G490</f>
        <v>0</v>
      </c>
      <c r="AF491" s="6">
        <f>+Húmedo!H490</f>
        <v>0</v>
      </c>
      <c r="AG491" s="6">
        <f>+Húmedo!I490</f>
        <v>0</v>
      </c>
      <c r="AH491" s="6">
        <f>+Húmedo!J490</f>
        <v>0</v>
      </c>
      <c r="AI491" s="6">
        <f>+Húmedo!K490</f>
        <v>0</v>
      </c>
      <c r="AJ491" s="6">
        <f>+Húmedo!L490</f>
        <v>0</v>
      </c>
      <c r="AK491" s="6">
        <f>+Húmedo!M490</f>
        <v>0</v>
      </c>
      <c r="AL491" s="6"/>
      <c r="AM491" s="34">
        <f t="shared" si="129"/>
        <v>0</v>
      </c>
      <c r="AN491" s="34">
        <f t="shared" si="130"/>
        <v>0</v>
      </c>
      <c r="AO491" s="34">
        <f t="shared" si="131"/>
        <v>0</v>
      </c>
      <c r="AP491" s="34">
        <f t="shared" si="132"/>
        <v>0</v>
      </c>
      <c r="AQ491" s="34">
        <f t="shared" si="133"/>
        <v>1</v>
      </c>
      <c r="AR491" s="6">
        <f t="shared" si="139"/>
        <v>489</v>
      </c>
      <c r="AS491" s="35">
        <f t="shared" si="140"/>
        <v>0</v>
      </c>
      <c r="AT491" s="35">
        <f t="shared" si="140"/>
        <v>0</v>
      </c>
      <c r="AU491" s="35">
        <f t="shared" si="140"/>
        <v>0</v>
      </c>
      <c r="AV491" s="35">
        <f t="shared" si="135"/>
        <v>0</v>
      </c>
      <c r="AW491" s="19">
        <f t="shared" si="136"/>
        <v>0</v>
      </c>
      <c r="AX491" s="30">
        <f t="shared" si="123"/>
        <v>1</v>
      </c>
      <c r="AY491" s="30">
        <f t="shared" si="124"/>
        <v>1</v>
      </c>
      <c r="AZ491" s="30">
        <f t="shared" si="125"/>
        <v>1</v>
      </c>
      <c r="BB491" s="34">
        <f>+CompraVenta!AQ493</f>
        <v>0</v>
      </c>
      <c r="BC491" s="34">
        <f>+CompraVenta!AR493</f>
        <v>0</v>
      </c>
      <c r="BD491" s="34">
        <f>+CompraVenta!AS493</f>
        <v>0</v>
      </c>
      <c r="BF491" s="34">
        <f t="shared" si="126"/>
        <v>0</v>
      </c>
      <c r="BG491" s="34">
        <f t="shared" si="127"/>
        <v>0</v>
      </c>
      <c r="BH491" s="34">
        <f t="shared" si="128"/>
        <v>0</v>
      </c>
      <c r="BJ491" s="36">
        <f t="shared" si="137"/>
        <v>0</v>
      </c>
      <c r="BK491" s="19">
        <f t="shared" si="138"/>
        <v>0</v>
      </c>
    </row>
    <row r="492" spans="1:63" x14ac:dyDescent="0.35">
      <c r="A492" s="3" t="str">
        <f>+Seco!A491</f>
        <v>E490</v>
      </c>
      <c r="B492" s="6">
        <f>+Seco!B491</f>
        <v>0</v>
      </c>
      <c r="C492" s="6">
        <f>+Seco!C491</f>
        <v>0</v>
      </c>
      <c r="D492" s="6">
        <f>+Seco!D491</f>
        <v>0</v>
      </c>
      <c r="E492" s="6">
        <f>+Seco!E491</f>
        <v>0</v>
      </c>
      <c r="F492" s="6">
        <f>+Seco!F491</f>
        <v>0</v>
      </c>
      <c r="G492" s="6">
        <f>+Seco!G491</f>
        <v>0</v>
      </c>
      <c r="H492" s="6">
        <f>+Seco!H491</f>
        <v>0</v>
      </c>
      <c r="I492" s="6">
        <f>+Seco!I491</f>
        <v>0</v>
      </c>
      <c r="J492" s="6">
        <f>+Seco!J491</f>
        <v>0</v>
      </c>
      <c r="K492" s="6">
        <f>+Seco!K491</f>
        <v>0</v>
      </c>
      <c r="L492" s="6">
        <f>+Seco!L491</f>
        <v>0</v>
      </c>
      <c r="M492" s="6">
        <f>+Seco!M491</f>
        <v>0</v>
      </c>
      <c r="N492" s="6">
        <f>+Medio!B491</f>
        <v>0</v>
      </c>
      <c r="O492" s="6">
        <f>+Medio!C491</f>
        <v>0</v>
      </c>
      <c r="P492" s="6">
        <f>+Medio!D491</f>
        <v>0</v>
      </c>
      <c r="Q492" s="6">
        <f>+Medio!E491</f>
        <v>0</v>
      </c>
      <c r="R492" s="6">
        <f>+Medio!F491</f>
        <v>0</v>
      </c>
      <c r="S492" s="6">
        <f>+Medio!G491</f>
        <v>0</v>
      </c>
      <c r="T492" s="6">
        <f>+Medio!H491</f>
        <v>0</v>
      </c>
      <c r="U492" s="6">
        <f>+Medio!I491</f>
        <v>0</v>
      </c>
      <c r="V492" s="6">
        <f>+Medio!J491</f>
        <v>0</v>
      </c>
      <c r="W492" s="6">
        <f>+Medio!K491</f>
        <v>0</v>
      </c>
      <c r="X492" s="6">
        <f>+Medio!L491</f>
        <v>0</v>
      </c>
      <c r="Y492" s="6">
        <f>+Medio!M491</f>
        <v>0</v>
      </c>
      <c r="Z492" s="6">
        <f>+Húmedo!B491</f>
        <v>0</v>
      </c>
      <c r="AA492" s="6">
        <f>+Húmedo!C491</f>
        <v>0</v>
      </c>
      <c r="AB492" s="6">
        <f>+Húmedo!D491</f>
        <v>0</v>
      </c>
      <c r="AC492" s="6">
        <f>+Húmedo!E491</f>
        <v>0</v>
      </c>
      <c r="AD492" s="6">
        <f>+Húmedo!F491</f>
        <v>0</v>
      </c>
      <c r="AE492" s="6">
        <f>+Húmedo!G491</f>
        <v>0</v>
      </c>
      <c r="AF492" s="6">
        <f>+Húmedo!H491</f>
        <v>0</v>
      </c>
      <c r="AG492" s="6">
        <f>+Húmedo!I491</f>
        <v>0</v>
      </c>
      <c r="AH492" s="6">
        <f>+Húmedo!J491</f>
        <v>0</v>
      </c>
      <c r="AI492" s="6">
        <f>+Húmedo!K491</f>
        <v>0</v>
      </c>
      <c r="AJ492" s="6">
        <f>+Húmedo!L491</f>
        <v>0</v>
      </c>
      <c r="AK492" s="6">
        <f>+Húmedo!M491</f>
        <v>0</v>
      </c>
      <c r="AL492" s="6"/>
      <c r="AM492" s="34">
        <f t="shared" si="129"/>
        <v>0</v>
      </c>
      <c r="AN492" s="34">
        <f t="shared" si="130"/>
        <v>0</v>
      </c>
      <c r="AO492" s="34">
        <f t="shared" si="131"/>
        <v>0</v>
      </c>
      <c r="AP492" s="34">
        <f t="shared" si="132"/>
        <v>0</v>
      </c>
      <c r="AQ492" s="34">
        <f t="shared" si="133"/>
        <v>1</v>
      </c>
      <c r="AR492" s="6">
        <f t="shared" si="139"/>
        <v>490</v>
      </c>
      <c r="AS492" s="35">
        <f t="shared" si="140"/>
        <v>0</v>
      </c>
      <c r="AT492" s="35">
        <f t="shared" si="140"/>
        <v>0</v>
      </c>
      <c r="AU492" s="35">
        <f t="shared" si="140"/>
        <v>0</v>
      </c>
      <c r="AV492" s="35">
        <f t="shared" si="135"/>
        <v>0</v>
      </c>
      <c r="AW492" s="19">
        <f t="shared" si="136"/>
        <v>0</v>
      </c>
      <c r="AX492" s="30">
        <f t="shared" si="123"/>
        <v>1</v>
      </c>
      <c r="AY492" s="30">
        <f t="shared" si="124"/>
        <v>1</v>
      </c>
      <c r="AZ492" s="30">
        <f t="shared" si="125"/>
        <v>1</v>
      </c>
      <c r="BB492" s="34">
        <f>+CompraVenta!AQ494</f>
        <v>0</v>
      </c>
      <c r="BC492" s="34">
        <f>+CompraVenta!AR494</f>
        <v>0</v>
      </c>
      <c r="BD492" s="34">
        <f>+CompraVenta!AS494</f>
        <v>0</v>
      </c>
      <c r="BF492" s="34">
        <f t="shared" si="126"/>
        <v>0</v>
      </c>
      <c r="BG492" s="34">
        <f t="shared" si="127"/>
        <v>0</v>
      </c>
      <c r="BH492" s="34">
        <f t="shared" si="128"/>
        <v>0</v>
      </c>
      <c r="BJ492" s="36">
        <f t="shared" si="137"/>
        <v>0</v>
      </c>
      <c r="BK492" s="19">
        <f t="shared" si="138"/>
        <v>0</v>
      </c>
    </row>
    <row r="493" spans="1:63" x14ac:dyDescent="0.35">
      <c r="A493" s="3" t="str">
        <f>+Seco!A492</f>
        <v>E491</v>
      </c>
      <c r="B493" s="6">
        <f>+Seco!B492</f>
        <v>0</v>
      </c>
      <c r="C493" s="6">
        <f>+Seco!C492</f>
        <v>0</v>
      </c>
      <c r="D493" s="6">
        <f>+Seco!D492</f>
        <v>0</v>
      </c>
      <c r="E493" s="6">
        <f>+Seco!E492</f>
        <v>0</v>
      </c>
      <c r="F493" s="6">
        <f>+Seco!F492</f>
        <v>0</v>
      </c>
      <c r="G493" s="6">
        <f>+Seco!G492</f>
        <v>0</v>
      </c>
      <c r="H493" s="6">
        <f>+Seco!H492</f>
        <v>0</v>
      </c>
      <c r="I493" s="6">
        <f>+Seco!I492</f>
        <v>0</v>
      </c>
      <c r="J493" s="6">
        <f>+Seco!J492</f>
        <v>0</v>
      </c>
      <c r="K493" s="6">
        <f>+Seco!K492</f>
        <v>0</v>
      </c>
      <c r="L493" s="6">
        <f>+Seco!L492</f>
        <v>0</v>
      </c>
      <c r="M493" s="6">
        <f>+Seco!M492</f>
        <v>0</v>
      </c>
      <c r="N493" s="6">
        <f>+Medio!B492</f>
        <v>0</v>
      </c>
      <c r="O493" s="6">
        <f>+Medio!C492</f>
        <v>0</v>
      </c>
      <c r="P493" s="6">
        <f>+Medio!D492</f>
        <v>0</v>
      </c>
      <c r="Q493" s="6">
        <f>+Medio!E492</f>
        <v>0</v>
      </c>
      <c r="R493" s="6">
        <f>+Medio!F492</f>
        <v>0</v>
      </c>
      <c r="S493" s="6">
        <f>+Medio!G492</f>
        <v>0</v>
      </c>
      <c r="T493" s="6">
        <f>+Medio!H492</f>
        <v>0</v>
      </c>
      <c r="U493" s="6">
        <f>+Medio!I492</f>
        <v>0</v>
      </c>
      <c r="V493" s="6">
        <f>+Medio!J492</f>
        <v>0</v>
      </c>
      <c r="W493" s="6">
        <f>+Medio!K492</f>
        <v>0</v>
      </c>
      <c r="X493" s="6">
        <f>+Medio!L492</f>
        <v>0</v>
      </c>
      <c r="Y493" s="6">
        <f>+Medio!M492</f>
        <v>0</v>
      </c>
      <c r="Z493" s="6">
        <f>+Húmedo!B492</f>
        <v>0</v>
      </c>
      <c r="AA493" s="6">
        <f>+Húmedo!C492</f>
        <v>0</v>
      </c>
      <c r="AB493" s="6">
        <f>+Húmedo!D492</f>
        <v>0</v>
      </c>
      <c r="AC493" s="6">
        <f>+Húmedo!E492</f>
        <v>0</v>
      </c>
      <c r="AD493" s="6">
        <f>+Húmedo!F492</f>
        <v>0</v>
      </c>
      <c r="AE493" s="6">
        <f>+Húmedo!G492</f>
        <v>0</v>
      </c>
      <c r="AF493" s="6">
        <f>+Húmedo!H492</f>
        <v>0</v>
      </c>
      <c r="AG493" s="6">
        <f>+Húmedo!I492</f>
        <v>0</v>
      </c>
      <c r="AH493" s="6">
        <f>+Húmedo!J492</f>
        <v>0</v>
      </c>
      <c r="AI493" s="6">
        <f>+Húmedo!K492</f>
        <v>0</v>
      </c>
      <c r="AJ493" s="6">
        <f>+Húmedo!L492</f>
        <v>0</v>
      </c>
      <c r="AK493" s="6">
        <f>+Húmedo!M492</f>
        <v>0</v>
      </c>
      <c r="AL493" s="6"/>
      <c r="AM493" s="34">
        <f t="shared" si="129"/>
        <v>0</v>
      </c>
      <c r="AN493" s="34">
        <f t="shared" si="130"/>
        <v>0</v>
      </c>
      <c r="AO493" s="34">
        <f t="shared" si="131"/>
        <v>0</v>
      </c>
      <c r="AP493" s="34">
        <f t="shared" si="132"/>
        <v>0</v>
      </c>
      <c r="AQ493" s="34">
        <f t="shared" si="133"/>
        <v>1</v>
      </c>
      <c r="AR493" s="6">
        <f t="shared" si="139"/>
        <v>491</v>
      </c>
      <c r="AS493" s="35">
        <f t="shared" si="140"/>
        <v>0</v>
      </c>
      <c r="AT493" s="35">
        <f t="shared" si="140"/>
        <v>0</v>
      </c>
      <c r="AU493" s="35">
        <f t="shared" si="140"/>
        <v>0</v>
      </c>
      <c r="AV493" s="35">
        <f t="shared" si="135"/>
        <v>0</v>
      </c>
      <c r="AW493" s="19">
        <f t="shared" si="136"/>
        <v>0</v>
      </c>
      <c r="AX493" s="30">
        <f t="shared" si="123"/>
        <v>1</v>
      </c>
      <c r="AY493" s="30">
        <f t="shared" si="124"/>
        <v>1</v>
      </c>
      <c r="AZ493" s="30">
        <f t="shared" si="125"/>
        <v>1</v>
      </c>
      <c r="BB493" s="34">
        <f>+CompraVenta!AQ495</f>
        <v>0</v>
      </c>
      <c r="BC493" s="34">
        <f>+CompraVenta!AR495</f>
        <v>0</v>
      </c>
      <c r="BD493" s="34">
        <f>+CompraVenta!AS495</f>
        <v>0</v>
      </c>
      <c r="BF493" s="34">
        <f t="shared" si="126"/>
        <v>0</v>
      </c>
      <c r="BG493" s="34">
        <f t="shared" si="127"/>
        <v>0</v>
      </c>
      <c r="BH493" s="34">
        <f t="shared" si="128"/>
        <v>0</v>
      </c>
      <c r="BJ493" s="36">
        <f t="shared" si="137"/>
        <v>0</v>
      </c>
      <c r="BK493" s="19">
        <f t="shared" si="138"/>
        <v>0</v>
      </c>
    </row>
    <row r="494" spans="1:63" x14ac:dyDescent="0.35">
      <c r="A494" s="3" t="str">
        <f>+Seco!A493</f>
        <v>E492</v>
      </c>
      <c r="B494" s="6">
        <f>+Seco!B493</f>
        <v>0</v>
      </c>
      <c r="C494" s="6">
        <f>+Seco!C493</f>
        <v>0</v>
      </c>
      <c r="D494" s="6">
        <f>+Seco!D493</f>
        <v>0</v>
      </c>
      <c r="E494" s="6">
        <f>+Seco!E493</f>
        <v>0</v>
      </c>
      <c r="F494" s="6">
        <f>+Seco!F493</f>
        <v>0</v>
      </c>
      <c r="G494" s="6">
        <f>+Seco!G493</f>
        <v>0</v>
      </c>
      <c r="H494" s="6">
        <f>+Seco!H493</f>
        <v>0</v>
      </c>
      <c r="I494" s="6">
        <f>+Seco!I493</f>
        <v>0</v>
      </c>
      <c r="J494" s="6">
        <f>+Seco!J493</f>
        <v>0</v>
      </c>
      <c r="K494" s="6">
        <f>+Seco!K493</f>
        <v>0</v>
      </c>
      <c r="L494" s="6">
        <f>+Seco!L493</f>
        <v>0</v>
      </c>
      <c r="M494" s="6">
        <f>+Seco!M493</f>
        <v>0</v>
      </c>
      <c r="N494" s="6">
        <f>+Medio!B493</f>
        <v>0</v>
      </c>
      <c r="O494" s="6">
        <f>+Medio!C493</f>
        <v>0</v>
      </c>
      <c r="P494" s="6">
        <f>+Medio!D493</f>
        <v>0</v>
      </c>
      <c r="Q494" s="6">
        <f>+Medio!E493</f>
        <v>0</v>
      </c>
      <c r="R494" s="6">
        <f>+Medio!F493</f>
        <v>0</v>
      </c>
      <c r="S494" s="6">
        <f>+Medio!G493</f>
        <v>0</v>
      </c>
      <c r="T494" s="6">
        <f>+Medio!H493</f>
        <v>0</v>
      </c>
      <c r="U494" s="6">
        <f>+Medio!I493</f>
        <v>0</v>
      </c>
      <c r="V494" s="6">
        <f>+Medio!J493</f>
        <v>0</v>
      </c>
      <c r="W494" s="6">
        <f>+Medio!K493</f>
        <v>0</v>
      </c>
      <c r="X494" s="6">
        <f>+Medio!L493</f>
        <v>0</v>
      </c>
      <c r="Y494" s="6">
        <f>+Medio!M493</f>
        <v>0</v>
      </c>
      <c r="Z494" s="6">
        <f>+Húmedo!B493</f>
        <v>0</v>
      </c>
      <c r="AA494" s="6">
        <f>+Húmedo!C493</f>
        <v>0</v>
      </c>
      <c r="AB494" s="6">
        <f>+Húmedo!D493</f>
        <v>0</v>
      </c>
      <c r="AC494" s="6">
        <f>+Húmedo!E493</f>
        <v>0</v>
      </c>
      <c r="AD494" s="6">
        <f>+Húmedo!F493</f>
        <v>0</v>
      </c>
      <c r="AE494" s="6">
        <f>+Húmedo!G493</f>
        <v>0</v>
      </c>
      <c r="AF494" s="6">
        <f>+Húmedo!H493</f>
        <v>0</v>
      </c>
      <c r="AG494" s="6">
        <f>+Húmedo!I493</f>
        <v>0</v>
      </c>
      <c r="AH494" s="6">
        <f>+Húmedo!J493</f>
        <v>0</v>
      </c>
      <c r="AI494" s="6">
        <f>+Húmedo!K493</f>
        <v>0</v>
      </c>
      <c r="AJ494" s="6">
        <f>+Húmedo!L493</f>
        <v>0</v>
      </c>
      <c r="AK494" s="6">
        <f>+Húmedo!M493</f>
        <v>0</v>
      </c>
      <c r="AL494" s="6"/>
      <c r="AM494" s="34">
        <f t="shared" si="129"/>
        <v>0</v>
      </c>
      <c r="AN494" s="34">
        <f t="shared" si="130"/>
        <v>0</v>
      </c>
      <c r="AO494" s="34">
        <f t="shared" si="131"/>
        <v>0</v>
      </c>
      <c r="AP494" s="34">
        <f t="shared" si="132"/>
        <v>0</v>
      </c>
      <c r="AQ494" s="34">
        <f t="shared" si="133"/>
        <v>1</v>
      </c>
      <c r="AR494" s="6">
        <f t="shared" si="139"/>
        <v>492</v>
      </c>
      <c r="AS494" s="35">
        <f t="shared" si="140"/>
        <v>0</v>
      </c>
      <c r="AT494" s="35">
        <f t="shared" si="140"/>
        <v>0</v>
      </c>
      <c r="AU494" s="35">
        <f t="shared" si="140"/>
        <v>0</v>
      </c>
      <c r="AV494" s="35">
        <f t="shared" si="135"/>
        <v>0</v>
      </c>
      <c r="AW494" s="19">
        <f t="shared" si="136"/>
        <v>0</v>
      </c>
      <c r="AX494" s="30">
        <f t="shared" si="123"/>
        <v>1</v>
      </c>
      <c r="AY494" s="30">
        <f t="shared" si="124"/>
        <v>1</v>
      </c>
      <c r="AZ494" s="30">
        <f t="shared" si="125"/>
        <v>1</v>
      </c>
      <c r="BB494" s="34">
        <f>+CompraVenta!AQ496</f>
        <v>0</v>
      </c>
      <c r="BC494" s="34">
        <f>+CompraVenta!AR496</f>
        <v>0</v>
      </c>
      <c r="BD494" s="34">
        <f>+CompraVenta!AS496</f>
        <v>0</v>
      </c>
      <c r="BF494" s="34">
        <f t="shared" si="126"/>
        <v>0</v>
      </c>
      <c r="BG494" s="34">
        <f t="shared" si="127"/>
        <v>0</v>
      </c>
      <c r="BH494" s="34">
        <f t="shared" si="128"/>
        <v>0</v>
      </c>
      <c r="BJ494" s="36">
        <f t="shared" si="137"/>
        <v>0</v>
      </c>
      <c r="BK494" s="19">
        <f t="shared" si="138"/>
        <v>0</v>
      </c>
    </row>
    <row r="495" spans="1:63" x14ac:dyDescent="0.35">
      <c r="A495" s="3" t="str">
        <f>+Seco!A494</f>
        <v>E493</v>
      </c>
      <c r="B495" s="6">
        <f>+Seco!B494</f>
        <v>0</v>
      </c>
      <c r="C495" s="6">
        <f>+Seco!C494</f>
        <v>0</v>
      </c>
      <c r="D495" s="6">
        <f>+Seco!D494</f>
        <v>0</v>
      </c>
      <c r="E495" s="6">
        <f>+Seco!E494</f>
        <v>0</v>
      </c>
      <c r="F495" s="6">
        <f>+Seco!F494</f>
        <v>0</v>
      </c>
      <c r="G495" s="6">
        <f>+Seco!G494</f>
        <v>0</v>
      </c>
      <c r="H495" s="6">
        <f>+Seco!H494</f>
        <v>0</v>
      </c>
      <c r="I495" s="6">
        <f>+Seco!I494</f>
        <v>0</v>
      </c>
      <c r="J495" s="6">
        <f>+Seco!J494</f>
        <v>0</v>
      </c>
      <c r="K495" s="6">
        <f>+Seco!K494</f>
        <v>0</v>
      </c>
      <c r="L495" s="6">
        <f>+Seco!L494</f>
        <v>0</v>
      </c>
      <c r="M495" s="6">
        <f>+Seco!M494</f>
        <v>0</v>
      </c>
      <c r="N495" s="6">
        <f>+Medio!B494</f>
        <v>0</v>
      </c>
      <c r="O495" s="6">
        <f>+Medio!C494</f>
        <v>0</v>
      </c>
      <c r="P495" s="6">
        <f>+Medio!D494</f>
        <v>0</v>
      </c>
      <c r="Q495" s="6">
        <f>+Medio!E494</f>
        <v>0</v>
      </c>
      <c r="R495" s="6">
        <f>+Medio!F494</f>
        <v>0</v>
      </c>
      <c r="S495" s="6">
        <f>+Medio!G494</f>
        <v>0</v>
      </c>
      <c r="T495" s="6">
        <f>+Medio!H494</f>
        <v>0</v>
      </c>
      <c r="U495" s="6">
        <f>+Medio!I494</f>
        <v>0</v>
      </c>
      <c r="V495" s="6">
        <f>+Medio!J494</f>
        <v>0</v>
      </c>
      <c r="W495" s="6">
        <f>+Medio!K494</f>
        <v>0</v>
      </c>
      <c r="X495" s="6">
        <f>+Medio!L494</f>
        <v>0</v>
      </c>
      <c r="Y495" s="6">
        <f>+Medio!M494</f>
        <v>0</v>
      </c>
      <c r="Z495" s="6">
        <f>+Húmedo!B494</f>
        <v>0</v>
      </c>
      <c r="AA495" s="6">
        <f>+Húmedo!C494</f>
        <v>0</v>
      </c>
      <c r="AB495" s="6">
        <f>+Húmedo!D494</f>
        <v>0</v>
      </c>
      <c r="AC495" s="6">
        <f>+Húmedo!E494</f>
        <v>0</v>
      </c>
      <c r="AD495" s="6">
        <f>+Húmedo!F494</f>
        <v>0</v>
      </c>
      <c r="AE495" s="6">
        <f>+Húmedo!G494</f>
        <v>0</v>
      </c>
      <c r="AF495" s="6">
        <f>+Húmedo!H494</f>
        <v>0</v>
      </c>
      <c r="AG495" s="6">
        <f>+Húmedo!I494</f>
        <v>0</v>
      </c>
      <c r="AH495" s="6">
        <f>+Húmedo!J494</f>
        <v>0</v>
      </c>
      <c r="AI495" s="6">
        <f>+Húmedo!K494</f>
        <v>0</v>
      </c>
      <c r="AJ495" s="6">
        <f>+Húmedo!L494</f>
        <v>0</v>
      </c>
      <c r="AK495" s="6">
        <f>+Húmedo!M494</f>
        <v>0</v>
      </c>
      <c r="AL495" s="6"/>
      <c r="AM495" s="34">
        <f t="shared" si="129"/>
        <v>0</v>
      </c>
      <c r="AN495" s="34">
        <f t="shared" si="130"/>
        <v>0</v>
      </c>
      <c r="AO495" s="34">
        <f t="shared" si="131"/>
        <v>0</v>
      </c>
      <c r="AP495" s="34">
        <f t="shared" si="132"/>
        <v>0</v>
      </c>
      <c r="AQ495" s="34">
        <f t="shared" si="133"/>
        <v>1</v>
      </c>
      <c r="AR495" s="6">
        <f t="shared" si="139"/>
        <v>493</v>
      </c>
      <c r="AS495" s="35">
        <f t="shared" si="140"/>
        <v>0</v>
      </c>
      <c r="AT495" s="35">
        <f t="shared" si="140"/>
        <v>0</v>
      </c>
      <c r="AU495" s="35">
        <f t="shared" si="140"/>
        <v>0</v>
      </c>
      <c r="AV495" s="35">
        <f t="shared" si="135"/>
        <v>0</v>
      </c>
      <c r="AW495" s="19">
        <f t="shared" si="136"/>
        <v>0</v>
      </c>
      <c r="AX495" s="30">
        <f t="shared" si="123"/>
        <v>1</v>
      </c>
      <c r="AY495" s="30">
        <f t="shared" si="124"/>
        <v>1</v>
      </c>
      <c r="AZ495" s="30">
        <f t="shared" si="125"/>
        <v>1</v>
      </c>
      <c r="BB495" s="34">
        <f>+CompraVenta!AQ497</f>
        <v>0</v>
      </c>
      <c r="BC495" s="34">
        <f>+CompraVenta!AR497</f>
        <v>0</v>
      </c>
      <c r="BD495" s="34">
        <f>+CompraVenta!AS497</f>
        <v>0</v>
      </c>
      <c r="BF495" s="34">
        <f t="shared" si="126"/>
        <v>0</v>
      </c>
      <c r="BG495" s="34">
        <f t="shared" si="127"/>
        <v>0</v>
      </c>
      <c r="BH495" s="34">
        <f t="shared" si="128"/>
        <v>0</v>
      </c>
      <c r="BJ495" s="36">
        <f t="shared" si="137"/>
        <v>0</v>
      </c>
      <c r="BK495" s="19">
        <f t="shared" si="138"/>
        <v>0</v>
      </c>
    </row>
    <row r="496" spans="1:63" x14ac:dyDescent="0.35">
      <c r="A496" s="3" t="str">
        <f>+Seco!A495</f>
        <v>E494</v>
      </c>
      <c r="B496" s="6">
        <f>+Seco!B495</f>
        <v>0</v>
      </c>
      <c r="C496" s="6">
        <f>+Seco!C495</f>
        <v>0</v>
      </c>
      <c r="D496" s="6">
        <f>+Seco!D495</f>
        <v>0</v>
      </c>
      <c r="E496" s="6">
        <f>+Seco!E495</f>
        <v>0</v>
      </c>
      <c r="F496" s="6">
        <f>+Seco!F495</f>
        <v>0</v>
      </c>
      <c r="G496" s="6">
        <f>+Seco!G495</f>
        <v>0</v>
      </c>
      <c r="H496" s="6">
        <f>+Seco!H495</f>
        <v>0</v>
      </c>
      <c r="I496" s="6">
        <f>+Seco!I495</f>
        <v>0</v>
      </c>
      <c r="J496" s="6">
        <f>+Seco!J495</f>
        <v>0</v>
      </c>
      <c r="K496" s="6">
        <f>+Seco!K495</f>
        <v>0</v>
      </c>
      <c r="L496" s="6">
        <f>+Seco!L495</f>
        <v>0</v>
      </c>
      <c r="M496" s="6">
        <f>+Seco!M495</f>
        <v>0</v>
      </c>
      <c r="N496" s="6">
        <f>+Medio!B495</f>
        <v>0</v>
      </c>
      <c r="O496" s="6">
        <f>+Medio!C495</f>
        <v>0</v>
      </c>
      <c r="P496" s="6">
        <f>+Medio!D495</f>
        <v>0</v>
      </c>
      <c r="Q496" s="6">
        <f>+Medio!E495</f>
        <v>0</v>
      </c>
      <c r="R496" s="6">
        <f>+Medio!F495</f>
        <v>0</v>
      </c>
      <c r="S496" s="6">
        <f>+Medio!G495</f>
        <v>0</v>
      </c>
      <c r="T496" s="6">
        <f>+Medio!H495</f>
        <v>0</v>
      </c>
      <c r="U496" s="6">
        <f>+Medio!I495</f>
        <v>0</v>
      </c>
      <c r="V496" s="6">
        <f>+Medio!J495</f>
        <v>0</v>
      </c>
      <c r="W496" s="6">
        <f>+Medio!K495</f>
        <v>0</v>
      </c>
      <c r="X496" s="6">
        <f>+Medio!L495</f>
        <v>0</v>
      </c>
      <c r="Y496" s="6">
        <f>+Medio!M495</f>
        <v>0</v>
      </c>
      <c r="Z496" s="6">
        <f>+Húmedo!B495</f>
        <v>0</v>
      </c>
      <c r="AA496" s="6">
        <f>+Húmedo!C495</f>
        <v>0</v>
      </c>
      <c r="AB496" s="6">
        <f>+Húmedo!D495</f>
        <v>0</v>
      </c>
      <c r="AC496" s="6">
        <f>+Húmedo!E495</f>
        <v>0</v>
      </c>
      <c r="AD496" s="6">
        <f>+Húmedo!F495</f>
        <v>0</v>
      </c>
      <c r="AE496" s="6">
        <f>+Húmedo!G495</f>
        <v>0</v>
      </c>
      <c r="AF496" s="6">
        <f>+Húmedo!H495</f>
        <v>0</v>
      </c>
      <c r="AG496" s="6">
        <f>+Húmedo!I495</f>
        <v>0</v>
      </c>
      <c r="AH496" s="6">
        <f>+Húmedo!J495</f>
        <v>0</v>
      </c>
      <c r="AI496" s="6">
        <f>+Húmedo!K495</f>
        <v>0</v>
      </c>
      <c r="AJ496" s="6">
        <f>+Húmedo!L495</f>
        <v>0</v>
      </c>
      <c r="AK496" s="6">
        <f>+Húmedo!M495</f>
        <v>0</v>
      </c>
      <c r="AL496" s="6"/>
      <c r="AM496" s="34">
        <f t="shared" si="129"/>
        <v>0</v>
      </c>
      <c r="AN496" s="34">
        <f t="shared" si="130"/>
        <v>0</v>
      </c>
      <c r="AO496" s="34">
        <f t="shared" si="131"/>
        <v>0</v>
      </c>
      <c r="AP496" s="34">
        <f t="shared" si="132"/>
        <v>0</v>
      </c>
      <c r="AQ496" s="34">
        <f t="shared" si="133"/>
        <v>1</v>
      </c>
      <c r="AR496" s="6">
        <f t="shared" si="139"/>
        <v>494</v>
      </c>
      <c r="AS496" s="35">
        <f t="shared" si="140"/>
        <v>0</v>
      </c>
      <c r="AT496" s="35">
        <f t="shared" si="140"/>
        <v>0</v>
      </c>
      <c r="AU496" s="35">
        <f t="shared" si="140"/>
        <v>0</v>
      </c>
      <c r="AV496" s="35">
        <f t="shared" si="135"/>
        <v>0</v>
      </c>
      <c r="AW496" s="19">
        <f t="shared" si="136"/>
        <v>0</v>
      </c>
      <c r="AX496" s="30">
        <f t="shared" si="123"/>
        <v>1</v>
      </c>
      <c r="AY496" s="30">
        <f t="shared" si="124"/>
        <v>1</v>
      </c>
      <c r="AZ496" s="30">
        <f t="shared" si="125"/>
        <v>1</v>
      </c>
      <c r="BB496" s="34">
        <f>+CompraVenta!AQ498</f>
        <v>0</v>
      </c>
      <c r="BC496" s="34">
        <f>+CompraVenta!AR498</f>
        <v>0</v>
      </c>
      <c r="BD496" s="34">
        <f>+CompraVenta!AS498</f>
        <v>0</v>
      </c>
      <c r="BF496" s="34">
        <f t="shared" si="126"/>
        <v>0</v>
      </c>
      <c r="BG496" s="34">
        <f t="shared" si="127"/>
        <v>0</v>
      </c>
      <c r="BH496" s="34">
        <f t="shared" si="128"/>
        <v>0</v>
      </c>
      <c r="BJ496" s="36">
        <f t="shared" si="137"/>
        <v>0</v>
      </c>
      <c r="BK496" s="19">
        <f t="shared" si="138"/>
        <v>0</v>
      </c>
    </row>
    <row r="497" spans="1:63" x14ac:dyDescent="0.35">
      <c r="A497" s="3" t="str">
        <f>+Seco!A496</f>
        <v>E495</v>
      </c>
      <c r="B497" s="6">
        <f>+Seco!B496</f>
        <v>0</v>
      </c>
      <c r="C497" s="6">
        <f>+Seco!C496</f>
        <v>0</v>
      </c>
      <c r="D497" s="6">
        <f>+Seco!D496</f>
        <v>0</v>
      </c>
      <c r="E497" s="6">
        <f>+Seco!E496</f>
        <v>0</v>
      </c>
      <c r="F497" s="6">
        <f>+Seco!F496</f>
        <v>0</v>
      </c>
      <c r="G497" s="6">
        <f>+Seco!G496</f>
        <v>0</v>
      </c>
      <c r="H497" s="6">
        <f>+Seco!H496</f>
        <v>0</v>
      </c>
      <c r="I497" s="6">
        <f>+Seco!I496</f>
        <v>0</v>
      </c>
      <c r="J497" s="6">
        <f>+Seco!J496</f>
        <v>0</v>
      </c>
      <c r="K497" s="6">
        <f>+Seco!K496</f>
        <v>0</v>
      </c>
      <c r="L497" s="6">
        <f>+Seco!L496</f>
        <v>0</v>
      </c>
      <c r="M497" s="6">
        <f>+Seco!M496</f>
        <v>0</v>
      </c>
      <c r="N497" s="6">
        <f>+Medio!B496</f>
        <v>0</v>
      </c>
      <c r="O497" s="6">
        <f>+Medio!C496</f>
        <v>0</v>
      </c>
      <c r="P497" s="6">
        <f>+Medio!D496</f>
        <v>0</v>
      </c>
      <c r="Q497" s="6">
        <f>+Medio!E496</f>
        <v>0</v>
      </c>
      <c r="R497" s="6">
        <f>+Medio!F496</f>
        <v>0</v>
      </c>
      <c r="S497" s="6">
        <f>+Medio!G496</f>
        <v>0</v>
      </c>
      <c r="T497" s="6">
        <f>+Medio!H496</f>
        <v>0</v>
      </c>
      <c r="U497" s="6">
        <f>+Medio!I496</f>
        <v>0</v>
      </c>
      <c r="V497" s="6">
        <f>+Medio!J496</f>
        <v>0</v>
      </c>
      <c r="W497" s="6">
        <f>+Medio!K496</f>
        <v>0</v>
      </c>
      <c r="X497" s="6">
        <f>+Medio!L496</f>
        <v>0</v>
      </c>
      <c r="Y497" s="6">
        <f>+Medio!M496</f>
        <v>0</v>
      </c>
      <c r="Z497" s="6">
        <f>+Húmedo!B496</f>
        <v>0</v>
      </c>
      <c r="AA497" s="6">
        <f>+Húmedo!C496</f>
        <v>0</v>
      </c>
      <c r="AB497" s="6">
        <f>+Húmedo!D496</f>
        <v>0</v>
      </c>
      <c r="AC497" s="6">
        <f>+Húmedo!E496</f>
        <v>0</v>
      </c>
      <c r="AD497" s="6">
        <f>+Húmedo!F496</f>
        <v>0</v>
      </c>
      <c r="AE497" s="6">
        <f>+Húmedo!G496</f>
        <v>0</v>
      </c>
      <c r="AF497" s="6">
        <f>+Húmedo!H496</f>
        <v>0</v>
      </c>
      <c r="AG497" s="6">
        <f>+Húmedo!I496</f>
        <v>0</v>
      </c>
      <c r="AH497" s="6">
        <f>+Húmedo!J496</f>
        <v>0</v>
      </c>
      <c r="AI497" s="6">
        <f>+Húmedo!K496</f>
        <v>0</v>
      </c>
      <c r="AJ497" s="6">
        <f>+Húmedo!L496</f>
        <v>0</v>
      </c>
      <c r="AK497" s="6">
        <f>+Húmedo!M496</f>
        <v>0</v>
      </c>
      <c r="AL497" s="6"/>
      <c r="AM497" s="34">
        <f t="shared" si="129"/>
        <v>0</v>
      </c>
      <c r="AN497" s="34">
        <f t="shared" si="130"/>
        <v>0</v>
      </c>
      <c r="AO497" s="34">
        <f t="shared" si="131"/>
        <v>0</v>
      </c>
      <c r="AP497" s="34">
        <f t="shared" si="132"/>
        <v>0</v>
      </c>
      <c r="AQ497" s="34">
        <f t="shared" si="133"/>
        <v>1</v>
      </c>
      <c r="AR497" s="6">
        <f t="shared" si="139"/>
        <v>495</v>
      </c>
      <c r="AS497" s="35">
        <f t="shared" si="140"/>
        <v>0</v>
      </c>
      <c r="AT497" s="35">
        <f t="shared" si="140"/>
        <v>0</v>
      </c>
      <c r="AU497" s="35">
        <f t="shared" si="140"/>
        <v>0</v>
      </c>
      <c r="AV497" s="35">
        <f t="shared" si="135"/>
        <v>0</v>
      </c>
      <c r="AW497" s="19">
        <f t="shared" si="136"/>
        <v>0</v>
      </c>
      <c r="AX497" s="30">
        <f t="shared" si="123"/>
        <v>1</v>
      </c>
      <c r="AY497" s="30">
        <f t="shared" si="124"/>
        <v>1</v>
      </c>
      <c r="AZ497" s="30">
        <f t="shared" si="125"/>
        <v>1</v>
      </c>
      <c r="BB497" s="34">
        <f>+CompraVenta!AQ499</f>
        <v>0</v>
      </c>
      <c r="BC497" s="34">
        <f>+CompraVenta!AR499</f>
        <v>0</v>
      </c>
      <c r="BD497" s="34">
        <f>+CompraVenta!AS499</f>
        <v>0</v>
      </c>
      <c r="BF497" s="34">
        <f t="shared" si="126"/>
        <v>0</v>
      </c>
      <c r="BG497" s="34">
        <f t="shared" si="127"/>
        <v>0</v>
      </c>
      <c r="BH497" s="34">
        <f t="shared" si="128"/>
        <v>0</v>
      </c>
      <c r="BJ497" s="36">
        <f t="shared" si="137"/>
        <v>0</v>
      </c>
      <c r="BK497" s="19">
        <f t="shared" si="138"/>
        <v>0</v>
      </c>
    </row>
    <row r="498" spans="1:63" x14ac:dyDescent="0.35">
      <c r="A498" s="3" t="str">
        <f>+Seco!A497</f>
        <v>E496</v>
      </c>
      <c r="B498" s="6">
        <f>+Seco!B497</f>
        <v>0</v>
      </c>
      <c r="C498" s="6">
        <f>+Seco!C497</f>
        <v>0</v>
      </c>
      <c r="D498" s="6">
        <f>+Seco!D497</f>
        <v>0</v>
      </c>
      <c r="E498" s="6">
        <f>+Seco!E497</f>
        <v>0</v>
      </c>
      <c r="F498" s="6">
        <f>+Seco!F497</f>
        <v>0</v>
      </c>
      <c r="G498" s="6">
        <f>+Seco!G497</f>
        <v>0</v>
      </c>
      <c r="H498" s="6">
        <f>+Seco!H497</f>
        <v>0</v>
      </c>
      <c r="I498" s="6">
        <f>+Seco!I497</f>
        <v>0</v>
      </c>
      <c r="J498" s="6">
        <f>+Seco!J497</f>
        <v>0</v>
      </c>
      <c r="K498" s="6">
        <f>+Seco!K497</f>
        <v>0</v>
      </c>
      <c r="L498" s="6">
        <f>+Seco!L497</f>
        <v>0</v>
      </c>
      <c r="M498" s="6">
        <f>+Seco!M497</f>
        <v>0</v>
      </c>
      <c r="N498" s="6">
        <f>+Medio!B497</f>
        <v>0</v>
      </c>
      <c r="O498" s="6">
        <f>+Medio!C497</f>
        <v>0</v>
      </c>
      <c r="P498" s="6">
        <f>+Medio!D497</f>
        <v>0</v>
      </c>
      <c r="Q498" s="6">
        <f>+Medio!E497</f>
        <v>0</v>
      </c>
      <c r="R498" s="6">
        <f>+Medio!F497</f>
        <v>0</v>
      </c>
      <c r="S498" s="6">
        <f>+Medio!G497</f>
        <v>0</v>
      </c>
      <c r="T498" s="6">
        <f>+Medio!H497</f>
        <v>0</v>
      </c>
      <c r="U498" s="6">
        <f>+Medio!I497</f>
        <v>0</v>
      </c>
      <c r="V498" s="6">
        <f>+Medio!J497</f>
        <v>0</v>
      </c>
      <c r="W498" s="6">
        <f>+Medio!K497</f>
        <v>0</v>
      </c>
      <c r="X498" s="6">
        <f>+Medio!L497</f>
        <v>0</v>
      </c>
      <c r="Y498" s="6">
        <f>+Medio!M497</f>
        <v>0</v>
      </c>
      <c r="Z498" s="6">
        <f>+Húmedo!B497</f>
        <v>0</v>
      </c>
      <c r="AA498" s="6">
        <f>+Húmedo!C497</f>
        <v>0</v>
      </c>
      <c r="AB498" s="6">
        <f>+Húmedo!D497</f>
        <v>0</v>
      </c>
      <c r="AC498" s="6">
        <f>+Húmedo!E497</f>
        <v>0</v>
      </c>
      <c r="AD498" s="6">
        <f>+Húmedo!F497</f>
        <v>0</v>
      </c>
      <c r="AE498" s="6">
        <f>+Húmedo!G497</f>
        <v>0</v>
      </c>
      <c r="AF498" s="6">
        <f>+Húmedo!H497</f>
        <v>0</v>
      </c>
      <c r="AG498" s="6">
        <f>+Húmedo!I497</f>
        <v>0</v>
      </c>
      <c r="AH498" s="6">
        <f>+Húmedo!J497</f>
        <v>0</v>
      </c>
      <c r="AI498" s="6">
        <f>+Húmedo!K497</f>
        <v>0</v>
      </c>
      <c r="AJ498" s="6">
        <f>+Húmedo!L497</f>
        <v>0</v>
      </c>
      <c r="AK498" s="6">
        <f>+Húmedo!M497</f>
        <v>0</v>
      </c>
      <c r="AL498" s="6"/>
      <c r="AM498" s="34">
        <f t="shared" si="129"/>
        <v>0</v>
      </c>
      <c r="AN498" s="34">
        <f t="shared" si="130"/>
        <v>0</v>
      </c>
      <c r="AO498" s="34">
        <f t="shared" si="131"/>
        <v>0</v>
      </c>
      <c r="AP498" s="34">
        <f t="shared" si="132"/>
        <v>0</v>
      </c>
      <c r="AQ498" s="34">
        <f t="shared" si="133"/>
        <v>1</v>
      </c>
      <c r="AR498" s="6">
        <f t="shared" si="139"/>
        <v>496</v>
      </c>
      <c r="AS498" s="35">
        <f t="shared" si="140"/>
        <v>0</v>
      </c>
      <c r="AT498" s="35">
        <f t="shared" si="140"/>
        <v>0</v>
      </c>
      <c r="AU498" s="35">
        <f t="shared" si="140"/>
        <v>0</v>
      </c>
      <c r="AV498" s="35">
        <f t="shared" si="135"/>
        <v>0</v>
      </c>
      <c r="AW498" s="19">
        <f t="shared" si="136"/>
        <v>0</v>
      </c>
      <c r="AX498" s="30">
        <f t="shared" si="123"/>
        <v>1</v>
      </c>
      <c r="AY498" s="30">
        <f t="shared" si="124"/>
        <v>1</v>
      </c>
      <c r="AZ498" s="30">
        <f t="shared" si="125"/>
        <v>1</v>
      </c>
      <c r="BB498" s="34">
        <f>+CompraVenta!AQ500</f>
        <v>0</v>
      </c>
      <c r="BC498" s="34">
        <f>+CompraVenta!AR500</f>
        <v>0</v>
      </c>
      <c r="BD498" s="34">
        <f>+CompraVenta!AS500</f>
        <v>0</v>
      </c>
      <c r="BF498" s="34">
        <f t="shared" si="126"/>
        <v>0</v>
      </c>
      <c r="BG498" s="34">
        <f t="shared" si="127"/>
        <v>0</v>
      </c>
      <c r="BH498" s="34">
        <f t="shared" si="128"/>
        <v>0</v>
      </c>
      <c r="BJ498" s="36">
        <f t="shared" si="137"/>
        <v>0</v>
      </c>
      <c r="BK498" s="19">
        <f t="shared" si="138"/>
        <v>0</v>
      </c>
    </row>
    <row r="499" spans="1:63" x14ac:dyDescent="0.35">
      <c r="A499" s="3" t="str">
        <f>+Seco!A498</f>
        <v>E497</v>
      </c>
      <c r="B499" s="6">
        <f>+Seco!B498</f>
        <v>0</v>
      </c>
      <c r="C499" s="6">
        <f>+Seco!C498</f>
        <v>0</v>
      </c>
      <c r="D499" s="6">
        <f>+Seco!D498</f>
        <v>0</v>
      </c>
      <c r="E499" s="6">
        <f>+Seco!E498</f>
        <v>0</v>
      </c>
      <c r="F499" s="6">
        <f>+Seco!F498</f>
        <v>0</v>
      </c>
      <c r="G499" s="6">
        <f>+Seco!G498</f>
        <v>0</v>
      </c>
      <c r="H499" s="6">
        <f>+Seco!H498</f>
        <v>0</v>
      </c>
      <c r="I499" s="6">
        <f>+Seco!I498</f>
        <v>0</v>
      </c>
      <c r="J499" s="6">
        <f>+Seco!J498</f>
        <v>0</v>
      </c>
      <c r="K499" s="6">
        <f>+Seco!K498</f>
        <v>0</v>
      </c>
      <c r="L499" s="6">
        <f>+Seco!L498</f>
        <v>0</v>
      </c>
      <c r="M499" s="6">
        <f>+Seco!M498</f>
        <v>0</v>
      </c>
      <c r="N499" s="6">
        <f>+Medio!B498</f>
        <v>0</v>
      </c>
      <c r="O499" s="6">
        <f>+Medio!C498</f>
        <v>0</v>
      </c>
      <c r="P499" s="6">
        <f>+Medio!D498</f>
        <v>0</v>
      </c>
      <c r="Q499" s="6">
        <f>+Medio!E498</f>
        <v>0</v>
      </c>
      <c r="R499" s="6">
        <f>+Medio!F498</f>
        <v>0</v>
      </c>
      <c r="S499" s="6">
        <f>+Medio!G498</f>
        <v>0</v>
      </c>
      <c r="T499" s="6">
        <f>+Medio!H498</f>
        <v>0</v>
      </c>
      <c r="U499" s="6">
        <f>+Medio!I498</f>
        <v>0</v>
      </c>
      <c r="V499" s="6">
        <f>+Medio!J498</f>
        <v>0</v>
      </c>
      <c r="W499" s="6">
        <f>+Medio!K498</f>
        <v>0</v>
      </c>
      <c r="X499" s="6">
        <f>+Medio!L498</f>
        <v>0</v>
      </c>
      <c r="Y499" s="6">
        <f>+Medio!M498</f>
        <v>0</v>
      </c>
      <c r="Z499" s="6">
        <f>+Húmedo!B498</f>
        <v>0</v>
      </c>
      <c r="AA499" s="6">
        <f>+Húmedo!C498</f>
        <v>0</v>
      </c>
      <c r="AB499" s="6">
        <f>+Húmedo!D498</f>
        <v>0</v>
      </c>
      <c r="AC499" s="6">
        <f>+Húmedo!E498</f>
        <v>0</v>
      </c>
      <c r="AD499" s="6">
        <f>+Húmedo!F498</f>
        <v>0</v>
      </c>
      <c r="AE499" s="6">
        <f>+Húmedo!G498</f>
        <v>0</v>
      </c>
      <c r="AF499" s="6">
        <f>+Húmedo!H498</f>
        <v>0</v>
      </c>
      <c r="AG499" s="6">
        <f>+Húmedo!I498</f>
        <v>0</v>
      </c>
      <c r="AH499" s="6">
        <f>+Húmedo!J498</f>
        <v>0</v>
      </c>
      <c r="AI499" s="6">
        <f>+Húmedo!K498</f>
        <v>0</v>
      </c>
      <c r="AJ499" s="6">
        <f>+Húmedo!L498</f>
        <v>0</v>
      </c>
      <c r="AK499" s="6">
        <f>+Húmedo!M498</f>
        <v>0</v>
      </c>
      <c r="AL499" s="6"/>
      <c r="AM499" s="34">
        <f t="shared" si="129"/>
        <v>0</v>
      </c>
      <c r="AN499" s="34">
        <f t="shared" si="130"/>
        <v>0</v>
      </c>
      <c r="AO499" s="34">
        <f t="shared" si="131"/>
        <v>0</v>
      </c>
      <c r="AP499" s="34">
        <f t="shared" si="132"/>
        <v>0</v>
      </c>
      <c r="AQ499" s="34">
        <f t="shared" si="133"/>
        <v>1</v>
      </c>
      <c r="AR499" s="6">
        <f t="shared" si="139"/>
        <v>497</v>
      </c>
      <c r="AS499" s="35">
        <f t="shared" si="140"/>
        <v>0</v>
      </c>
      <c r="AT499" s="35">
        <f t="shared" si="140"/>
        <v>0</v>
      </c>
      <c r="AU499" s="35">
        <f t="shared" si="140"/>
        <v>0</v>
      </c>
      <c r="AV499" s="35">
        <f t="shared" si="135"/>
        <v>0</v>
      </c>
      <c r="AW499" s="19">
        <f t="shared" si="136"/>
        <v>0</v>
      </c>
      <c r="AX499" s="30">
        <f t="shared" si="123"/>
        <v>1</v>
      </c>
      <c r="AY499" s="30">
        <f t="shared" si="124"/>
        <v>1</v>
      </c>
      <c r="AZ499" s="30">
        <f t="shared" si="125"/>
        <v>1</v>
      </c>
      <c r="BB499" s="34">
        <f>+CompraVenta!AQ501</f>
        <v>0</v>
      </c>
      <c r="BC499" s="34">
        <f>+CompraVenta!AR501</f>
        <v>0</v>
      </c>
      <c r="BD499" s="34">
        <f>+CompraVenta!AS501</f>
        <v>0</v>
      </c>
      <c r="BF499" s="34">
        <f t="shared" si="126"/>
        <v>0</v>
      </c>
      <c r="BG499" s="34">
        <f t="shared" si="127"/>
        <v>0</v>
      </c>
      <c r="BH499" s="34">
        <f t="shared" si="128"/>
        <v>0</v>
      </c>
      <c r="BJ499" s="36">
        <f t="shared" si="137"/>
        <v>0</v>
      </c>
      <c r="BK499" s="19">
        <f t="shared" si="138"/>
        <v>0</v>
      </c>
    </row>
    <row r="500" spans="1:63" x14ac:dyDescent="0.35">
      <c r="A500" s="3" t="str">
        <f>+Seco!A499</f>
        <v>E498</v>
      </c>
      <c r="B500" s="6">
        <f>+Seco!B499</f>
        <v>0</v>
      </c>
      <c r="C500" s="6">
        <f>+Seco!C499</f>
        <v>0</v>
      </c>
      <c r="D500" s="6">
        <f>+Seco!D499</f>
        <v>0</v>
      </c>
      <c r="E500" s="6">
        <f>+Seco!E499</f>
        <v>0</v>
      </c>
      <c r="F500" s="6">
        <f>+Seco!F499</f>
        <v>0</v>
      </c>
      <c r="G500" s="6">
        <f>+Seco!G499</f>
        <v>0</v>
      </c>
      <c r="H500" s="6">
        <f>+Seco!H499</f>
        <v>0</v>
      </c>
      <c r="I500" s="6">
        <f>+Seco!I499</f>
        <v>0</v>
      </c>
      <c r="J500" s="6">
        <f>+Seco!J499</f>
        <v>0</v>
      </c>
      <c r="K500" s="6">
        <f>+Seco!K499</f>
        <v>0</v>
      </c>
      <c r="L500" s="6">
        <f>+Seco!L499</f>
        <v>0</v>
      </c>
      <c r="M500" s="6">
        <f>+Seco!M499</f>
        <v>0</v>
      </c>
      <c r="N500" s="6">
        <f>+Medio!B499</f>
        <v>0</v>
      </c>
      <c r="O500" s="6">
        <f>+Medio!C499</f>
        <v>0</v>
      </c>
      <c r="P500" s="6">
        <f>+Medio!D499</f>
        <v>0</v>
      </c>
      <c r="Q500" s="6">
        <f>+Medio!E499</f>
        <v>0</v>
      </c>
      <c r="R500" s="6">
        <f>+Medio!F499</f>
        <v>0</v>
      </c>
      <c r="S500" s="6">
        <f>+Medio!G499</f>
        <v>0</v>
      </c>
      <c r="T500" s="6">
        <f>+Medio!H499</f>
        <v>0</v>
      </c>
      <c r="U500" s="6">
        <f>+Medio!I499</f>
        <v>0</v>
      </c>
      <c r="V500" s="6">
        <f>+Medio!J499</f>
        <v>0</v>
      </c>
      <c r="W500" s="6">
        <f>+Medio!K499</f>
        <v>0</v>
      </c>
      <c r="X500" s="6">
        <f>+Medio!L499</f>
        <v>0</v>
      </c>
      <c r="Y500" s="6">
        <f>+Medio!M499</f>
        <v>0</v>
      </c>
      <c r="Z500" s="6">
        <f>+Húmedo!B499</f>
        <v>0</v>
      </c>
      <c r="AA500" s="6">
        <f>+Húmedo!C499</f>
        <v>0</v>
      </c>
      <c r="AB500" s="6">
        <f>+Húmedo!D499</f>
        <v>0</v>
      </c>
      <c r="AC500" s="6">
        <f>+Húmedo!E499</f>
        <v>0</v>
      </c>
      <c r="AD500" s="6">
        <f>+Húmedo!F499</f>
        <v>0</v>
      </c>
      <c r="AE500" s="6">
        <f>+Húmedo!G499</f>
        <v>0</v>
      </c>
      <c r="AF500" s="6">
        <f>+Húmedo!H499</f>
        <v>0</v>
      </c>
      <c r="AG500" s="6">
        <f>+Húmedo!I499</f>
        <v>0</v>
      </c>
      <c r="AH500" s="6">
        <f>+Húmedo!J499</f>
        <v>0</v>
      </c>
      <c r="AI500" s="6">
        <f>+Húmedo!K499</f>
        <v>0</v>
      </c>
      <c r="AJ500" s="6">
        <f>+Húmedo!L499</f>
        <v>0</v>
      </c>
      <c r="AK500" s="6">
        <f>+Húmedo!M499</f>
        <v>0</v>
      </c>
      <c r="AL500" s="6"/>
      <c r="AM500" s="34">
        <f t="shared" si="129"/>
        <v>0</v>
      </c>
      <c r="AN500" s="34">
        <f t="shared" si="130"/>
        <v>0</v>
      </c>
      <c r="AO500" s="34">
        <f t="shared" si="131"/>
        <v>0</v>
      </c>
      <c r="AP500" s="34">
        <f t="shared" si="132"/>
        <v>0</v>
      </c>
      <c r="AQ500" s="34">
        <f t="shared" si="133"/>
        <v>1</v>
      </c>
      <c r="AR500" s="6">
        <f t="shared" si="139"/>
        <v>498</v>
      </c>
      <c r="AS500" s="35">
        <f t="shared" si="140"/>
        <v>0</v>
      </c>
      <c r="AT500" s="35">
        <f t="shared" si="140"/>
        <v>0</v>
      </c>
      <c r="AU500" s="35">
        <f t="shared" si="140"/>
        <v>0</v>
      </c>
      <c r="AV500" s="35">
        <f t="shared" si="135"/>
        <v>0</v>
      </c>
      <c r="AW500" s="19">
        <f t="shared" si="136"/>
        <v>0</v>
      </c>
      <c r="AX500" s="30">
        <f t="shared" si="123"/>
        <v>1</v>
      </c>
      <c r="AY500" s="30">
        <f t="shared" si="124"/>
        <v>1</v>
      </c>
      <c r="AZ500" s="30">
        <f t="shared" si="125"/>
        <v>1</v>
      </c>
      <c r="BB500" s="34">
        <f>+CompraVenta!AQ502</f>
        <v>0</v>
      </c>
      <c r="BC500" s="34">
        <f>+CompraVenta!AR502</f>
        <v>0</v>
      </c>
      <c r="BD500" s="34">
        <f>+CompraVenta!AS502</f>
        <v>0</v>
      </c>
      <c r="BF500" s="34">
        <f t="shared" si="126"/>
        <v>0</v>
      </c>
      <c r="BG500" s="34">
        <f t="shared" si="127"/>
        <v>0</v>
      </c>
      <c r="BH500" s="34">
        <f t="shared" si="128"/>
        <v>0</v>
      </c>
      <c r="BJ500" s="36">
        <f t="shared" si="137"/>
        <v>0</v>
      </c>
      <c r="BK500" s="19">
        <f t="shared" si="138"/>
        <v>0</v>
      </c>
    </row>
    <row r="501" spans="1:63" x14ac:dyDescent="0.35">
      <c r="A501" s="3" t="str">
        <f>+Seco!A500</f>
        <v>E499</v>
      </c>
      <c r="B501" s="6">
        <f>+Seco!B500</f>
        <v>0</v>
      </c>
      <c r="C501" s="6">
        <f>+Seco!C500</f>
        <v>0</v>
      </c>
      <c r="D501" s="6">
        <f>+Seco!D500</f>
        <v>0</v>
      </c>
      <c r="E501" s="6">
        <f>+Seco!E500</f>
        <v>0</v>
      </c>
      <c r="F501" s="6">
        <f>+Seco!F500</f>
        <v>0</v>
      </c>
      <c r="G501" s="6">
        <f>+Seco!G500</f>
        <v>0</v>
      </c>
      <c r="H501" s="6">
        <f>+Seco!H500</f>
        <v>0</v>
      </c>
      <c r="I501" s="6">
        <f>+Seco!I500</f>
        <v>0</v>
      </c>
      <c r="J501" s="6">
        <f>+Seco!J500</f>
        <v>0</v>
      </c>
      <c r="K501" s="6">
        <f>+Seco!K500</f>
        <v>0</v>
      </c>
      <c r="L501" s="6">
        <f>+Seco!L500</f>
        <v>0</v>
      </c>
      <c r="M501" s="6">
        <f>+Seco!M500</f>
        <v>0</v>
      </c>
      <c r="N501" s="6">
        <f>+Medio!B500</f>
        <v>0</v>
      </c>
      <c r="O501" s="6">
        <f>+Medio!C500</f>
        <v>0</v>
      </c>
      <c r="P501" s="6">
        <f>+Medio!D500</f>
        <v>0</v>
      </c>
      <c r="Q501" s="6">
        <f>+Medio!E500</f>
        <v>0</v>
      </c>
      <c r="R501" s="6">
        <f>+Medio!F500</f>
        <v>0</v>
      </c>
      <c r="S501" s="6">
        <f>+Medio!G500</f>
        <v>0</v>
      </c>
      <c r="T501" s="6">
        <f>+Medio!H500</f>
        <v>0</v>
      </c>
      <c r="U501" s="6">
        <f>+Medio!I500</f>
        <v>0</v>
      </c>
      <c r="V501" s="6">
        <f>+Medio!J500</f>
        <v>0</v>
      </c>
      <c r="W501" s="6">
        <f>+Medio!K500</f>
        <v>0</v>
      </c>
      <c r="X501" s="6">
        <f>+Medio!L500</f>
        <v>0</v>
      </c>
      <c r="Y501" s="6">
        <f>+Medio!M500</f>
        <v>0</v>
      </c>
      <c r="Z501" s="6">
        <f>+Húmedo!B500</f>
        <v>0</v>
      </c>
      <c r="AA501" s="6">
        <f>+Húmedo!C500</f>
        <v>0</v>
      </c>
      <c r="AB501" s="6">
        <f>+Húmedo!D500</f>
        <v>0</v>
      </c>
      <c r="AC501" s="6">
        <f>+Húmedo!E500</f>
        <v>0</v>
      </c>
      <c r="AD501" s="6">
        <f>+Húmedo!F500</f>
        <v>0</v>
      </c>
      <c r="AE501" s="6">
        <f>+Húmedo!G500</f>
        <v>0</v>
      </c>
      <c r="AF501" s="6">
        <f>+Húmedo!H500</f>
        <v>0</v>
      </c>
      <c r="AG501" s="6">
        <f>+Húmedo!I500</f>
        <v>0</v>
      </c>
      <c r="AH501" s="6">
        <f>+Húmedo!J500</f>
        <v>0</v>
      </c>
      <c r="AI501" s="6">
        <f>+Húmedo!K500</f>
        <v>0</v>
      </c>
      <c r="AJ501" s="6">
        <f>+Húmedo!L500</f>
        <v>0</v>
      </c>
      <c r="AK501" s="6">
        <f>+Húmedo!M500</f>
        <v>0</v>
      </c>
      <c r="AL501" s="6"/>
      <c r="AM501" s="34">
        <f t="shared" si="129"/>
        <v>0</v>
      </c>
      <c r="AN501" s="34">
        <f t="shared" si="130"/>
        <v>0</v>
      </c>
      <c r="AO501" s="34">
        <f t="shared" si="131"/>
        <v>0</v>
      </c>
      <c r="AP501" s="34">
        <f t="shared" si="132"/>
        <v>0</v>
      </c>
      <c r="AQ501" s="34">
        <f t="shared" si="133"/>
        <v>1</v>
      </c>
      <c r="AR501" s="6">
        <f t="shared" si="139"/>
        <v>499</v>
      </c>
      <c r="AS501" s="35">
        <f t="shared" si="140"/>
        <v>0</v>
      </c>
      <c r="AT501" s="35">
        <f t="shared" si="140"/>
        <v>0</v>
      </c>
      <c r="AU501" s="35">
        <f t="shared" si="140"/>
        <v>0</v>
      </c>
      <c r="AV501" s="35">
        <f t="shared" si="135"/>
        <v>0</v>
      </c>
      <c r="AW501" s="19">
        <f t="shared" si="136"/>
        <v>0</v>
      </c>
      <c r="AX501" s="30">
        <f t="shared" si="123"/>
        <v>1</v>
      </c>
      <c r="AY501" s="30">
        <f t="shared" si="124"/>
        <v>1</v>
      </c>
      <c r="AZ501" s="30">
        <f t="shared" si="125"/>
        <v>1</v>
      </c>
      <c r="BB501" s="34">
        <f>+CompraVenta!AQ503</f>
        <v>0</v>
      </c>
      <c r="BC501" s="34">
        <f>+CompraVenta!AR503</f>
        <v>0</v>
      </c>
      <c r="BD501" s="34">
        <f>+CompraVenta!AS503</f>
        <v>0</v>
      </c>
      <c r="BF501" s="34">
        <f t="shared" si="126"/>
        <v>0</v>
      </c>
      <c r="BG501" s="34">
        <f t="shared" si="127"/>
        <v>0</v>
      </c>
      <c r="BH501" s="34">
        <f t="shared" si="128"/>
        <v>0</v>
      </c>
      <c r="BJ501" s="36">
        <f t="shared" si="137"/>
        <v>0</v>
      </c>
      <c r="BK501" s="19">
        <f t="shared" si="138"/>
        <v>0</v>
      </c>
    </row>
    <row r="502" spans="1:63" x14ac:dyDescent="0.35">
      <c r="A502" s="3" t="str">
        <f>+Seco!A501</f>
        <v>SINEMP</v>
      </c>
      <c r="B502" s="6">
        <f>+Seco!B501</f>
        <v>0</v>
      </c>
      <c r="C502" s="6">
        <f>+Seco!C501</f>
        <v>0</v>
      </c>
      <c r="D502" s="6">
        <f>+Seco!D501</f>
        <v>0</v>
      </c>
      <c r="E502" s="6">
        <f>+Seco!E501</f>
        <v>0</v>
      </c>
      <c r="F502" s="6">
        <f>+Seco!F501</f>
        <v>0</v>
      </c>
      <c r="G502" s="6">
        <f>+Seco!G501</f>
        <v>0</v>
      </c>
      <c r="H502" s="6">
        <f>+Seco!H501</f>
        <v>0</v>
      </c>
      <c r="I502" s="6">
        <f>+Seco!I501</f>
        <v>0</v>
      </c>
      <c r="J502" s="6">
        <f>+Seco!J501</f>
        <v>0</v>
      </c>
      <c r="K502" s="6">
        <f>+Seco!K501</f>
        <v>15551167.649999997</v>
      </c>
      <c r="L502" s="6">
        <f>+Seco!L501</f>
        <v>16504438.76000003</v>
      </c>
      <c r="M502" s="6">
        <f>+Seco!M501</f>
        <v>15321962.460000023</v>
      </c>
      <c r="N502" s="6">
        <f>+Medio!B501</f>
        <v>0</v>
      </c>
      <c r="O502" s="6">
        <f>+Medio!C501</f>
        <v>0</v>
      </c>
      <c r="P502" s="6">
        <f>+Medio!D501</f>
        <v>0</v>
      </c>
      <c r="Q502" s="6">
        <f>+Medio!E501</f>
        <v>0</v>
      </c>
      <c r="R502" s="6">
        <f>+Medio!F501</f>
        <v>0</v>
      </c>
      <c r="S502" s="6">
        <f>+Medio!G501</f>
        <v>0</v>
      </c>
      <c r="T502" s="6">
        <f>+Medio!H501</f>
        <v>0</v>
      </c>
      <c r="U502" s="6">
        <f>+Medio!I501</f>
        <v>0</v>
      </c>
      <c r="V502" s="6">
        <f>+Medio!J501</f>
        <v>0</v>
      </c>
      <c r="W502" s="6">
        <f>+Medio!K501</f>
        <v>15548715.070000021</v>
      </c>
      <c r="X502" s="6">
        <f>+Medio!L501</f>
        <v>17109446.599999987</v>
      </c>
      <c r="Y502" s="6">
        <f>+Medio!M501</f>
        <v>15883385.629999992</v>
      </c>
      <c r="Z502" s="6">
        <f>+Húmedo!B501</f>
        <v>0</v>
      </c>
      <c r="AA502" s="6">
        <f>+Húmedo!C501</f>
        <v>0</v>
      </c>
      <c r="AB502" s="6">
        <f>+Húmedo!D501</f>
        <v>0</v>
      </c>
      <c r="AC502" s="6">
        <f>+Húmedo!E501</f>
        <v>0</v>
      </c>
      <c r="AD502" s="6">
        <f>+Húmedo!F501</f>
        <v>0</v>
      </c>
      <c r="AE502" s="6">
        <f>+Húmedo!G501</f>
        <v>0</v>
      </c>
      <c r="AF502" s="6">
        <f>+Húmedo!H501</f>
        <v>0</v>
      </c>
      <c r="AG502" s="6">
        <f>+Húmedo!I501</f>
        <v>0</v>
      </c>
      <c r="AH502" s="6">
        <f>+Húmedo!J501</f>
        <v>0</v>
      </c>
      <c r="AI502" s="6">
        <f>+Húmedo!K501</f>
        <v>15715384.100000013</v>
      </c>
      <c r="AJ502" s="6">
        <f>+Húmedo!L501</f>
        <v>16388708.650000004</v>
      </c>
      <c r="AK502" s="6">
        <f>+Húmedo!M501</f>
        <v>15318932.200000012</v>
      </c>
      <c r="AL502" s="6"/>
      <c r="AM502" s="34">
        <f t="shared" si="129"/>
        <v>47377568.870000049</v>
      </c>
      <c r="AN502" s="34">
        <f t="shared" si="130"/>
        <v>48541547.299999997</v>
      </c>
      <c r="AO502" s="34">
        <f t="shared" si="131"/>
        <v>47423024.950000025</v>
      </c>
      <c r="AP502" s="34">
        <f t="shared" si="132"/>
        <v>47377568.870000049</v>
      </c>
      <c r="AQ502" s="34">
        <f t="shared" si="133"/>
        <v>1</v>
      </c>
      <c r="AR502" s="6">
        <f t="shared" si="139"/>
        <v>500</v>
      </c>
      <c r="AS502" s="35">
        <f t="shared" si="140"/>
        <v>15551167.649999997</v>
      </c>
      <c r="AT502" s="35">
        <f t="shared" si="140"/>
        <v>16504438.76000003</v>
      </c>
      <c r="AU502" s="35">
        <f t="shared" si="140"/>
        <v>15321962.460000023</v>
      </c>
      <c r="AV502" s="35">
        <f t="shared" si="135"/>
        <v>47377568.870000049</v>
      </c>
      <c r="AW502" s="19">
        <f t="shared" si="136"/>
        <v>0</v>
      </c>
      <c r="AX502" s="30">
        <f t="shared" si="123"/>
        <v>10</v>
      </c>
      <c r="AY502" s="30">
        <f t="shared" si="124"/>
        <v>11</v>
      </c>
      <c r="AZ502" s="30">
        <f t="shared" si="125"/>
        <v>12</v>
      </c>
      <c r="BB502" s="34">
        <f>+CompraVenta!AQ504</f>
        <v>0</v>
      </c>
      <c r="BC502" s="34">
        <f>+CompraVenta!AR504</f>
        <v>0</v>
      </c>
      <c r="BD502" s="34">
        <f>+CompraVenta!AS504</f>
        <v>0</v>
      </c>
      <c r="BF502" s="34">
        <f t="shared" si="126"/>
        <v>15551167.649999997</v>
      </c>
      <c r="BG502" s="34">
        <f t="shared" si="127"/>
        <v>16504438.76000003</v>
      </c>
      <c r="BH502" s="34">
        <f t="shared" si="128"/>
        <v>15321962.460000023</v>
      </c>
      <c r="BJ502" s="36">
        <f t="shared" si="137"/>
        <v>47377568.870000049</v>
      </c>
      <c r="BK502" s="19">
        <f t="shared" si="138"/>
        <v>0</v>
      </c>
    </row>
    <row r="503" spans="1:63" x14ac:dyDescent="0.35">
      <c r="A503" s="3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34"/>
      <c r="AN503" s="34"/>
      <c r="AO503" s="34"/>
      <c r="AP503" s="34"/>
      <c r="AQ503" s="34"/>
      <c r="AR503" s="6"/>
      <c r="AS503" s="29"/>
      <c r="AT503" s="29"/>
      <c r="AU503" s="29"/>
      <c r="BJ503" s="37"/>
    </row>
    <row r="504" spans="1:63" x14ac:dyDescent="0.35">
      <c r="A504" s="3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34"/>
      <c r="AN504" s="34"/>
      <c r="AO504" s="34"/>
      <c r="AP504" s="34"/>
      <c r="AQ504" s="34"/>
      <c r="AR504" s="6"/>
      <c r="AS504" s="29"/>
      <c r="AT504" s="29"/>
      <c r="AU504" s="29"/>
      <c r="BJ504" s="37"/>
    </row>
    <row r="505" spans="1:63" x14ac:dyDescent="0.35">
      <c r="A505" s="3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34"/>
      <c r="AN505" s="34"/>
      <c r="AO505" s="34"/>
      <c r="AP505" s="34"/>
      <c r="AQ505" s="34"/>
      <c r="AR505" s="6"/>
      <c r="AS505" s="29"/>
      <c r="AT505" s="29"/>
      <c r="AU505" s="29"/>
      <c r="BJ505" s="37"/>
    </row>
    <row r="506" spans="1:63" x14ac:dyDescent="0.35">
      <c r="A506" s="3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34"/>
      <c r="AN506" s="34"/>
      <c r="AO506" s="34"/>
      <c r="AP506" s="34"/>
      <c r="AQ506" s="34"/>
      <c r="AR506" s="6"/>
      <c r="AS506" s="29"/>
      <c r="AT506" s="29"/>
      <c r="AU506" s="29"/>
      <c r="BJ506" s="37"/>
    </row>
    <row r="507" spans="1:63" x14ac:dyDescent="0.35">
      <c r="A507" s="3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34"/>
      <c r="AN507" s="34"/>
      <c r="AO507" s="34"/>
      <c r="AP507" s="34"/>
      <c r="AQ507" s="34"/>
      <c r="AR507" s="6"/>
      <c r="AS507" s="29"/>
      <c r="AT507" s="29"/>
      <c r="AU507" s="29"/>
      <c r="BJ507" s="37"/>
    </row>
    <row r="508" spans="1:63" x14ac:dyDescent="0.35">
      <c r="A508" s="3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34"/>
      <c r="AN508" s="34"/>
      <c r="AO508" s="34"/>
      <c r="AP508" s="34"/>
      <c r="AQ508" s="34"/>
      <c r="AR508" s="6"/>
      <c r="AS508" s="29"/>
      <c r="AT508" s="29"/>
      <c r="AU508" s="29"/>
      <c r="BJ508" s="37"/>
    </row>
    <row r="509" spans="1:63" x14ac:dyDescent="0.35">
      <c r="A509" s="3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34"/>
      <c r="AN509" s="34"/>
      <c r="AO509" s="34"/>
      <c r="AP509" s="34"/>
      <c r="AQ509" s="34"/>
      <c r="AR509" s="6"/>
      <c r="AS509" s="29"/>
      <c r="AT509" s="29"/>
      <c r="AU509" s="29"/>
      <c r="BJ509" s="37"/>
    </row>
    <row r="510" spans="1:63" x14ac:dyDescent="0.35">
      <c r="A510" s="3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34"/>
      <c r="AN510" s="34"/>
      <c r="AO510" s="34"/>
      <c r="AP510" s="34"/>
      <c r="AQ510" s="34"/>
      <c r="AR510" s="6"/>
      <c r="AS510" s="29"/>
      <c r="AT510" s="29"/>
      <c r="AU510" s="29"/>
      <c r="BJ510" s="37"/>
    </row>
    <row r="511" spans="1:63" x14ac:dyDescent="0.35">
      <c r="A511" s="3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34"/>
      <c r="AN511" s="34"/>
      <c r="AO511" s="34"/>
      <c r="AP511" s="34"/>
      <c r="AQ511" s="34"/>
      <c r="AR511" s="6"/>
      <c r="AS511" s="29"/>
      <c r="AT511" s="29"/>
      <c r="AU511" s="29"/>
      <c r="BJ511" s="37"/>
    </row>
    <row r="512" spans="1:63" x14ac:dyDescent="0.35">
      <c r="A512" s="3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34"/>
      <c r="AN512" s="34"/>
      <c r="AO512" s="34"/>
      <c r="AP512" s="34"/>
      <c r="AQ512" s="34"/>
      <c r="AR512" s="6"/>
      <c r="AS512" s="29"/>
      <c r="AT512" s="29"/>
      <c r="AU512" s="29"/>
      <c r="BJ512" s="37"/>
    </row>
    <row r="513" spans="1:62" x14ac:dyDescent="0.35">
      <c r="A513" s="3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34"/>
      <c r="AN513" s="34"/>
      <c r="AO513" s="34"/>
      <c r="AP513" s="34"/>
      <c r="AQ513" s="34"/>
      <c r="AR513" s="6"/>
      <c r="AS513" s="29"/>
      <c r="AT513" s="29"/>
      <c r="AU513" s="29"/>
      <c r="BJ513" s="37"/>
    </row>
    <row r="514" spans="1:62" x14ac:dyDescent="0.35">
      <c r="A514" s="3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34"/>
      <c r="AN514" s="34"/>
      <c r="AO514" s="34"/>
      <c r="AP514" s="34"/>
      <c r="AQ514" s="34"/>
      <c r="AR514" s="6"/>
      <c r="AS514" s="29"/>
      <c r="AT514" s="29"/>
      <c r="AU514" s="29"/>
      <c r="BJ514" s="37"/>
    </row>
    <row r="515" spans="1:62" x14ac:dyDescent="0.35">
      <c r="A515" s="3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34"/>
      <c r="AN515" s="34"/>
      <c r="AO515" s="34"/>
      <c r="AP515" s="34"/>
      <c r="AQ515" s="34"/>
      <c r="AR515" s="6"/>
      <c r="AS515" s="29"/>
      <c r="AT515" s="29"/>
      <c r="AU515" s="29"/>
      <c r="BJ515" s="37"/>
    </row>
    <row r="516" spans="1:62" x14ac:dyDescent="0.35">
      <c r="A516" s="3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34"/>
      <c r="AN516" s="34"/>
      <c r="AO516" s="34"/>
      <c r="AP516" s="34"/>
      <c r="AQ516" s="34"/>
      <c r="AR516" s="6"/>
      <c r="AS516" s="29"/>
      <c r="AT516" s="29"/>
      <c r="AU516" s="29"/>
      <c r="BJ516" s="37"/>
    </row>
    <row r="517" spans="1:62" x14ac:dyDescent="0.35">
      <c r="A517" s="3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34"/>
      <c r="AN517" s="34"/>
      <c r="AO517" s="34"/>
      <c r="AP517" s="34"/>
      <c r="AQ517" s="34"/>
      <c r="AR517" s="6"/>
      <c r="AS517" s="29"/>
      <c r="AT517" s="29"/>
      <c r="AU517" s="29"/>
      <c r="BJ517" s="37"/>
    </row>
    <row r="518" spans="1:62" x14ac:dyDescent="0.35">
      <c r="A518" s="3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34"/>
      <c r="AN518" s="34"/>
      <c r="AO518" s="34"/>
      <c r="AP518" s="34"/>
      <c r="AQ518" s="34"/>
      <c r="AR518" s="6"/>
      <c r="AS518" s="29"/>
      <c r="AT518" s="29"/>
      <c r="AU518" s="29"/>
      <c r="BJ518" s="37"/>
    </row>
    <row r="519" spans="1:62" x14ac:dyDescent="0.35">
      <c r="A519" s="3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34"/>
      <c r="AN519" s="34"/>
      <c r="AO519" s="34"/>
      <c r="AP519" s="34"/>
      <c r="AQ519" s="34"/>
      <c r="AR519" s="6"/>
      <c r="AS519" s="29"/>
      <c r="AT519" s="29"/>
      <c r="AU519" s="29"/>
      <c r="BJ519" s="37"/>
    </row>
    <row r="520" spans="1:62" x14ac:dyDescent="0.35">
      <c r="A520" s="3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34"/>
      <c r="AN520" s="34"/>
      <c r="AO520" s="34"/>
      <c r="AP520" s="34"/>
      <c r="AQ520" s="34"/>
      <c r="AR520" s="6"/>
      <c r="AS520" s="29"/>
      <c r="AT520" s="29"/>
      <c r="AU520" s="29"/>
      <c r="BJ520" s="37"/>
    </row>
    <row r="521" spans="1:62" x14ac:dyDescent="0.35">
      <c r="A521" s="3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34"/>
      <c r="AN521" s="34"/>
      <c r="AO521" s="34"/>
      <c r="AP521" s="34"/>
      <c r="AQ521" s="34"/>
      <c r="AR521" s="6"/>
      <c r="AS521" s="29"/>
      <c r="AT521" s="29"/>
      <c r="AU521" s="29"/>
      <c r="BJ521" s="37"/>
    </row>
    <row r="522" spans="1:62" x14ac:dyDescent="0.35">
      <c r="A522" s="3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34"/>
      <c r="AN522" s="34"/>
      <c r="AO522" s="34"/>
      <c r="AP522" s="34"/>
      <c r="AQ522" s="34"/>
      <c r="AR522" s="6"/>
      <c r="AS522" s="29"/>
      <c r="AT522" s="29"/>
      <c r="AU522" s="29"/>
      <c r="BJ522" s="37"/>
    </row>
    <row r="523" spans="1:62" x14ac:dyDescent="0.35">
      <c r="A523" s="3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34"/>
      <c r="AN523" s="34"/>
      <c r="AO523" s="34"/>
      <c r="AP523" s="34"/>
      <c r="AQ523" s="34"/>
      <c r="AR523" s="6"/>
      <c r="AS523" s="29"/>
      <c r="AT523" s="29"/>
      <c r="AU523" s="29"/>
      <c r="BJ523" s="37"/>
    </row>
    <row r="524" spans="1:62" x14ac:dyDescent="0.35">
      <c r="A524" s="3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34"/>
      <c r="AN524" s="34"/>
      <c r="AO524" s="34"/>
      <c r="AP524" s="34"/>
      <c r="AQ524" s="34"/>
      <c r="AR524" s="6"/>
      <c r="AS524" s="29"/>
      <c r="AT524" s="29"/>
      <c r="AU524" s="29"/>
      <c r="BJ524" s="37"/>
    </row>
    <row r="525" spans="1:62" x14ac:dyDescent="0.35">
      <c r="A525" s="3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34"/>
      <c r="AN525" s="34"/>
      <c r="AO525" s="34"/>
      <c r="AP525" s="34"/>
      <c r="AQ525" s="34"/>
      <c r="AR525" s="6"/>
      <c r="AS525" s="29"/>
      <c r="AT525" s="29"/>
      <c r="AU525" s="29"/>
      <c r="BJ525" s="37"/>
    </row>
    <row r="526" spans="1:62" x14ac:dyDescent="0.35">
      <c r="A526" s="3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34"/>
      <c r="AN526" s="34"/>
      <c r="AO526" s="34"/>
      <c r="AP526" s="34"/>
      <c r="AQ526" s="34"/>
      <c r="AR526" s="6"/>
      <c r="AS526" s="29"/>
      <c r="AT526" s="29"/>
      <c r="AU526" s="29"/>
      <c r="BJ526" s="37"/>
    </row>
    <row r="527" spans="1:62" x14ac:dyDescent="0.35">
      <c r="A527" s="3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34"/>
      <c r="AN527" s="34"/>
      <c r="AO527" s="34"/>
      <c r="AP527" s="34"/>
      <c r="AQ527" s="34"/>
      <c r="AR527" s="6"/>
      <c r="AS527" s="29"/>
      <c r="AT527" s="29"/>
      <c r="AU527" s="29"/>
      <c r="BJ527" s="37"/>
    </row>
    <row r="528" spans="1:62" x14ac:dyDescent="0.35">
      <c r="A528" s="3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34"/>
      <c r="AN528" s="34"/>
      <c r="AO528" s="34"/>
      <c r="AP528" s="34"/>
      <c r="AQ528" s="34"/>
      <c r="AR528" s="6"/>
      <c r="AS528" s="29"/>
      <c r="AT528" s="29"/>
      <c r="AU528" s="29"/>
      <c r="BJ528" s="37"/>
    </row>
    <row r="529" spans="1:62" x14ac:dyDescent="0.35">
      <c r="A529" s="3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34"/>
      <c r="AN529" s="34"/>
      <c r="AO529" s="34"/>
      <c r="AP529" s="34"/>
      <c r="AQ529" s="34"/>
      <c r="AR529" s="6"/>
      <c r="AS529" s="29"/>
      <c r="AT529" s="29"/>
      <c r="AU529" s="29"/>
      <c r="BJ529" s="37"/>
    </row>
    <row r="530" spans="1:62" x14ac:dyDescent="0.35">
      <c r="A530" s="3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34"/>
      <c r="AN530" s="34"/>
      <c r="AO530" s="34"/>
      <c r="AP530" s="34"/>
      <c r="AQ530" s="34"/>
      <c r="AR530" s="6"/>
      <c r="AS530" s="29"/>
      <c r="AT530" s="29"/>
      <c r="AU530" s="29"/>
      <c r="BJ530" s="37"/>
    </row>
    <row r="531" spans="1:62" x14ac:dyDescent="0.35">
      <c r="A531" s="3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34"/>
      <c r="AN531" s="34"/>
      <c r="AO531" s="34"/>
      <c r="AP531" s="34"/>
      <c r="AQ531" s="34"/>
      <c r="AR531" s="6"/>
      <c r="AS531" s="29"/>
      <c r="AT531" s="29"/>
      <c r="AU531" s="29"/>
      <c r="BJ531" s="37"/>
    </row>
    <row r="532" spans="1:62" x14ac:dyDescent="0.35">
      <c r="A532" s="3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34"/>
      <c r="AN532" s="34"/>
      <c r="AO532" s="34"/>
      <c r="AP532" s="34"/>
      <c r="AQ532" s="34"/>
      <c r="AR532" s="6"/>
      <c r="AS532" s="29"/>
      <c r="AT532" s="29"/>
      <c r="AU532" s="29"/>
      <c r="BJ532" s="37"/>
    </row>
    <row r="533" spans="1:62" x14ac:dyDescent="0.35">
      <c r="A533" s="3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34"/>
      <c r="AN533" s="34"/>
      <c r="AO533" s="34"/>
      <c r="AP533" s="34"/>
      <c r="AQ533" s="34"/>
      <c r="AR533" s="6"/>
      <c r="AS533" s="29"/>
      <c r="AT533" s="29"/>
      <c r="AU533" s="29"/>
      <c r="BJ533" s="37"/>
    </row>
    <row r="534" spans="1:62" x14ac:dyDescent="0.35">
      <c r="A534" s="3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34"/>
      <c r="AN534" s="34"/>
      <c r="AO534" s="34"/>
      <c r="AP534" s="34"/>
      <c r="AQ534" s="34"/>
      <c r="AR534" s="6"/>
      <c r="AS534" s="29"/>
      <c r="AT534" s="29"/>
      <c r="AU534" s="29"/>
      <c r="BJ534" s="37"/>
    </row>
    <row r="535" spans="1:62" x14ac:dyDescent="0.35">
      <c r="A535" s="3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34"/>
      <c r="AN535" s="34"/>
      <c r="AO535" s="34"/>
      <c r="AP535" s="34"/>
      <c r="AQ535" s="34"/>
      <c r="AR535" s="6"/>
      <c r="AS535" s="29"/>
      <c r="AT535" s="29"/>
      <c r="AU535" s="29"/>
      <c r="BJ535" s="37"/>
    </row>
    <row r="536" spans="1:62" x14ac:dyDescent="0.35">
      <c r="A536" s="3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34"/>
      <c r="AN536" s="34"/>
      <c r="AO536" s="34"/>
      <c r="AP536" s="34"/>
      <c r="AQ536" s="34"/>
      <c r="AR536" s="6"/>
      <c r="AS536" s="29"/>
      <c r="AT536" s="29"/>
      <c r="AU536" s="29"/>
      <c r="BJ536" s="37"/>
    </row>
    <row r="537" spans="1:62" x14ac:dyDescent="0.35">
      <c r="A537" s="3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34"/>
      <c r="AN537" s="34"/>
      <c r="AO537" s="34"/>
      <c r="AP537" s="34"/>
      <c r="AQ537" s="34"/>
      <c r="AR537" s="6"/>
      <c r="AS537" s="29"/>
      <c r="AT537" s="29"/>
      <c r="AU537" s="29"/>
      <c r="BJ537" s="37"/>
    </row>
    <row r="538" spans="1:62" x14ac:dyDescent="0.35">
      <c r="A538" s="3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34"/>
      <c r="AN538" s="34"/>
      <c r="AO538" s="34"/>
      <c r="AP538" s="34"/>
      <c r="AQ538" s="34"/>
      <c r="AR538" s="6"/>
      <c r="AS538" s="29"/>
      <c r="AT538" s="29"/>
      <c r="AU538" s="29"/>
      <c r="BJ538" s="37"/>
    </row>
    <row r="539" spans="1:62" x14ac:dyDescent="0.35">
      <c r="A539" s="3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34"/>
      <c r="AN539" s="34"/>
      <c r="AO539" s="34"/>
      <c r="AP539" s="34"/>
      <c r="AQ539" s="34"/>
      <c r="AR539" s="6"/>
      <c r="AS539" s="29"/>
      <c r="AT539" s="29"/>
      <c r="AU539" s="29"/>
      <c r="BJ539" s="37"/>
    </row>
    <row r="540" spans="1:62" x14ac:dyDescent="0.35">
      <c r="A540" s="3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34"/>
      <c r="AN540" s="34"/>
      <c r="AO540" s="34"/>
      <c r="AP540" s="34"/>
      <c r="AQ540" s="34"/>
      <c r="AR540" s="6"/>
      <c r="AS540" s="29"/>
      <c r="AT540" s="29"/>
      <c r="AU540" s="29"/>
      <c r="BJ540" s="37"/>
    </row>
    <row r="541" spans="1:62" x14ac:dyDescent="0.35">
      <c r="A541" s="3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34"/>
      <c r="AN541" s="34"/>
      <c r="AO541" s="34"/>
      <c r="AP541" s="34"/>
      <c r="AQ541" s="34"/>
      <c r="AR541" s="6"/>
      <c r="AS541" s="29"/>
      <c r="AT541" s="29"/>
      <c r="AU541" s="29"/>
      <c r="BJ541" s="37"/>
    </row>
    <row r="542" spans="1:62" x14ac:dyDescent="0.35">
      <c r="A542" s="3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34"/>
      <c r="AN542" s="34"/>
      <c r="AO542" s="34"/>
      <c r="AP542" s="34"/>
      <c r="AQ542" s="34"/>
      <c r="AR542" s="6"/>
      <c r="AS542" s="29"/>
      <c r="AT542" s="29"/>
      <c r="AU542" s="29"/>
      <c r="BJ542" s="37"/>
    </row>
    <row r="543" spans="1:62" x14ac:dyDescent="0.35">
      <c r="A543" s="3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34"/>
      <c r="AN543" s="34"/>
      <c r="AO543" s="34"/>
      <c r="AP543" s="34"/>
      <c r="AQ543" s="34"/>
      <c r="AR543" s="6"/>
      <c r="AS543" s="29"/>
      <c r="AT543" s="29"/>
      <c r="AU543" s="29"/>
      <c r="BJ543" s="37"/>
    </row>
    <row r="544" spans="1:62" x14ac:dyDescent="0.35">
      <c r="A544" s="3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34"/>
      <c r="AN544" s="34"/>
      <c r="AO544" s="34"/>
      <c r="AP544" s="34"/>
      <c r="AQ544" s="34"/>
      <c r="AR544" s="6"/>
      <c r="AS544" s="29"/>
      <c r="AT544" s="29"/>
      <c r="AU544" s="29"/>
      <c r="BJ544" s="37"/>
    </row>
    <row r="545" spans="1:62" x14ac:dyDescent="0.35">
      <c r="A545" s="3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34"/>
      <c r="AN545" s="34"/>
      <c r="AO545" s="34"/>
      <c r="AP545" s="34"/>
      <c r="AQ545" s="34"/>
      <c r="AR545" s="6"/>
      <c r="AS545" s="29"/>
      <c r="AT545" s="29"/>
      <c r="AU545" s="29"/>
      <c r="BJ545" s="37"/>
    </row>
    <row r="546" spans="1:62" x14ac:dyDescent="0.35">
      <c r="A546" s="3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34"/>
      <c r="AN546" s="34"/>
      <c r="AO546" s="34"/>
      <c r="AP546" s="34"/>
      <c r="AQ546" s="34"/>
      <c r="AR546" s="6"/>
      <c r="AS546" s="29"/>
      <c r="AT546" s="29"/>
      <c r="AU546" s="29"/>
      <c r="BJ546" s="37"/>
    </row>
    <row r="547" spans="1:62" x14ac:dyDescent="0.35">
      <c r="A547" s="3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34"/>
      <c r="AN547" s="34"/>
      <c r="AO547" s="34"/>
      <c r="AP547" s="34"/>
      <c r="AQ547" s="34"/>
      <c r="AR547" s="6"/>
      <c r="AS547" s="29"/>
      <c r="AT547" s="29"/>
      <c r="AU547" s="29"/>
      <c r="BJ547" s="37"/>
    </row>
    <row r="548" spans="1:62" x14ac:dyDescent="0.35">
      <c r="A548" s="3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34"/>
      <c r="AN548" s="34"/>
      <c r="AO548" s="34"/>
      <c r="AP548" s="34"/>
      <c r="AQ548" s="34"/>
      <c r="AR548" s="6"/>
      <c r="AS548" s="29"/>
      <c r="AT548" s="29"/>
      <c r="AU548" s="29"/>
      <c r="BJ548" s="37"/>
    </row>
    <row r="549" spans="1:62" x14ac:dyDescent="0.35">
      <c r="A549" s="3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34"/>
      <c r="AN549" s="34"/>
      <c r="AO549" s="34"/>
      <c r="AP549" s="34"/>
      <c r="AQ549" s="34"/>
      <c r="AR549" s="6"/>
      <c r="AS549" s="29"/>
      <c r="AT549" s="29"/>
      <c r="AU549" s="29"/>
      <c r="BJ549" s="37"/>
    </row>
  </sheetData>
  <conditionalFormatting sqref="BK3:BK50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B905B-D2FB-4A1D-9419-8F028FF1DE14}">
  <sheetPr codeName="Hoja7"/>
  <dimension ref="B1:BI504"/>
  <sheetViews>
    <sheetView showGridLines="0" zoomScale="85" zoomScaleNormal="85" workbookViewId="0">
      <pane xSplit="3" ySplit="4" topLeftCell="AC404" activePane="bottomRight" state="frozen"/>
      <selection pane="topRight" activeCell="D1" sqref="D1"/>
      <selection pane="bottomLeft" activeCell="A5" sqref="A5"/>
      <selection pane="bottomRight" activeCell="AQ428" sqref="AQ428"/>
    </sheetView>
  </sheetViews>
  <sheetFormatPr baseColWidth="10" defaultRowHeight="14.5" x14ac:dyDescent="0.35"/>
  <cols>
    <col min="3" max="3" width="33.1796875" bestFit="1" customWidth="1"/>
    <col min="4" max="12" width="5.1796875" customWidth="1"/>
    <col min="13" max="15" width="12.453125" bestFit="1" customWidth="1"/>
    <col min="16" max="23" width="5.1796875" customWidth="1"/>
    <col min="24" max="24" width="3.7265625" bestFit="1" customWidth="1"/>
    <col min="25" max="27" width="12.453125" bestFit="1" customWidth="1"/>
    <col min="28" max="36" width="5.1796875" customWidth="1"/>
    <col min="37" max="39" width="10.81640625" bestFit="1" customWidth="1"/>
    <col min="42" max="42" width="33.1796875" bestFit="1" customWidth="1"/>
    <col min="60" max="60" width="24" bestFit="1" customWidth="1"/>
  </cols>
  <sheetData>
    <row r="1" spans="2:61" x14ac:dyDescent="0.35">
      <c r="C1" t="s">
        <v>645</v>
      </c>
      <c r="AQ1">
        <v>1</v>
      </c>
      <c r="AR1">
        <v>2</v>
      </c>
      <c r="AS1">
        <v>3</v>
      </c>
    </row>
    <row r="3" spans="2:61" x14ac:dyDescent="0.35">
      <c r="D3" s="72" t="s">
        <v>93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 t="s">
        <v>88</v>
      </c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 t="s">
        <v>87</v>
      </c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</row>
    <row r="4" spans="2:61" ht="49" x14ac:dyDescent="0.35">
      <c r="B4" s="30"/>
      <c r="C4" s="13" t="s">
        <v>89</v>
      </c>
      <c r="D4" s="14">
        <v>1</v>
      </c>
      <c r="E4" s="14">
        <v>2</v>
      </c>
      <c r="F4" s="14">
        <v>3</v>
      </c>
      <c r="G4" s="14">
        <v>4</v>
      </c>
      <c r="H4" s="14">
        <v>5</v>
      </c>
      <c r="I4" s="14">
        <v>6</v>
      </c>
      <c r="J4" s="14">
        <v>7</v>
      </c>
      <c r="K4" s="14">
        <v>8</v>
      </c>
      <c r="L4" s="14">
        <v>9</v>
      </c>
      <c r="M4" s="14">
        <v>10</v>
      </c>
      <c r="N4" s="14">
        <v>11</v>
      </c>
      <c r="O4" s="14">
        <v>12</v>
      </c>
      <c r="P4" s="14">
        <v>1</v>
      </c>
      <c r="Q4" s="14">
        <v>2</v>
      </c>
      <c r="R4" s="14">
        <v>3</v>
      </c>
      <c r="S4" s="14">
        <v>4</v>
      </c>
      <c r="T4" s="14">
        <v>5</v>
      </c>
      <c r="U4" s="14">
        <v>6</v>
      </c>
      <c r="V4" s="14">
        <v>7</v>
      </c>
      <c r="W4" s="14">
        <v>8</v>
      </c>
      <c r="X4" s="14">
        <v>9</v>
      </c>
      <c r="Y4" s="14">
        <v>10</v>
      </c>
      <c r="Z4" s="14">
        <v>11</v>
      </c>
      <c r="AA4" s="14">
        <v>12</v>
      </c>
      <c r="AB4" s="14">
        <v>1</v>
      </c>
      <c r="AC4" s="14">
        <v>2</v>
      </c>
      <c r="AD4" s="14">
        <v>3</v>
      </c>
      <c r="AE4" s="14">
        <v>4</v>
      </c>
      <c r="AF4" s="14">
        <v>5</v>
      </c>
      <c r="AG4" s="14">
        <v>6</v>
      </c>
      <c r="AH4" s="14">
        <v>7</v>
      </c>
      <c r="AI4" s="14">
        <v>8</v>
      </c>
      <c r="AJ4" s="14">
        <v>9</v>
      </c>
      <c r="AK4" s="14">
        <v>10</v>
      </c>
      <c r="AL4" s="14">
        <v>11</v>
      </c>
      <c r="AM4" s="14">
        <v>12</v>
      </c>
      <c r="AQ4" s="14"/>
      <c r="AR4" s="14"/>
      <c r="AS4" s="14"/>
      <c r="AT4" s="14"/>
      <c r="AV4" s="14" t="s">
        <v>663</v>
      </c>
      <c r="AW4" s="14"/>
      <c r="AX4" s="14"/>
    </row>
    <row r="5" spans="2:61" x14ac:dyDescent="0.35">
      <c r="B5" s="15"/>
      <c r="C5" s="3" t="s">
        <v>55</v>
      </c>
      <c r="D5" s="32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32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31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P5" s="3" t="str">
        <f>C5</f>
        <v>AASA_ENERGIA</v>
      </c>
      <c r="AQ5" s="4">
        <f>VLOOKUP($AP5,$C$5:$AM$504,1+MontoEmpresas!AX3,FALSE)+AV5</f>
        <v>0</v>
      </c>
      <c r="AR5" s="4">
        <f>VLOOKUP($AP5,$C$5:$AM$504,1+MontoEmpresas!AY3,FALSE)+AW5</f>
        <v>0</v>
      </c>
      <c r="AS5" s="4">
        <f>VLOOKUP($AP5,$C$5:$AM$504,1+MontoEmpresas!AZ3,FALSE)+AX5</f>
        <v>0</v>
      </c>
      <c r="AT5" s="5">
        <f>SUM(AQ5:AS5)</f>
        <v>0</v>
      </c>
      <c r="AV5" s="4"/>
      <c r="AW5" s="4"/>
      <c r="AX5" s="4"/>
      <c r="BG5">
        <v>1</v>
      </c>
      <c r="BH5" t="s">
        <v>1</v>
      </c>
      <c r="BI5">
        <f>+SUMIF($AY:$AY,BG5,$AZ:$AZ)</f>
        <v>0</v>
      </c>
    </row>
    <row r="6" spans="2:61" x14ac:dyDescent="0.35">
      <c r="B6" s="15"/>
      <c r="C6" s="3" t="s">
        <v>68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33354.219999999979</v>
      </c>
      <c r="N6" s="7">
        <v>36826.079999999973</v>
      </c>
      <c r="O6" s="7">
        <v>34839.440000000024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34126.709999999955</v>
      </c>
      <c r="Z6" s="7">
        <v>37834.78</v>
      </c>
      <c r="AA6" s="7">
        <v>35748.200000000019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34182.81</v>
      </c>
      <c r="AL6" s="4">
        <v>37111.269999999997</v>
      </c>
      <c r="AM6" s="4">
        <v>35874.609999999993</v>
      </c>
      <c r="AP6" s="3" t="str">
        <f t="shared" ref="AP6:AP69" si="0">C6</f>
        <v>ABASTIBLE</v>
      </c>
      <c r="AQ6" s="4">
        <f>VLOOKUP($AP6,$C$5:$AM$504,1+MontoEmpresas!AX4,FALSE)+AV6</f>
        <v>33354.219999999979</v>
      </c>
      <c r="AR6" s="4">
        <f>VLOOKUP($AP6,$C$5:$AM$504,1+MontoEmpresas!AY4,FALSE)+AW6</f>
        <v>36826.079999999973</v>
      </c>
      <c r="AS6" s="4">
        <f>VLOOKUP($AP6,$C$5:$AM$504,1+MontoEmpresas!AZ4,FALSE)+AX6</f>
        <v>34839.440000000024</v>
      </c>
      <c r="AT6" s="5">
        <f t="shared" ref="AT6:AT69" si="1">SUM(AQ6:AS6)</f>
        <v>105019.73999999999</v>
      </c>
      <c r="AV6" s="4"/>
      <c r="AW6" s="4"/>
      <c r="AX6" s="4"/>
      <c r="BG6">
        <f>1+BG5</f>
        <v>2</v>
      </c>
      <c r="BH6" t="s">
        <v>2</v>
      </c>
      <c r="BI6">
        <f t="shared" ref="BI6:BI69" si="2">+SUMIF($AY:$AY,BG6,$AZ:$AZ)</f>
        <v>0</v>
      </c>
    </row>
    <row r="7" spans="2:61" x14ac:dyDescent="0.35">
      <c r="B7" s="15"/>
      <c r="C7" s="3" t="s">
        <v>94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P7" s="3" t="str">
        <f t="shared" si="0"/>
        <v>ABENGOA</v>
      </c>
      <c r="AQ7" s="4">
        <f>VLOOKUP($AP7,$C$5:$AM$504,1+MontoEmpresas!AX5,FALSE)+AV7</f>
        <v>0</v>
      </c>
      <c r="AR7" s="4">
        <f>VLOOKUP($AP7,$C$5:$AM$504,1+MontoEmpresas!AY5,FALSE)+AW7</f>
        <v>0</v>
      </c>
      <c r="AS7" s="4">
        <f>VLOOKUP($AP7,$C$5:$AM$504,1+MontoEmpresas!AZ5,FALSE)+AX7</f>
        <v>0</v>
      </c>
      <c r="AT7" s="5">
        <f t="shared" si="1"/>
        <v>0</v>
      </c>
      <c r="AV7" s="4"/>
      <c r="AW7" s="4"/>
      <c r="AX7" s="4"/>
      <c r="BG7">
        <f t="shared" ref="BG7:BG70" si="3">1+BG6</f>
        <v>3</v>
      </c>
      <c r="BH7" t="s">
        <v>3</v>
      </c>
      <c r="BI7">
        <f t="shared" si="2"/>
        <v>0</v>
      </c>
    </row>
    <row r="8" spans="2:61" x14ac:dyDescent="0.35">
      <c r="B8" s="15"/>
      <c r="C8" s="3" t="s">
        <v>1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241120.16000000003</v>
      </c>
      <c r="N8" s="7">
        <v>264864.16000000003</v>
      </c>
      <c r="O8" s="7">
        <v>243519.88999999984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252508.50999999998</v>
      </c>
      <c r="Z8" s="7">
        <v>283444.50000000035</v>
      </c>
      <c r="AA8" s="7">
        <v>266912.4099999998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243053.56999999986</v>
      </c>
      <c r="AL8" s="4">
        <v>267472.50999999972</v>
      </c>
      <c r="AM8" s="4">
        <v>263554.19000000012</v>
      </c>
      <c r="AP8" s="3" t="str">
        <f t="shared" si="0"/>
        <v>ACCIONA_ENERGIA</v>
      </c>
      <c r="AQ8" s="4">
        <f>VLOOKUP($AP8,$C$5:$AM$504,1+MontoEmpresas!AX6,FALSE)+AV8</f>
        <v>243053.56999999986</v>
      </c>
      <c r="AR8" s="4">
        <f>VLOOKUP($AP8,$C$5:$AM$504,1+MontoEmpresas!AY6,FALSE)+AW8</f>
        <v>267472.50999999972</v>
      </c>
      <c r="AS8" s="4">
        <f>VLOOKUP($AP8,$C$5:$AM$504,1+MontoEmpresas!AZ6,FALSE)+AX8</f>
        <v>263554.19000000012</v>
      </c>
      <c r="AT8" s="5">
        <f t="shared" si="1"/>
        <v>774080.26999999979</v>
      </c>
      <c r="AV8" s="4"/>
      <c r="AW8" s="4"/>
      <c r="AX8" s="4"/>
      <c r="BG8">
        <f t="shared" si="3"/>
        <v>4</v>
      </c>
      <c r="BH8" t="s">
        <v>4</v>
      </c>
      <c r="BI8">
        <f t="shared" si="2"/>
        <v>0</v>
      </c>
    </row>
    <row r="9" spans="2:61" x14ac:dyDescent="0.35">
      <c r="B9" s="15"/>
      <c r="C9" s="3" t="s">
        <v>2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P9" s="3" t="str">
        <f t="shared" si="0"/>
        <v>AELA_GENERACION</v>
      </c>
      <c r="AQ9" s="4">
        <f>VLOOKUP($AP9,$C$5:$AM$504,1+MontoEmpresas!AX7,FALSE)+AV9</f>
        <v>0</v>
      </c>
      <c r="AR9" s="4">
        <f>VLOOKUP($AP9,$C$5:$AM$504,1+MontoEmpresas!AY7,FALSE)+AW9</f>
        <v>0</v>
      </c>
      <c r="AS9" s="4">
        <f>VLOOKUP($AP9,$C$5:$AM$504,1+MontoEmpresas!AZ7,FALSE)+AX9</f>
        <v>0</v>
      </c>
      <c r="AT9" s="5">
        <f t="shared" si="1"/>
        <v>0</v>
      </c>
      <c r="AV9" s="4"/>
      <c r="AW9" s="4"/>
      <c r="AX9" s="4"/>
      <c r="BG9">
        <f t="shared" si="3"/>
        <v>5</v>
      </c>
      <c r="BH9" t="s">
        <v>5</v>
      </c>
      <c r="BI9">
        <f t="shared" si="2"/>
        <v>0</v>
      </c>
    </row>
    <row r="10" spans="2:61" x14ac:dyDescent="0.35">
      <c r="B10" s="15"/>
      <c r="C10" s="3" t="s">
        <v>3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3059873.9899999988</v>
      </c>
      <c r="N10" s="7">
        <v>3303473.0200000028</v>
      </c>
      <c r="O10" s="7">
        <v>3075795.1900000046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3139255.9299999978</v>
      </c>
      <c r="Z10" s="7">
        <v>3435329.1900000037</v>
      </c>
      <c r="AA10" s="7">
        <v>3177650.7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3153090.83</v>
      </c>
      <c r="AL10" s="4">
        <v>3366442.3899999992</v>
      </c>
      <c r="AM10" s="4">
        <v>3200794.5000000005</v>
      </c>
      <c r="AP10" s="3" t="str">
        <f t="shared" si="0"/>
        <v>AES_GENER</v>
      </c>
      <c r="AQ10" s="4">
        <f>VLOOKUP($AP10,$C$5:$AM$504,1+MontoEmpresas!AX8,FALSE)+AV10</f>
        <v>3139255.9299999978</v>
      </c>
      <c r="AR10" s="4">
        <f>VLOOKUP($AP10,$C$5:$AM$504,1+MontoEmpresas!AY8,FALSE)+AW10</f>
        <v>3435329.1900000037</v>
      </c>
      <c r="AS10" s="4">
        <f>VLOOKUP($AP10,$C$5:$AM$504,1+MontoEmpresas!AZ8,FALSE)+AX10</f>
        <v>3177650.7</v>
      </c>
      <c r="AT10" s="5">
        <f t="shared" si="1"/>
        <v>9752235.8200000003</v>
      </c>
      <c r="AV10" s="4"/>
      <c r="AW10" s="4"/>
      <c r="AX10" s="4"/>
      <c r="BG10">
        <f t="shared" si="3"/>
        <v>6</v>
      </c>
      <c r="BH10" t="s">
        <v>6</v>
      </c>
      <c r="BI10">
        <f t="shared" si="2"/>
        <v>0</v>
      </c>
    </row>
    <row r="11" spans="2:61" x14ac:dyDescent="0.35">
      <c r="B11" s="15"/>
      <c r="C11" s="3" t="s">
        <v>368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P11" s="3" t="str">
        <f t="shared" si="0"/>
        <v>AES_GENER_(ANCALI)</v>
      </c>
      <c r="AQ11" s="4">
        <f>VLOOKUP($AP11,$C$5:$AM$504,1+MontoEmpresas!AX9,FALSE)+AV11</f>
        <v>0</v>
      </c>
      <c r="AR11" s="4">
        <f>VLOOKUP($AP11,$C$5:$AM$504,1+MontoEmpresas!AY9,FALSE)+AW11</f>
        <v>0</v>
      </c>
      <c r="AS11" s="4">
        <f>VLOOKUP($AP11,$C$5:$AM$504,1+MontoEmpresas!AZ9,FALSE)+AX11</f>
        <v>0</v>
      </c>
      <c r="AT11" s="5">
        <f t="shared" si="1"/>
        <v>0</v>
      </c>
      <c r="AV11" s="4"/>
      <c r="AW11" s="4"/>
      <c r="AX11" s="4"/>
      <c r="BG11">
        <f t="shared" si="3"/>
        <v>7</v>
      </c>
      <c r="BH11" t="s">
        <v>7</v>
      </c>
      <c r="BI11">
        <f t="shared" si="2"/>
        <v>0</v>
      </c>
    </row>
    <row r="12" spans="2:61" x14ac:dyDescent="0.35">
      <c r="B12" s="15"/>
      <c r="C12" s="3" t="s">
        <v>369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P12" s="3" t="str">
        <f t="shared" si="0"/>
        <v>AES_GENER_(KDM)</v>
      </c>
      <c r="AQ12" s="4">
        <f>VLOOKUP($AP12,$C$5:$AM$504,1+MontoEmpresas!AX10,FALSE)+AV12</f>
        <v>0</v>
      </c>
      <c r="AR12" s="4">
        <f>VLOOKUP($AP12,$C$5:$AM$504,1+MontoEmpresas!AY10,FALSE)+AW12</f>
        <v>0</v>
      </c>
      <c r="AS12" s="4">
        <f>VLOOKUP($AP12,$C$5:$AM$504,1+MontoEmpresas!AZ10,FALSE)+AX12</f>
        <v>0</v>
      </c>
      <c r="AT12" s="5">
        <f t="shared" si="1"/>
        <v>0</v>
      </c>
      <c r="AV12" s="4"/>
      <c r="AW12" s="4"/>
      <c r="AX12" s="4"/>
      <c r="BG12">
        <f t="shared" si="3"/>
        <v>8</v>
      </c>
      <c r="BH12" t="s">
        <v>8</v>
      </c>
      <c r="BI12">
        <f t="shared" si="2"/>
        <v>0</v>
      </c>
    </row>
    <row r="13" spans="2:61" x14ac:dyDescent="0.35">
      <c r="B13" s="15"/>
      <c r="C13" s="3" t="s">
        <v>370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P13" s="3" t="str">
        <f t="shared" si="0"/>
        <v>AES_GENER_(SAN_MIGUEL)</v>
      </c>
      <c r="AQ13" s="4">
        <f>VLOOKUP($AP13,$C$5:$AM$504,1+MontoEmpresas!AX11,FALSE)+AV13</f>
        <v>0</v>
      </c>
      <c r="AR13" s="4">
        <f>VLOOKUP($AP13,$C$5:$AM$504,1+MontoEmpresas!AY11,FALSE)+AW13</f>
        <v>0</v>
      </c>
      <c r="AS13" s="4">
        <f>VLOOKUP($AP13,$C$5:$AM$504,1+MontoEmpresas!AZ11,FALSE)+AX13</f>
        <v>0</v>
      </c>
      <c r="AT13" s="5">
        <f t="shared" si="1"/>
        <v>0</v>
      </c>
      <c r="AV13" s="4"/>
      <c r="AW13" s="4"/>
      <c r="AX13" s="4"/>
      <c r="BG13">
        <f t="shared" si="3"/>
        <v>9</v>
      </c>
      <c r="BH13" t="s">
        <v>9</v>
      </c>
      <c r="BI13">
        <f t="shared" si="2"/>
        <v>0</v>
      </c>
    </row>
    <row r="14" spans="2:61" x14ac:dyDescent="0.35">
      <c r="B14" s="15"/>
      <c r="C14" s="3" t="s">
        <v>371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P14" s="3" t="str">
        <f t="shared" si="0"/>
        <v>AGROSOLAR_IV</v>
      </c>
      <c r="AQ14" s="4">
        <f>VLOOKUP($AP14,$C$5:$AM$504,1+MontoEmpresas!AX12,FALSE)+AV14</f>
        <v>0</v>
      </c>
      <c r="AR14" s="4">
        <f>VLOOKUP($AP14,$C$5:$AM$504,1+MontoEmpresas!AY12,FALSE)+AW14</f>
        <v>0</v>
      </c>
      <c r="AS14" s="4">
        <f>VLOOKUP($AP14,$C$5:$AM$504,1+MontoEmpresas!AZ12,FALSE)+AX14</f>
        <v>0</v>
      </c>
      <c r="AT14" s="5">
        <f t="shared" si="1"/>
        <v>0</v>
      </c>
      <c r="AV14" s="4"/>
      <c r="AW14" s="4"/>
      <c r="AX14" s="4"/>
      <c r="BG14">
        <f t="shared" si="3"/>
        <v>10</v>
      </c>
      <c r="BH14" t="s">
        <v>10</v>
      </c>
      <c r="BI14">
        <f t="shared" si="2"/>
        <v>0</v>
      </c>
    </row>
    <row r="15" spans="2:61" x14ac:dyDescent="0.35">
      <c r="B15" s="15"/>
      <c r="C15" s="3" t="s">
        <v>372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P15" s="3" t="str">
        <f t="shared" si="0"/>
        <v>AGROSOLAR_V</v>
      </c>
      <c r="AQ15" s="4">
        <f>VLOOKUP($AP15,$C$5:$AM$504,1+MontoEmpresas!AX13,FALSE)+AV15</f>
        <v>0</v>
      </c>
      <c r="AR15" s="4">
        <f>VLOOKUP($AP15,$C$5:$AM$504,1+MontoEmpresas!AY13,FALSE)+AW15</f>
        <v>0</v>
      </c>
      <c r="AS15" s="4">
        <f>VLOOKUP($AP15,$C$5:$AM$504,1+MontoEmpresas!AZ13,FALSE)+AX15</f>
        <v>0</v>
      </c>
      <c r="AT15" s="5">
        <f t="shared" si="1"/>
        <v>0</v>
      </c>
      <c r="AV15" s="4"/>
      <c r="AW15" s="4"/>
      <c r="AX15" s="4"/>
      <c r="BG15">
        <f t="shared" si="3"/>
        <v>11</v>
      </c>
      <c r="BH15" t="s">
        <v>11</v>
      </c>
      <c r="BI15">
        <f t="shared" si="2"/>
        <v>0</v>
      </c>
    </row>
    <row r="16" spans="2:61" x14ac:dyDescent="0.35">
      <c r="B16" s="15"/>
      <c r="C16" s="3" t="s">
        <v>56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P16" s="3" t="str">
        <f t="shared" si="0"/>
        <v>AGSA</v>
      </c>
      <c r="AQ16" s="4">
        <f>VLOOKUP($AP16,$C$5:$AM$504,1+MontoEmpresas!AX14,FALSE)+AV16</f>
        <v>0</v>
      </c>
      <c r="AR16" s="4">
        <f>VLOOKUP($AP16,$C$5:$AM$504,1+MontoEmpresas!AY14,FALSE)+AW16</f>
        <v>0</v>
      </c>
      <c r="AS16" s="4">
        <f>VLOOKUP($AP16,$C$5:$AM$504,1+MontoEmpresas!AZ14,FALSE)+AX16</f>
        <v>0</v>
      </c>
      <c r="AT16" s="5">
        <f t="shared" si="1"/>
        <v>0</v>
      </c>
      <c r="AV16" s="4"/>
      <c r="AW16" s="4"/>
      <c r="AX16" s="4"/>
      <c r="BG16">
        <f t="shared" si="3"/>
        <v>12</v>
      </c>
      <c r="BH16" t="s">
        <v>12</v>
      </c>
      <c r="BI16">
        <f t="shared" si="2"/>
        <v>0</v>
      </c>
    </row>
    <row r="17" spans="2:61" x14ac:dyDescent="0.35">
      <c r="B17" s="15"/>
      <c r="C17" s="3" t="s">
        <v>96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-1465984.3899999983</v>
      </c>
      <c r="N17" s="7">
        <v>-1593015.7299999979</v>
      </c>
      <c r="O17" s="7">
        <v>-1448050.4199999995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-1517907.8300000003</v>
      </c>
      <c r="Z17" s="7">
        <v>-1675173.2099999997</v>
      </c>
      <c r="AA17" s="7">
        <v>-1497965.6300000001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-1523175.7499999993</v>
      </c>
      <c r="AL17" s="4">
        <v>-1630897.6999999983</v>
      </c>
      <c r="AM17" s="4">
        <v>-1528657.9300000013</v>
      </c>
      <c r="AN17" s="4"/>
      <c r="AP17" s="3" t="str">
        <f t="shared" si="0"/>
        <v>AGUAS DEL MELADO</v>
      </c>
      <c r="AQ17" s="4">
        <f>VLOOKUP($AP17,$C$5:$AM$504,1+MontoEmpresas!AX15,FALSE)+AV17</f>
        <v>-1523175.7499999993</v>
      </c>
      <c r="AR17" s="4">
        <f>VLOOKUP($AP17,$C$5:$AM$504,1+MontoEmpresas!AY15,FALSE)+AW17</f>
        <v>-1630897.6999999983</v>
      </c>
      <c r="AS17" s="4">
        <f>VLOOKUP($AP17,$C$5:$AM$504,1+MontoEmpresas!AZ15,FALSE)+AX17</f>
        <v>-1528657.9300000013</v>
      </c>
      <c r="AT17" s="5">
        <f t="shared" si="1"/>
        <v>-4682731.379999999</v>
      </c>
      <c r="AV17" s="4"/>
      <c r="AW17" s="4"/>
      <c r="AX17" s="4"/>
      <c r="BG17">
        <f t="shared" si="3"/>
        <v>13</v>
      </c>
      <c r="BH17" t="s">
        <v>13</v>
      </c>
      <c r="BI17">
        <f t="shared" si="2"/>
        <v>0</v>
      </c>
    </row>
    <row r="18" spans="2:61" x14ac:dyDescent="0.35">
      <c r="B18" s="15"/>
      <c r="C18" s="3" t="s">
        <v>4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P18" s="3" t="str">
        <f t="shared" si="0"/>
        <v>ALBA</v>
      </c>
      <c r="AQ18" s="4">
        <f>VLOOKUP($AP18,$C$5:$AM$504,1+MontoEmpresas!AX16,FALSE)+AV18</f>
        <v>0</v>
      </c>
      <c r="AR18" s="4">
        <f>VLOOKUP($AP18,$C$5:$AM$504,1+MontoEmpresas!AY16,FALSE)+AW18</f>
        <v>0</v>
      </c>
      <c r="AS18" s="4">
        <f>VLOOKUP($AP18,$C$5:$AM$504,1+MontoEmpresas!AZ16,FALSE)+AX18</f>
        <v>0</v>
      </c>
      <c r="AT18" s="5">
        <f t="shared" si="1"/>
        <v>0</v>
      </c>
      <c r="AV18" s="4"/>
      <c r="AW18" s="4"/>
      <c r="AX18" s="4"/>
      <c r="BG18">
        <f t="shared" si="3"/>
        <v>14</v>
      </c>
      <c r="BH18" t="s">
        <v>14</v>
      </c>
      <c r="BI18">
        <f t="shared" si="2"/>
        <v>0</v>
      </c>
    </row>
    <row r="19" spans="2:61" x14ac:dyDescent="0.35">
      <c r="B19" s="15"/>
      <c r="C19" s="3" t="s">
        <v>5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P19" s="3" t="str">
        <f t="shared" si="0"/>
        <v>ALLIPEN</v>
      </c>
      <c r="AQ19" s="4">
        <f>VLOOKUP($AP19,$C$5:$AM$504,1+MontoEmpresas!AX17,FALSE)+AV19</f>
        <v>0</v>
      </c>
      <c r="AR19" s="4">
        <f>VLOOKUP($AP19,$C$5:$AM$504,1+MontoEmpresas!AY17,FALSE)+AW19</f>
        <v>0</v>
      </c>
      <c r="AS19" s="4">
        <f>VLOOKUP($AP19,$C$5:$AM$504,1+MontoEmpresas!AZ17,FALSE)+AX19</f>
        <v>0</v>
      </c>
      <c r="AT19" s="5">
        <f t="shared" si="1"/>
        <v>0</v>
      </c>
      <c r="AV19" s="4"/>
      <c r="AW19" s="4"/>
      <c r="AX19" s="4"/>
      <c r="BG19">
        <f t="shared" si="3"/>
        <v>15</v>
      </c>
      <c r="BH19" t="s">
        <v>15</v>
      </c>
      <c r="BI19">
        <f t="shared" si="2"/>
        <v>0</v>
      </c>
    </row>
    <row r="20" spans="2:61" x14ac:dyDescent="0.35">
      <c r="B20" s="15"/>
      <c r="C20" s="3" t="s">
        <v>373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P20" s="3" t="str">
        <f t="shared" si="0"/>
        <v>ALTO CAUTIN</v>
      </c>
      <c r="AQ20" s="4">
        <f>VLOOKUP($AP20,$C$5:$AM$504,1+MontoEmpresas!AX18,FALSE)+AV20</f>
        <v>0</v>
      </c>
      <c r="AR20" s="4">
        <f>VLOOKUP($AP20,$C$5:$AM$504,1+MontoEmpresas!AY18,FALSE)+AW20</f>
        <v>0</v>
      </c>
      <c r="AS20" s="4">
        <f>VLOOKUP($AP20,$C$5:$AM$504,1+MontoEmpresas!AZ18,FALSE)+AX20</f>
        <v>0</v>
      </c>
      <c r="AT20" s="5">
        <f t="shared" si="1"/>
        <v>0</v>
      </c>
      <c r="AV20" s="4"/>
      <c r="AW20" s="4"/>
      <c r="AX20" s="4"/>
      <c r="BG20">
        <f t="shared" si="3"/>
        <v>16</v>
      </c>
      <c r="BH20" t="s">
        <v>16</v>
      </c>
      <c r="BI20">
        <f t="shared" si="2"/>
        <v>0</v>
      </c>
    </row>
    <row r="21" spans="2:61" x14ac:dyDescent="0.35">
      <c r="B21" s="15"/>
      <c r="C21" s="3" t="s">
        <v>374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P21" s="3" t="str">
        <f t="shared" si="0"/>
        <v>ALTO_MANGA_ENERGY</v>
      </c>
      <c r="AQ21" s="4">
        <f>VLOOKUP($AP21,$C$5:$AM$504,1+MontoEmpresas!AX19,FALSE)+AV21</f>
        <v>0</v>
      </c>
      <c r="AR21" s="4">
        <f>VLOOKUP($AP21,$C$5:$AM$504,1+MontoEmpresas!AY19,FALSE)+AW21</f>
        <v>0</v>
      </c>
      <c r="AS21" s="4">
        <f>VLOOKUP($AP21,$C$5:$AM$504,1+MontoEmpresas!AZ19,FALSE)+AX21</f>
        <v>0</v>
      </c>
      <c r="AT21" s="5">
        <f t="shared" si="1"/>
        <v>0</v>
      </c>
      <c r="AV21" s="4"/>
      <c r="AW21" s="4"/>
      <c r="AX21" s="4"/>
      <c r="BG21">
        <f t="shared" si="3"/>
        <v>17</v>
      </c>
      <c r="BH21" t="s">
        <v>17</v>
      </c>
      <c r="BI21">
        <f t="shared" si="2"/>
        <v>0</v>
      </c>
    </row>
    <row r="22" spans="2:61" x14ac:dyDescent="0.35">
      <c r="B22" s="15"/>
      <c r="C22" s="3" t="s">
        <v>97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P22" s="3" t="str">
        <f t="shared" si="0"/>
        <v>ALTOS_DEL_PAICO</v>
      </c>
      <c r="AQ22" s="4">
        <f>VLOOKUP($AP22,$C$5:$AM$504,1+MontoEmpresas!AX20,FALSE)+AV22</f>
        <v>0</v>
      </c>
      <c r="AR22" s="4">
        <f>VLOOKUP($AP22,$C$5:$AM$504,1+MontoEmpresas!AY20,FALSE)+AW22</f>
        <v>0</v>
      </c>
      <c r="AS22" s="4">
        <f>VLOOKUP($AP22,$C$5:$AM$504,1+MontoEmpresas!AZ20,FALSE)+AX22</f>
        <v>0</v>
      </c>
      <c r="AT22" s="5">
        <f t="shared" si="1"/>
        <v>0</v>
      </c>
      <c r="AV22" s="4"/>
      <c r="AW22" s="4"/>
      <c r="AX22" s="4"/>
      <c r="BG22">
        <f t="shared" si="3"/>
        <v>18</v>
      </c>
      <c r="BH22" t="s">
        <v>18</v>
      </c>
      <c r="BI22">
        <f t="shared" si="2"/>
        <v>0</v>
      </c>
    </row>
    <row r="23" spans="2:61" x14ac:dyDescent="0.35">
      <c r="B23" s="15"/>
      <c r="C23" s="3" t="s">
        <v>98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P23" s="3" t="str">
        <f t="shared" si="0"/>
        <v>AMANECER SOLAR</v>
      </c>
      <c r="AQ23" s="4">
        <f>VLOOKUP($AP23,$C$5:$AM$504,1+MontoEmpresas!AX21,FALSE)+AV23</f>
        <v>0</v>
      </c>
      <c r="AR23" s="4">
        <f>VLOOKUP($AP23,$C$5:$AM$504,1+MontoEmpresas!AY21,FALSE)+AW23</f>
        <v>0</v>
      </c>
      <c r="AS23" s="4">
        <f>VLOOKUP($AP23,$C$5:$AM$504,1+MontoEmpresas!AZ21,FALSE)+AX23</f>
        <v>0</v>
      </c>
      <c r="AT23" s="5">
        <f t="shared" si="1"/>
        <v>0</v>
      </c>
      <c r="AV23" s="4"/>
      <c r="AW23" s="4"/>
      <c r="AX23" s="4"/>
      <c r="BG23">
        <f t="shared" si="3"/>
        <v>19</v>
      </c>
      <c r="BH23" t="s">
        <v>19</v>
      </c>
      <c r="BI23">
        <f t="shared" si="2"/>
        <v>0</v>
      </c>
    </row>
    <row r="24" spans="2:61" x14ac:dyDescent="0.35">
      <c r="B24" s="15"/>
      <c r="C24" s="3" t="s">
        <v>99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P24" s="3" t="str">
        <f t="shared" si="0"/>
        <v>AMPARO</v>
      </c>
      <c r="AQ24" s="4">
        <f>VLOOKUP($AP24,$C$5:$AM$504,1+MontoEmpresas!AX22,FALSE)+AV24</f>
        <v>0</v>
      </c>
      <c r="AR24" s="4">
        <f>VLOOKUP($AP24,$C$5:$AM$504,1+MontoEmpresas!AY22,FALSE)+AW24</f>
        <v>0</v>
      </c>
      <c r="AS24" s="4">
        <f>VLOOKUP($AP24,$C$5:$AM$504,1+MontoEmpresas!AZ22,FALSE)+AX24</f>
        <v>0</v>
      </c>
      <c r="AT24" s="5">
        <f t="shared" si="1"/>
        <v>0</v>
      </c>
      <c r="AV24" s="4"/>
      <c r="AW24" s="4"/>
      <c r="AX24" s="4"/>
      <c r="BG24">
        <f t="shared" si="3"/>
        <v>20</v>
      </c>
      <c r="BH24" t="s">
        <v>20</v>
      </c>
      <c r="BI24">
        <f t="shared" si="2"/>
        <v>0</v>
      </c>
    </row>
    <row r="25" spans="2:61" x14ac:dyDescent="0.35">
      <c r="B25" s="15"/>
      <c r="C25" s="3" t="s">
        <v>100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P25" s="3" t="str">
        <f t="shared" si="0"/>
        <v>ANDES_GENERACION</v>
      </c>
      <c r="AQ25" s="4">
        <f>VLOOKUP($AP25,$C$5:$AM$504,1+MontoEmpresas!AX23,FALSE)+AV25</f>
        <v>0</v>
      </c>
      <c r="AR25" s="4">
        <f>VLOOKUP($AP25,$C$5:$AM$504,1+MontoEmpresas!AY23,FALSE)+AW25</f>
        <v>0</v>
      </c>
      <c r="AS25" s="4">
        <f>VLOOKUP($AP25,$C$5:$AM$504,1+MontoEmpresas!AZ23,FALSE)+AX25</f>
        <v>0</v>
      </c>
      <c r="AT25" s="5">
        <f t="shared" si="1"/>
        <v>0</v>
      </c>
      <c r="AV25" s="4"/>
      <c r="AW25" s="4"/>
      <c r="AX25" s="4"/>
      <c r="BG25">
        <f t="shared" si="3"/>
        <v>21</v>
      </c>
      <c r="BH25" t="s">
        <v>21</v>
      </c>
      <c r="BI25">
        <f t="shared" si="2"/>
        <v>0</v>
      </c>
    </row>
    <row r="26" spans="2:61" x14ac:dyDescent="0.35">
      <c r="B26" s="15"/>
      <c r="C26" s="3" t="s">
        <v>69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P26" s="3" t="str">
        <f t="shared" si="0"/>
        <v>ANDINA</v>
      </c>
      <c r="AQ26" s="4">
        <f>VLOOKUP($AP26,$C$5:$AM$504,1+MontoEmpresas!AX24,FALSE)+AV26</f>
        <v>0</v>
      </c>
      <c r="AR26" s="4">
        <f>VLOOKUP($AP26,$C$5:$AM$504,1+MontoEmpresas!AY24,FALSE)+AW26</f>
        <v>0</v>
      </c>
      <c r="AS26" s="4">
        <f>VLOOKUP($AP26,$C$5:$AM$504,1+MontoEmpresas!AZ24,FALSE)+AX26</f>
        <v>0</v>
      </c>
      <c r="AT26" s="5">
        <f t="shared" si="1"/>
        <v>0</v>
      </c>
      <c r="AV26" s="4"/>
      <c r="AW26" s="4"/>
      <c r="AX26" s="4"/>
      <c r="BG26">
        <f t="shared" si="3"/>
        <v>22</v>
      </c>
      <c r="BH26" t="s">
        <v>22</v>
      </c>
      <c r="BI26">
        <f t="shared" si="2"/>
        <v>0</v>
      </c>
    </row>
    <row r="27" spans="2:61" x14ac:dyDescent="0.35">
      <c r="B27" s="15"/>
      <c r="C27" s="3" t="s">
        <v>70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P27" s="3" t="str">
        <f t="shared" si="0"/>
        <v>ANGAMOS</v>
      </c>
      <c r="AQ27" s="4">
        <f>VLOOKUP($AP27,$C$5:$AM$504,1+MontoEmpresas!AX25,FALSE)+AV27</f>
        <v>0</v>
      </c>
      <c r="AR27" s="4">
        <f>VLOOKUP($AP27,$C$5:$AM$504,1+MontoEmpresas!AY25,FALSE)+AW27</f>
        <v>0</v>
      </c>
      <c r="AS27" s="4">
        <f>VLOOKUP($AP27,$C$5:$AM$504,1+MontoEmpresas!AZ25,FALSE)+AX27</f>
        <v>0</v>
      </c>
      <c r="AT27" s="5">
        <f t="shared" si="1"/>
        <v>0</v>
      </c>
      <c r="AV27" s="4"/>
      <c r="AW27" s="4"/>
      <c r="AX27" s="4"/>
      <c r="BG27">
        <f t="shared" si="3"/>
        <v>23</v>
      </c>
      <c r="BH27" t="s">
        <v>23</v>
      </c>
      <c r="BI27">
        <f t="shared" si="2"/>
        <v>0</v>
      </c>
    </row>
    <row r="28" spans="2:61" x14ac:dyDescent="0.35">
      <c r="B28" s="15"/>
      <c r="C28" s="3" t="s">
        <v>101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P28" s="3" t="str">
        <f t="shared" si="0"/>
        <v>ANGELA_SOLAR_SPA</v>
      </c>
      <c r="AQ28" s="4">
        <f>VLOOKUP($AP28,$C$5:$AM$504,1+MontoEmpresas!AX26,FALSE)+AV28</f>
        <v>0</v>
      </c>
      <c r="AR28" s="4">
        <f>VLOOKUP($AP28,$C$5:$AM$504,1+MontoEmpresas!AY26,FALSE)+AW28</f>
        <v>0</v>
      </c>
      <c r="AS28" s="4">
        <f>VLOOKUP($AP28,$C$5:$AM$504,1+MontoEmpresas!AZ26,FALSE)+AX28</f>
        <v>0</v>
      </c>
      <c r="AT28" s="5">
        <f t="shared" si="1"/>
        <v>0</v>
      </c>
      <c r="AV28" s="4"/>
      <c r="AW28" s="4"/>
      <c r="AX28" s="4"/>
      <c r="BG28">
        <f t="shared" si="3"/>
        <v>24</v>
      </c>
      <c r="BH28" t="s">
        <v>24</v>
      </c>
      <c r="BI28">
        <f t="shared" si="2"/>
        <v>0</v>
      </c>
    </row>
    <row r="29" spans="2:61" x14ac:dyDescent="0.35">
      <c r="B29" s="15"/>
      <c r="C29" s="3" t="s">
        <v>102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P29" s="3" t="str">
        <f t="shared" si="0"/>
        <v>ANTILHUE</v>
      </c>
      <c r="AQ29" s="4">
        <f>VLOOKUP($AP29,$C$5:$AM$504,1+MontoEmpresas!AX27,FALSE)+AV29</f>
        <v>0</v>
      </c>
      <c r="AR29" s="4">
        <f>VLOOKUP($AP29,$C$5:$AM$504,1+MontoEmpresas!AY27,FALSE)+AW29</f>
        <v>0</v>
      </c>
      <c r="AS29" s="4">
        <f>VLOOKUP($AP29,$C$5:$AM$504,1+MontoEmpresas!AZ27,FALSE)+AX29</f>
        <v>0</v>
      </c>
      <c r="AT29" s="5">
        <f t="shared" si="1"/>
        <v>0</v>
      </c>
      <c r="AV29" s="4"/>
      <c r="AW29" s="4"/>
      <c r="AX29" s="4"/>
      <c r="BG29">
        <f t="shared" si="3"/>
        <v>25</v>
      </c>
      <c r="BH29" t="s">
        <v>25</v>
      </c>
      <c r="BI29">
        <f t="shared" si="2"/>
        <v>0</v>
      </c>
    </row>
    <row r="30" spans="2:61" x14ac:dyDescent="0.35">
      <c r="B30" s="15"/>
      <c r="C30" s="3" t="s">
        <v>103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P30" s="3" t="str">
        <f t="shared" si="0"/>
        <v>APOLO_DEL_NORTE_SPA</v>
      </c>
      <c r="AQ30" s="4">
        <f>VLOOKUP($AP30,$C$5:$AM$504,1+MontoEmpresas!AX28,FALSE)+AV30</f>
        <v>0</v>
      </c>
      <c r="AR30" s="4">
        <f>VLOOKUP($AP30,$C$5:$AM$504,1+MontoEmpresas!AY28,FALSE)+AW30</f>
        <v>0</v>
      </c>
      <c r="AS30" s="4">
        <f>VLOOKUP($AP30,$C$5:$AM$504,1+MontoEmpresas!AZ28,FALSE)+AX30</f>
        <v>0</v>
      </c>
      <c r="AT30" s="5">
        <f t="shared" si="1"/>
        <v>0</v>
      </c>
      <c r="AV30" s="4"/>
      <c r="AW30" s="4"/>
      <c r="AX30" s="4"/>
      <c r="BG30">
        <f t="shared" si="3"/>
        <v>26</v>
      </c>
      <c r="BH30" t="s">
        <v>26</v>
      </c>
      <c r="BI30">
        <f t="shared" si="2"/>
        <v>0</v>
      </c>
    </row>
    <row r="31" spans="2:61" x14ac:dyDescent="0.35">
      <c r="B31" s="15"/>
      <c r="C31" s="3" t="s">
        <v>7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P31" s="3" t="str">
        <f t="shared" si="0"/>
        <v>ARAUCO BIO</v>
      </c>
      <c r="AQ31" s="4">
        <f>VLOOKUP($AP31,$C$5:$AM$504,1+MontoEmpresas!AX29,FALSE)+AV31</f>
        <v>0</v>
      </c>
      <c r="AR31" s="4">
        <f>VLOOKUP($AP31,$C$5:$AM$504,1+MontoEmpresas!AY29,FALSE)+AW31</f>
        <v>0</v>
      </c>
      <c r="AS31" s="4">
        <f>VLOOKUP($AP31,$C$5:$AM$504,1+MontoEmpresas!AZ29,FALSE)+AX31</f>
        <v>0</v>
      </c>
      <c r="AT31" s="5">
        <f t="shared" si="1"/>
        <v>0</v>
      </c>
      <c r="AV31" s="4"/>
      <c r="AW31" s="4"/>
      <c r="AX31" s="4"/>
      <c r="BG31">
        <f t="shared" si="3"/>
        <v>27</v>
      </c>
      <c r="BH31" t="s">
        <v>27</v>
      </c>
      <c r="BI31">
        <f t="shared" si="2"/>
        <v>0</v>
      </c>
    </row>
    <row r="32" spans="2:61" x14ac:dyDescent="0.35">
      <c r="B32" s="15"/>
      <c r="C32" s="3" t="s">
        <v>71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P32" s="3" t="str">
        <f t="shared" si="0"/>
        <v>ARRAYAN_EOLICO</v>
      </c>
      <c r="AQ32" s="4">
        <f>VLOOKUP($AP32,$C$5:$AM$504,1+MontoEmpresas!AX30,FALSE)+AV32</f>
        <v>0</v>
      </c>
      <c r="AR32" s="4">
        <f>VLOOKUP($AP32,$C$5:$AM$504,1+MontoEmpresas!AY30,FALSE)+AW32</f>
        <v>0</v>
      </c>
      <c r="AS32" s="4">
        <f>VLOOKUP($AP32,$C$5:$AM$504,1+MontoEmpresas!AZ30,FALSE)+AX32</f>
        <v>0</v>
      </c>
      <c r="AT32" s="5">
        <f t="shared" si="1"/>
        <v>0</v>
      </c>
      <c r="AV32" s="4"/>
      <c r="AW32" s="4"/>
      <c r="AX32" s="4"/>
      <c r="BG32">
        <f t="shared" si="3"/>
        <v>28</v>
      </c>
      <c r="BH32" t="s">
        <v>28</v>
      </c>
      <c r="BI32">
        <f t="shared" si="2"/>
        <v>0</v>
      </c>
    </row>
    <row r="33" spans="2:61" x14ac:dyDescent="0.35">
      <c r="B33" s="15"/>
      <c r="C33" s="3" t="s">
        <v>8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554246.15000000026</v>
      </c>
      <c r="N33" s="7">
        <v>543416.44999999972</v>
      </c>
      <c r="O33" s="7">
        <v>547575.15000000026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551672.87000000034</v>
      </c>
      <c r="Z33" s="7">
        <v>557433.88000000012</v>
      </c>
      <c r="AA33" s="7">
        <v>556966.41000000096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554397.60000000044</v>
      </c>
      <c r="AL33" s="4">
        <v>551293.57000000076</v>
      </c>
      <c r="AM33" s="4">
        <v>553069.02000000025</v>
      </c>
      <c r="AP33" s="3" t="str">
        <f t="shared" si="0"/>
        <v>ATRIA_ENERGIA</v>
      </c>
      <c r="AQ33" s="4">
        <f>VLOOKUP($AP33,$C$5:$AM$504,1+MontoEmpresas!AX31,FALSE)+AV33</f>
        <v>551672.87000000034</v>
      </c>
      <c r="AR33" s="4">
        <f>VLOOKUP($AP33,$C$5:$AM$504,1+MontoEmpresas!AY31,FALSE)+AW33</f>
        <v>557433.88000000012</v>
      </c>
      <c r="AS33" s="4">
        <f>VLOOKUP($AP33,$C$5:$AM$504,1+MontoEmpresas!AZ31,FALSE)+AX33</f>
        <v>556966.41000000096</v>
      </c>
      <c r="AT33" s="5">
        <f t="shared" si="1"/>
        <v>1666073.1600000015</v>
      </c>
      <c r="AV33" s="4"/>
      <c r="AW33" s="4"/>
      <c r="AX33" s="4"/>
      <c r="BG33">
        <f t="shared" si="3"/>
        <v>29</v>
      </c>
      <c r="BH33" t="s">
        <v>29</v>
      </c>
      <c r="BI33">
        <f t="shared" si="2"/>
        <v>0</v>
      </c>
    </row>
    <row r="34" spans="2:61" x14ac:dyDescent="0.35">
      <c r="B34" s="15"/>
      <c r="C34" s="3" t="s">
        <v>104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-138601.54999999981</v>
      </c>
      <c r="N34" s="7">
        <v>-79254.070000000022</v>
      </c>
      <c r="O34" s="7">
        <v>-113141.12000000004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-124015.07999999994</v>
      </c>
      <c r="Z34" s="7">
        <v>-78305.269999999975</v>
      </c>
      <c r="AA34" s="7">
        <v>-110055.91000000005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-127486.87000000001</v>
      </c>
      <c r="AL34" s="4">
        <v>-83404.25</v>
      </c>
      <c r="AM34" s="4">
        <v>-103780.56000000004</v>
      </c>
      <c r="AP34" s="3" t="str">
        <f t="shared" si="0"/>
        <v>AUSTRIAN_SOLAR</v>
      </c>
      <c r="AQ34" s="4">
        <f>VLOOKUP($AP34,$C$5:$AM$504,1+MontoEmpresas!AX32,FALSE)+AV34</f>
        <v>-138601.54999999981</v>
      </c>
      <c r="AR34" s="4">
        <f>VLOOKUP($AP34,$C$5:$AM$504,1+MontoEmpresas!AY32,FALSE)+AW34</f>
        <v>-79254.070000000022</v>
      </c>
      <c r="AS34" s="4">
        <f>VLOOKUP($AP34,$C$5:$AM$504,1+MontoEmpresas!AZ32,FALSE)+AX34</f>
        <v>-113141.12000000004</v>
      </c>
      <c r="AT34" s="5">
        <f t="shared" si="1"/>
        <v>-330996.73999999987</v>
      </c>
      <c r="AV34" s="4"/>
      <c r="AW34" s="4"/>
      <c r="AX34" s="4"/>
      <c r="BG34">
        <f t="shared" si="3"/>
        <v>30</v>
      </c>
      <c r="BH34" t="s">
        <v>30</v>
      </c>
      <c r="BI34">
        <f t="shared" si="2"/>
        <v>0</v>
      </c>
    </row>
    <row r="35" spans="2:61" x14ac:dyDescent="0.35">
      <c r="B35" s="15"/>
      <c r="C35" s="3" t="s">
        <v>105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P35" s="3" t="str">
        <f t="shared" si="0"/>
        <v>BARRICK</v>
      </c>
      <c r="AQ35" s="4">
        <f>VLOOKUP($AP35,$C$5:$AM$504,1+MontoEmpresas!AX33,FALSE)+AV35</f>
        <v>0</v>
      </c>
      <c r="AR35" s="4">
        <f>VLOOKUP($AP35,$C$5:$AM$504,1+MontoEmpresas!AY33,FALSE)+AW35</f>
        <v>0</v>
      </c>
      <c r="AS35" s="4">
        <f>VLOOKUP($AP35,$C$5:$AM$504,1+MontoEmpresas!AZ33,FALSE)+AX35</f>
        <v>0</v>
      </c>
      <c r="AT35" s="5">
        <f t="shared" si="1"/>
        <v>0</v>
      </c>
      <c r="AV35" s="4"/>
      <c r="AW35" s="4"/>
      <c r="AX35" s="4"/>
      <c r="BG35">
        <f t="shared" si="3"/>
        <v>31</v>
      </c>
      <c r="BH35" t="s">
        <v>31</v>
      </c>
      <c r="BI35">
        <f t="shared" si="2"/>
        <v>0</v>
      </c>
    </row>
    <row r="36" spans="2:61" x14ac:dyDescent="0.35">
      <c r="B36" s="15"/>
      <c r="C36" s="3" t="s">
        <v>9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-1122685.1000000036</v>
      </c>
      <c r="N36" s="7">
        <v>-1228678.1999999986</v>
      </c>
      <c r="O36" s="7">
        <v>-1113215.0399999979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-1161540.1100000024</v>
      </c>
      <c r="Z36" s="7">
        <v>-1290990.9299999983</v>
      </c>
      <c r="AA36" s="7">
        <v>-1154804.6499999971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-1163014.7800000033</v>
      </c>
      <c r="AL36" s="4">
        <v>-1255772.4599999981</v>
      </c>
      <c r="AM36" s="4">
        <v>-1168477.8999999994</v>
      </c>
      <c r="AP36" s="3" t="str">
        <f t="shared" si="0"/>
        <v>BE FORESTALES</v>
      </c>
      <c r="AQ36" s="4">
        <f>VLOOKUP($AP36,$C$5:$AM$504,1+MontoEmpresas!AX34,FALSE)+AV36</f>
        <v>-1163014.7800000033</v>
      </c>
      <c r="AR36" s="4">
        <f>VLOOKUP($AP36,$C$5:$AM$504,1+MontoEmpresas!AY34,FALSE)+AW36</f>
        <v>-1255772.4599999981</v>
      </c>
      <c r="AS36" s="4">
        <f>VLOOKUP($AP36,$C$5:$AM$504,1+MontoEmpresas!AZ34,FALSE)+AX36</f>
        <v>-1168477.8999999994</v>
      </c>
      <c r="AT36" s="5">
        <f t="shared" si="1"/>
        <v>-3587265.1400000006</v>
      </c>
      <c r="AV36" s="4"/>
      <c r="AW36" s="4"/>
      <c r="AX36" s="4"/>
      <c r="BG36">
        <f t="shared" si="3"/>
        <v>32</v>
      </c>
      <c r="BH36" t="s">
        <v>32</v>
      </c>
      <c r="BI36">
        <f t="shared" si="2"/>
        <v>0</v>
      </c>
    </row>
    <row r="37" spans="2:61" x14ac:dyDescent="0.35">
      <c r="B37" s="15"/>
      <c r="C37" s="3" t="s">
        <v>106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P37" s="3" t="str">
        <f t="shared" si="0"/>
        <v>BELLAVISTA</v>
      </c>
      <c r="AQ37" s="4">
        <f>VLOOKUP($AP37,$C$5:$AM$504,1+MontoEmpresas!AX35,FALSE)+AV37</f>
        <v>0</v>
      </c>
      <c r="AR37" s="4">
        <f>VLOOKUP($AP37,$C$5:$AM$504,1+MontoEmpresas!AY35,FALSE)+AW37</f>
        <v>0</v>
      </c>
      <c r="AS37" s="4">
        <f>VLOOKUP($AP37,$C$5:$AM$504,1+MontoEmpresas!AZ35,FALSE)+AX37</f>
        <v>0</v>
      </c>
      <c r="AT37" s="5">
        <f t="shared" si="1"/>
        <v>0</v>
      </c>
      <c r="AV37" s="4"/>
      <c r="AW37" s="4"/>
      <c r="AX37" s="4"/>
      <c r="BG37">
        <f t="shared" si="3"/>
        <v>33</v>
      </c>
      <c r="BH37" t="s">
        <v>33</v>
      </c>
      <c r="BI37">
        <f t="shared" si="2"/>
        <v>0</v>
      </c>
    </row>
    <row r="38" spans="2:61" x14ac:dyDescent="0.35">
      <c r="B38" s="15"/>
      <c r="C38" s="3" t="s">
        <v>375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P38" s="3" t="str">
        <f t="shared" si="0"/>
        <v>BERRUECO_ENERGIA</v>
      </c>
      <c r="AQ38" s="4">
        <f>VLOOKUP($AP38,$C$5:$AM$504,1+MontoEmpresas!AX36,FALSE)+AV38</f>
        <v>0</v>
      </c>
      <c r="AR38" s="4">
        <f>VLOOKUP($AP38,$C$5:$AM$504,1+MontoEmpresas!AY36,FALSE)+AW38</f>
        <v>0</v>
      </c>
      <c r="AS38" s="4">
        <f>VLOOKUP($AP38,$C$5:$AM$504,1+MontoEmpresas!AZ36,FALSE)+AX38</f>
        <v>0</v>
      </c>
      <c r="AT38" s="5">
        <f t="shared" si="1"/>
        <v>0</v>
      </c>
      <c r="AV38" s="4"/>
      <c r="AW38" s="4"/>
      <c r="AX38" s="4"/>
      <c r="BG38">
        <f t="shared" si="3"/>
        <v>34</v>
      </c>
      <c r="BH38" t="s">
        <v>34</v>
      </c>
      <c r="BI38">
        <f t="shared" si="2"/>
        <v>0</v>
      </c>
    </row>
    <row r="39" spans="2:61" x14ac:dyDescent="0.35">
      <c r="B39" s="15"/>
      <c r="C39" s="3" t="s">
        <v>57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175479.81999999989</v>
      </c>
      <c r="N39" s="7">
        <v>184126.54000000012</v>
      </c>
      <c r="O39" s="7">
        <v>180990.88000000006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184421.44999999981</v>
      </c>
      <c r="Z39" s="7">
        <v>191814.26000000004</v>
      </c>
      <c r="AA39" s="7">
        <v>184662.51000000004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183988.42</v>
      </c>
      <c r="AL39" s="4">
        <v>190358.76999999993</v>
      </c>
      <c r="AM39" s="4">
        <v>186860.04000000007</v>
      </c>
      <c r="AP39" s="3" t="str">
        <f t="shared" si="0"/>
        <v>BESALCO</v>
      </c>
      <c r="AQ39" s="4">
        <f>VLOOKUP($AP39,$C$5:$AM$504,1+MontoEmpresas!AX37,FALSE)+AV39</f>
        <v>183988.42</v>
      </c>
      <c r="AR39" s="4">
        <f>VLOOKUP($AP39,$C$5:$AM$504,1+MontoEmpresas!AY37,FALSE)+AW39</f>
        <v>190358.76999999993</v>
      </c>
      <c r="AS39" s="4">
        <f>VLOOKUP($AP39,$C$5:$AM$504,1+MontoEmpresas!AZ37,FALSE)+AX39</f>
        <v>186860.04000000007</v>
      </c>
      <c r="AT39" s="5">
        <f t="shared" si="1"/>
        <v>561207.23</v>
      </c>
      <c r="AV39" s="4"/>
      <c r="AW39" s="4"/>
      <c r="AX39" s="4"/>
      <c r="BG39">
        <f t="shared" si="3"/>
        <v>35</v>
      </c>
      <c r="BH39" t="s">
        <v>35</v>
      </c>
      <c r="BI39">
        <f t="shared" si="2"/>
        <v>0</v>
      </c>
    </row>
    <row r="40" spans="2:61" x14ac:dyDescent="0.35">
      <c r="B40" s="15"/>
      <c r="C40" s="3" t="s">
        <v>376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P40" s="3" t="str">
        <f t="shared" si="0"/>
        <v>BETEL</v>
      </c>
      <c r="AQ40" s="4">
        <f>VLOOKUP($AP40,$C$5:$AM$504,1+MontoEmpresas!AX38,FALSE)+AV40</f>
        <v>0</v>
      </c>
      <c r="AR40" s="4">
        <f>VLOOKUP($AP40,$C$5:$AM$504,1+MontoEmpresas!AY38,FALSE)+AW40</f>
        <v>0</v>
      </c>
      <c r="AS40" s="4">
        <f>VLOOKUP($AP40,$C$5:$AM$504,1+MontoEmpresas!AZ38,FALSE)+AX40</f>
        <v>0</v>
      </c>
      <c r="AT40" s="5">
        <f t="shared" si="1"/>
        <v>0</v>
      </c>
      <c r="AV40" s="4"/>
      <c r="AW40" s="4"/>
      <c r="AX40" s="4"/>
      <c r="BG40">
        <f t="shared" si="3"/>
        <v>36</v>
      </c>
      <c r="BH40" t="s">
        <v>36</v>
      </c>
      <c r="BI40">
        <f t="shared" si="2"/>
        <v>0</v>
      </c>
    </row>
    <row r="41" spans="2:61" x14ac:dyDescent="0.35">
      <c r="B41" s="15"/>
      <c r="C41" s="3" t="s">
        <v>377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P41" s="3" t="str">
        <f t="shared" si="0"/>
        <v>BIO_ENERGIA_MOLINA</v>
      </c>
      <c r="AQ41" s="4">
        <f>VLOOKUP($AP41,$C$5:$AM$504,1+MontoEmpresas!AX39,FALSE)+AV41</f>
        <v>0</v>
      </c>
      <c r="AR41" s="4">
        <f>VLOOKUP($AP41,$C$5:$AM$504,1+MontoEmpresas!AY39,FALSE)+AW41</f>
        <v>0</v>
      </c>
      <c r="AS41" s="4">
        <f>VLOOKUP($AP41,$C$5:$AM$504,1+MontoEmpresas!AZ39,FALSE)+AX41</f>
        <v>0</v>
      </c>
      <c r="AT41" s="5">
        <f t="shared" si="1"/>
        <v>0</v>
      </c>
      <c r="AV41" s="4"/>
      <c r="AW41" s="4"/>
      <c r="AX41" s="4"/>
      <c r="BG41">
        <f t="shared" si="3"/>
        <v>37</v>
      </c>
      <c r="BH41" t="s">
        <v>37</v>
      </c>
      <c r="BI41">
        <f t="shared" si="2"/>
        <v>0</v>
      </c>
    </row>
    <row r="42" spans="2:61" x14ac:dyDescent="0.35">
      <c r="B42" s="15"/>
      <c r="C42" s="3" t="s">
        <v>107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P42" s="3" t="str">
        <f t="shared" si="0"/>
        <v>BIOBIO_NEGRETE</v>
      </c>
      <c r="AQ42" s="4">
        <f>VLOOKUP($AP42,$C$5:$AM$504,1+MontoEmpresas!AX40,FALSE)+AV42</f>
        <v>0</v>
      </c>
      <c r="AR42" s="4">
        <f>VLOOKUP($AP42,$C$5:$AM$504,1+MontoEmpresas!AY40,FALSE)+AW42</f>
        <v>0</v>
      </c>
      <c r="AS42" s="4">
        <f>VLOOKUP($AP42,$C$5:$AM$504,1+MontoEmpresas!AZ40,FALSE)+AX42</f>
        <v>0</v>
      </c>
      <c r="AT42" s="5">
        <f t="shared" si="1"/>
        <v>0</v>
      </c>
      <c r="AV42" s="4"/>
      <c r="AW42" s="4"/>
      <c r="AX42" s="4"/>
      <c r="BG42">
        <f t="shared" si="3"/>
        <v>38</v>
      </c>
      <c r="BH42" t="s">
        <v>38</v>
      </c>
      <c r="BI42">
        <f t="shared" si="2"/>
        <v>0</v>
      </c>
    </row>
    <row r="43" spans="2:61" x14ac:dyDescent="0.35">
      <c r="B43" s="15"/>
      <c r="C43" s="3" t="s">
        <v>378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P43" s="3" t="str">
        <f t="shared" si="0"/>
        <v>BIOCRUZ</v>
      </c>
      <c r="AQ43" s="4">
        <f>VLOOKUP($AP43,$C$5:$AM$504,1+MontoEmpresas!AX41,FALSE)+AV43</f>
        <v>0</v>
      </c>
      <c r="AR43" s="4">
        <f>VLOOKUP($AP43,$C$5:$AM$504,1+MontoEmpresas!AY41,FALSE)+AW43</f>
        <v>0</v>
      </c>
      <c r="AS43" s="4">
        <f>VLOOKUP($AP43,$C$5:$AM$504,1+MontoEmpresas!AZ41,FALSE)+AX43</f>
        <v>0</v>
      </c>
      <c r="AT43" s="5">
        <f t="shared" si="1"/>
        <v>0</v>
      </c>
      <c r="AV43" s="4"/>
      <c r="AW43" s="4"/>
      <c r="AX43" s="4"/>
      <c r="BG43">
        <f t="shared" si="3"/>
        <v>39</v>
      </c>
      <c r="BH43" t="s">
        <v>39</v>
      </c>
      <c r="BI43">
        <f t="shared" si="2"/>
        <v>0</v>
      </c>
    </row>
    <row r="44" spans="2:61" x14ac:dyDescent="0.35">
      <c r="B44" s="15"/>
      <c r="C44" s="3" t="s">
        <v>379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P44" s="3" t="str">
        <f t="shared" si="0"/>
        <v>BLUEGATE SpA</v>
      </c>
      <c r="AQ44" s="4">
        <f>VLOOKUP($AP44,$C$5:$AM$504,1+MontoEmpresas!AX42,FALSE)+AV44</f>
        <v>0</v>
      </c>
      <c r="AR44" s="4">
        <f>VLOOKUP($AP44,$C$5:$AM$504,1+MontoEmpresas!AY42,FALSE)+AW44</f>
        <v>0</v>
      </c>
      <c r="AS44" s="4">
        <f>VLOOKUP($AP44,$C$5:$AM$504,1+MontoEmpresas!AZ42,FALSE)+AX44</f>
        <v>0</v>
      </c>
      <c r="AT44" s="5">
        <f t="shared" si="1"/>
        <v>0</v>
      </c>
      <c r="AV44" s="4"/>
      <c r="AW44" s="4"/>
      <c r="AX44" s="4"/>
      <c r="BG44">
        <f t="shared" si="3"/>
        <v>40</v>
      </c>
      <c r="BH44" t="s">
        <v>40</v>
      </c>
      <c r="BI44">
        <f t="shared" si="2"/>
        <v>0</v>
      </c>
    </row>
    <row r="45" spans="2:61" x14ac:dyDescent="0.35">
      <c r="C45" s="3" t="s">
        <v>10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-450735.41000000056</v>
      </c>
      <c r="N45" s="7">
        <v>-462988.00000000064</v>
      </c>
      <c r="O45" s="7">
        <v>-432739.87000000005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-448061.37999999989</v>
      </c>
      <c r="Z45" s="7">
        <v>-481309.34</v>
      </c>
      <c r="AA45" s="7">
        <v>-443118.85000000038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-449980.23999999976</v>
      </c>
      <c r="AL45" s="4">
        <v>-466969.11999999924</v>
      </c>
      <c r="AM45" s="4">
        <v>-435350.0100000003</v>
      </c>
      <c r="AP45" s="3" t="str">
        <f t="shared" si="0"/>
        <v>CABO_LEONES</v>
      </c>
      <c r="AQ45" s="4">
        <f>VLOOKUP($AP45,$C$5:$AM$504,1+MontoEmpresas!AX43,FALSE)+AV45</f>
        <v>-450735.41000000056</v>
      </c>
      <c r="AR45" s="4">
        <f>VLOOKUP($AP45,$C$5:$AM$504,1+MontoEmpresas!AY43,FALSE)+AW45</f>
        <v>-462988.00000000064</v>
      </c>
      <c r="AS45" s="4">
        <f>VLOOKUP($AP45,$C$5:$AM$504,1+MontoEmpresas!AZ43,FALSE)+AX45</f>
        <v>-432739.87000000005</v>
      </c>
      <c r="AT45" s="5">
        <f t="shared" si="1"/>
        <v>-1346463.2800000012</v>
      </c>
      <c r="AV45" s="4"/>
      <c r="AW45" s="4"/>
      <c r="AX45" s="4"/>
      <c r="AY45" s="16"/>
      <c r="BG45">
        <f t="shared" si="3"/>
        <v>41</v>
      </c>
      <c r="BH45" t="s">
        <v>41</v>
      </c>
      <c r="BI45">
        <f t="shared" si="2"/>
        <v>0</v>
      </c>
    </row>
    <row r="46" spans="2:61" x14ac:dyDescent="0.35">
      <c r="C46" s="3" t="s">
        <v>380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P46" s="3" t="str">
        <f t="shared" si="0"/>
        <v>CABO_LEONES_II</v>
      </c>
      <c r="AQ46" s="4">
        <f>VLOOKUP($AP46,$C$5:$AM$504,1+MontoEmpresas!AX44,FALSE)+AV46</f>
        <v>0</v>
      </c>
      <c r="AR46" s="4">
        <f>VLOOKUP($AP46,$C$5:$AM$504,1+MontoEmpresas!AY44,FALSE)+AW46</f>
        <v>0</v>
      </c>
      <c r="AS46" s="4">
        <f>VLOOKUP($AP46,$C$5:$AM$504,1+MontoEmpresas!AZ44,FALSE)+AX46</f>
        <v>0</v>
      </c>
      <c r="AT46" s="5">
        <f t="shared" si="1"/>
        <v>0</v>
      </c>
      <c r="AV46" s="4"/>
      <c r="AW46" s="4"/>
      <c r="AX46" s="4"/>
      <c r="AY46" s="16"/>
      <c r="BG46">
        <f t="shared" si="3"/>
        <v>42</v>
      </c>
      <c r="BH46" t="s">
        <v>42</v>
      </c>
      <c r="BI46">
        <f t="shared" si="2"/>
        <v>0</v>
      </c>
    </row>
    <row r="47" spans="2:61" x14ac:dyDescent="0.35">
      <c r="C47" s="3" t="s">
        <v>364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P47" s="3" t="str">
        <f t="shared" si="0"/>
        <v>CABO_LEONES_III</v>
      </c>
      <c r="AQ47" s="4">
        <f>VLOOKUP($AP47,$C$5:$AM$504,1+MontoEmpresas!AX45,FALSE)+AV47</f>
        <v>0</v>
      </c>
      <c r="AR47" s="4">
        <f>VLOOKUP($AP47,$C$5:$AM$504,1+MontoEmpresas!AY45,FALSE)+AW47</f>
        <v>0</v>
      </c>
      <c r="AS47" s="4">
        <f>VLOOKUP($AP47,$C$5:$AM$504,1+MontoEmpresas!AZ45,FALSE)+AX47</f>
        <v>0</v>
      </c>
      <c r="AT47" s="5">
        <f t="shared" si="1"/>
        <v>0</v>
      </c>
      <c r="AV47" s="4"/>
      <c r="AW47" s="4"/>
      <c r="AX47" s="4"/>
      <c r="AY47" s="16"/>
      <c r="BG47">
        <f t="shared" si="3"/>
        <v>43</v>
      </c>
      <c r="BH47" t="s">
        <v>43</v>
      </c>
      <c r="BI47">
        <f t="shared" si="2"/>
        <v>0</v>
      </c>
    </row>
    <row r="48" spans="2:61" x14ac:dyDescent="0.35">
      <c r="C48" s="3" t="s">
        <v>381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P48" s="3" t="str">
        <f t="shared" si="0"/>
        <v>CALAFATE</v>
      </c>
      <c r="AQ48" s="4">
        <f>VLOOKUP($AP48,$C$5:$AM$504,1+MontoEmpresas!AX46,FALSE)+AV48</f>
        <v>0</v>
      </c>
      <c r="AR48" s="4">
        <f>VLOOKUP($AP48,$C$5:$AM$504,1+MontoEmpresas!AY46,FALSE)+AW48</f>
        <v>0</v>
      </c>
      <c r="AS48" s="4">
        <f>VLOOKUP($AP48,$C$5:$AM$504,1+MontoEmpresas!AZ46,FALSE)+AX48</f>
        <v>0</v>
      </c>
      <c r="AT48" s="5">
        <f t="shared" si="1"/>
        <v>0</v>
      </c>
      <c r="AV48" s="4"/>
      <c r="AW48" s="4"/>
      <c r="AX48" s="4"/>
      <c r="AY48" s="16"/>
      <c r="BG48">
        <f t="shared" si="3"/>
        <v>44</v>
      </c>
      <c r="BH48" t="s">
        <v>44</v>
      </c>
      <c r="BI48">
        <f t="shared" si="2"/>
        <v>0</v>
      </c>
    </row>
    <row r="49" spans="3:61" x14ac:dyDescent="0.35">
      <c r="C49" s="3" t="s">
        <v>108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P49" s="3" t="str">
        <f t="shared" si="0"/>
        <v>CALAMA_SOLAR_1</v>
      </c>
      <c r="AQ49" s="4">
        <f>VLOOKUP($AP49,$C$5:$AM$504,1+MontoEmpresas!AX47,FALSE)+AV49</f>
        <v>0</v>
      </c>
      <c r="AR49" s="4">
        <f>VLOOKUP($AP49,$C$5:$AM$504,1+MontoEmpresas!AY47,FALSE)+AW49</f>
        <v>0</v>
      </c>
      <c r="AS49" s="4">
        <f>VLOOKUP($AP49,$C$5:$AM$504,1+MontoEmpresas!AZ47,FALSE)+AX49</f>
        <v>0</v>
      </c>
      <c r="AT49" s="5">
        <f t="shared" si="1"/>
        <v>0</v>
      </c>
      <c r="AV49" s="4"/>
      <c r="AW49" s="4"/>
      <c r="AX49" s="4"/>
      <c r="AY49" s="16"/>
      <c r="BG49">
        <f t="shared" si="3"/>
        <v>45</v>
      </c>
      <c r="BH49" t="s">
        <v>45</v>
      </c>
      <c r="BI49">
        <f t="shared" si="2"/>
        <v>0</v>
      </c>
    </row>
    <row r="50" spans="3:61" x14ac:dyDescent="0.35">
      <c r="C50" s="3" t="s">
        <v>109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P50" s="3" t="str">
        <f t="shared" si="0"/>
        <v>CALLE_LARGA_SPA</v>
      </c>
      <c r="AQ50" s="4">
        <f>VLOOKUP($AP50,$C$5:$AM$504,1+MontoEmpresas!AX48,FALSE)+AV50</f>
        <v>0</v>
      </c>
      <c r="AR50" s="4">
        <f>VLOOKUP($AP50,$C$5:$AM$504,1+MontoEmpresas!AY48,FALSE)+AW50</f>
        <v>0</v>
      </c>
      <c r="AS50" s="4">
        <f>VLOOKUP($AP50,$C$5:$AM$504,1+MontoEmpresas!AZ48,FALSE)+AX50</f>
        <v>0</v>
      </c>
      <c r="AT50" s="5">
        <f t="shared" si="1"/>
        <v>0</v>
      </c>
      <c r="AV50" s="4"/>
      <c r="AW50" s="4"/>
      <c r="AX50" s="4"/>
      <c r="AY50" s="16"/>
      <c r="BG50">
        <f t="shared" si="3"/>
        <v>46</v>
      </c>
      <c r="BH50" t="s">
        <v>46</v>
      </c>
      <c r="BI50">
        <f t="shared" si="2"/>
        <v>0</v>
      </c>
    </row>
    <row r="51" spans="3:61" x14ac:dyDescent="0.35">
      <c r="C51" s="3" t="s">
        <v>382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P51" s="3" t="str">
        <f t="shared" si="0"/>
        <v>CAMPO_LINDO</v>
      </c>
      <c r="AQ51" s="4">
        <f>VLOOKUP($AP51,$C$5:$AM$504,1+MontoEmpresas!AX49,FALSE)+AV51</f>
        <v>0</v>
      </c>
      <c r="AR51" s="4">
        <f>VLOOKUP($AP51,$C$5:$AM$504,1+MontoEmpresas!AY49,FALSE)+AW51</f>
        <v>0</v>
      </c>
      <c r="AS51" s="4">
        <f>VLOOKUP($AP51,$C$5:$AM$504,1+MontoEmpresas!AZ49,FALSE)+AX51</f>
        <v>0</v>
      </c>
      <c r="AT51" s="5">
        <f t="shared" si="1"/>
        <v>0</v>
      </c>
      <c r="AV51" s="4"/>
      <c r="AW51" s="4"/>
      <c r="AX51" s="4"/>
      <c r="AY51" s="16"/>
      <c r="BG51">
        <f t="shared" si="3"/>
        <v>47</v>
      </c>
      <c r="BH51" t="s">
        <v>47</v>
      </c>
      <c r="BI51">
        <f t="shared" si="2"/>
        <v>0</v>
      </c>
    </row>
    <row r="52" spans="3:61" x14ac:dyDescent="0.35">
      <c r="C52" s="3" t="s">
        <v>383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P52" s="3" t="str">
        <f t="shared" si="0"/>
        <v>CANDELARIA SOLAR</v>
      </c>
      <c r="AQ52" s="4">
        <f>VLOOKUP($AP52,$C$5:$AM$504,1+MontoEmpresas!AX50,FALSE)+AV52</f>
        <v>0</v>
      </c>
      <c r="AR52" s="4">
        <f>VLOOKUP($AP52,$C$5:$AM$504,1+MontoEmpresas!AY50,FALSE)+AW52</f>
        <v>0</v>
      </c>
      <c r="AS52" s="4">
        <f>VLOOKUP($AP52,$C$5:$AM$504,1+MontoEmpresas!AZ50,FALSE)+AX52</f>
        <v>0</v>
      </c>
      <c r="AT52" s="5">
        <f t="shared" si="1"/>
        <v>0</v>
      </c>
      <c r="AV52" s="4"/>
      <c r="AW52" s="4"/>
      <c r="AX52" s="4"/>
      <c r="AY52" s="16"/>
      <c r="BG52">
        <f t="shared" si="3"/>
        <v>48</v>
      </c>
      <c r="BH52" t="s">
        <v>48</v>
      </c>
      <c r="BI52">
        <f t="shared" si="2"/>
        <v>0</v>
      </c>
    </row>
    <row r="53" spans="3:61" x14ac:dyDescent="0.35">
      <c r="C53" s="3" t="s">
        <v>110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P53" s="3" t="str">
        <f t="shared" si="0"/>
        <v>CANENCIA_ENERGIA_SPA</v>
      </c>
      <c r="AQ53" s="4">
        <f>VLOOKUP($AP53,$C$5:$AM$504,1+MontoEmpresas!AX51,FALSE)+AV53</f>
        <v>0</v>
      </c>
      <c r="AR53" s="4">
        <f>VLOOKUP($AP53,$C$5:$AM$504,1+MontoEmpresas!AY51,FALSE)+AW53</f>
        <v>0</v>
      </c>
      <c r="AS53" s="4">
        <f>VLOOKUP($AP53,$C$5:$AM$504,1+MontoEmpresas!AZ51,FALSE)+AX53</f>
        <v>0</v>
      </c>
      <c r="AT53" s="5">
        <f t="shared" si="1"/>
        <v>0</v>
      </c>
      <c r="AV53" s="4"/>
      <c r="AW53" s="4"/>
      <c r="AX53" s="4"/>
      <c r="AY53" s="16"/>
      <c r="BG53">
        <f t="shared" si="3"/>
        <v>49</v>
      </c>
      <c r="BH53" t="s">
        <v>49</v>
      </c>
      <c r="BI53">
        <f t="shared" si="2"/>
        <v>0</v>
      </c>
    </row>
    <row r="54" spans="3:61" x14ac:dyDescent="0.35">
      <c r="C54" s="3" t="s">
        <v>111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-367506.42999999976</v>
      </c>
      <c r="N54" s="7">
        <v>-406915.92000000033</v>
      </c>
      <c r="O54" s="7">
        <v>-372593.7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-381762.29000000027</v>
      </c>
      <c r="Z54" s="7">
        <v>-433561.7899999998</v>
      </c>
      <c r="AA54" s="7">
        <v>-406715.9699999998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-370640.80000000022</v>
      </c>
      <c r="AL54" s="4">
        <v>-409536.66000000015</v>
      </c>
      <c r="AM54" s="4">
        <v>-402188.42999999953</v>
      </c>
      <c r="AP54" s="3" t="str">
        <f t="shared" si="0"/>
        <v>CAPULLO</v>
      </c>
      <c r="AQ54" s="4">
        <f>VLOOKUP($AP54,$C$5:$AM$504,1+MontoEmpresas!AX52,FALSE)+AV54</f>
        <v>-381762.29000000027</v>
      </c>
      <c r="AR54" s="4">
        <f>VLOOKUP($AP54,$C$5:$AM$504,1+MontoEmpresas!AY52,FALSE)+AW54</f>
        <v>-433561.7899999998</v>
      </c>
      <c r="AS54" s="4">
        <f>VLOOKUP($AP54,$C$5:$AM$504,1+MontoEmpresas!AZ52,FALSE)+AX54</f>
        <v>-406715.9699999998</v>
      </c>
      <c r="AT54" s="5">
        <f t="shared" si="1"/>
        <v>-1222040.0499999998</v>
      </c>
      <c r="AV54" s="4"/>
      <c r="AW54" s="4"/>
      <c r="AX54" s="4"/>
      <c r="AY54" s="16"/>
      <c r="BG54">
        <f t="shared" si="3"/>
        <v>50</v>
      </c>
      <c r="BH54" t="s">
        <v>50</v>
      </c>
      <c r="BI54">
        <f t="shared" si="2"/>
        <v>0</v>
      </c>
    </row>
    <row r="55" spans="3:61" x14ac:dyDescent="0.35">
      <c r="C55" s="3" t="s">
        <v>112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P55" s="3" t="str">
        <f t="shared" si="0"/>
        <v>CARBOMET</v>
      </c>
      <c r="AQ55" s="4">
        <f>VLOOKUP($AP55,$C$5:$AM$504,1+MontoEmpresas!AX53,FALSE)+AV55</f>
        <v>0</v>
      </c>
      <c r="AR55" s="4">
        <f>VLOOKUP($AP55,$C$5:$AM$504,1+MontoEmpresas!AY53,FALSE)+AW55</f>
        <v>0</v>
      </c>
      <c r="AS55" s="4">
        <f>VLOOKUP($AP55,$C$5:$AM$504,1+MontoEmpresas!AZ53,FALSE)+AX55</f>
        <v>0</v>
      </c>
      <c r="AT55" s="5">
        <f t="shared" si="1"/>
        <v>0</v>
      </c>
      <c r="AV55" s="4"/>
      <c r="AW55" s="4"/>
      <c r="AX55" s="4"/>
      <c r="AY55" s="16"/>
      <c r="BG55">
        <f t="shared" si="3"/>
        <v>51</v>
      </c>
      <c r="BH55" t="s">
        <v>51</v>
      </c>
      <c r="BI55">
        <f t="shared" si="2"/>
        <v>0</v>
      </c>
    </row>
    <row r="56" spans="3:61" x14ac:dyDescent="0.35">
      <c r="C56" s="3" t="s">
        <v>113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P56" s="3" t="str">
        <f t="shared" si="0"/>
        <v>CARDONES SA</v>
      </c>
      <c r="AQ56" s="4">
        <f>VLOOKUP($AP56,$C$5:$AM$504,1+MontoEmpresas!AX54,FALSE)+AV56</f>
        <v>0</v>
      </c>
      <c r="AR56" s="4">
        <f>VLOOKUP($AP56,$C$5:$AM$504,1+MontoEmpresas!AY54,FALSE)+AW56</f>
        <v>0</v>
      </c>
      <c r="AS56" s="4">
        <f>VLOOKUP($AP56,$C$5:$AM$504,1+MontoEmpresas!AZ54,FALSE)+AX56</f>
        <v>0</v>
      </c>
      <c r="AT56" s="5">
        <f t="shared" si="1"/>
        <v>0</v>
      </c>
      <c r="AV56" s="4"/>
      <c r="AW56" s="4"/>
      <c r="AX56" s="4"/>
      <c r="AY56" s="16"/>
      <c r="BG56">
        <f t="shared" si="3"/>
        <v>52</v>
      </c>
      <c r="BH56" t="s">
        <v>52</v>
      </c>
      <c r="BI56">
        <f t="shared" si="2"/>
        <v>0</v>
      </c>
    </row>
    <row r="57" spans="3:61" x14ac:dyDescent="0.35">
      <c r="C57" s="3" t="s">
        <v>11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P57" s="3" t="str">
        <f t="shared" si="0"/>
        <v>CAREN</v>
      </c>
      <c r="AQ57" s="4">
        <f>VLOOKUP($AP57,$C$5:$AM$504,1+MontoEmpresas!AX55,FALSE)+AV57</f>
        <v>0</v>
      </c>
      <c r="AR57" s="4">
        <f>VLOOKUP($AP57,$C$5:$AM$504,1+MontoEmpresas!AY55,FALSE)+AW57</f>
        <v>0</v>
      </c>
      <c r="AS57" s="4">
        <f>VLOOKUP($AP57,$C$5:$AM$504,1+MontoEmpresas!AZ55,FALSE)+AX57</f>
        <v>0</v>
      </c>
      <c r="AT57" s="5">
        <f t="shared" si="1"/>
        <v>0</v>
      </c>
      <c r="AV57" s="4"/>
      <c r="AW57" s="4"/>
      <c r="AX57" s="4"/>
      <c r="AY57" s="16"/>
      <c r="BG57">
        <f t="shared" si="3"/>
        <v>53</v>
      </c>
      <c r="BH57" t="s">
        <v>53</v>
      </c>
      <c r="BI57">
        <f t="shared" si="2"/>
        <v>0</v>
      </c>
    </row>
    <row r="58" spans="3:61" x14ac:dyDescent="0.35">
      <c r="C58" s="3" t="s">
        <v>114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P58" s="3" t="str">
        <f t="shared" si="0"/>
        <v>CARRAN</v>
      </c>
      <c r="AQ58" s="4">
        <f>VLOOKUP($AP58,$C$5:$AM$504,1+MontoEmpresas!AX56,FALSE)+AV58</f>
        <v>0</v>
      </c>
      <c r="AR58" s="4">
        <f>VLOOKUP($AP58,$C$5:$AM$504,1+MontoEmpresas!AY56,FALSE)+AW58</f>
        <v>0</v>
      </c>
      <c r="AS58" s="4">
        <f>VLOOKUP($AP58,$C$5:$AM$504,1+MontoEmpresas!AZ56,FALSE)+AX58</f>
        <v>0</v>
      </c>
      <c r="AT58" s="5">
        <f t="shared" si="1"/>
        <v>0</v>
      </c>
      <c r="AV58" s="4"/>
      <c r="AW58" s="4"/>
      <c r="AX58" s="4"/>
      <c r="AY58" s="16"/>
      <c r="BG58">
        <f t="shared" si="3"/>
        <v>54</v>
      </c>
      <c r="BH58" t="s">
        <v>54</v>
      </c>
      <c r="BI58">
        <f t="shared" si="2"/>
        <v>0</v>
      </c>
    </row>
    <row r="59" spans="3:61" x14ac:dyDescent="0.35">
      <c r="C59" s="3" t="s">
        <v>384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P59" s="3" t="str">
        <f t="shared" si="0"/>
        <v>CASA_BERMEJA_SPA</v>
      </c>
      <c r="AQ59" s="4">
        <f>VLOOKUP($AP59,$C$5:$AM$504,1+MontoEmpresas!AX57,FALSE)+AV59</f>
        <v>0</v>
      </c>
      <c r="AR59" s="4">
        <f>VLOOKUP($AP59,$C$5:$AM$504,1+MontoEmpresas!AY57,FALSE)+AW59</f>
        <v>0</v>
      </c>
      <c r="AS59" s="4">
        <f>VLOOKUP($AP59,$C$5:$AM$504,1+MontoEmpresas!AZ57,FALSE)+AX59</f>
        <v>0</v>
      </c>
      <c r="AT59" s="5">
        <f t="shared" si="1"/>
        <v>0</v>
      </c>
      <c r="AV59" s="4"/>
      <c r="AW59" s="4"/>
      <c r="AX59" s="4"/>
      <c r="AY59" s="16"/>
      <c r="BG59">
        <f t="shared" si="3"/>
        <v>55</v>
      </c>
      <c r="BH59" t="s">
        <v>55</v>
      </c>
      <c r="BI59">
        <f t="shared" si="2"/>
        <v>0</v>
      </c>
    </row>
    <row r="60" spans="3:61" x14ac:dyDescent="0.35">
      <c r="C60" s="3" t="s">
        <v>115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P60" s="3" t="str">
        <f t="shared" si="0"/>
        <v>CATAN_SOLAR</v>
      </c>
      <c r="AQ60" s="4">
        <f>VLOOKUP($AP60,$C$5:$AM$504,1+MontoEmpresas!AX58,FALSE)+AV60</f>
        <v>0</v>
      </c>
      <c r="AR60" s="4">
        <f>VLOOKUP($AP60,$C$5:$AM$504,1+MontoEmpresas!AY58,FALSE)+AW60</f>
        <v>0</v>
      </c>
      <c r="AS60" s="4">
        <f>VLOOKUP($AP60,$C$5:$AM$504,1+MontoEmpresas!AZ58,FALSE)+AX60</f>
        <v>0</v>
      </c>
      <c r="AT60" s="5">
        <f t="shared" si="1"/>
        <v>0</v>
      </c>
      <c r="AV60" s="4"/>
      <c r="AW60" s="4"/>
      <c r="AX60" s="4"/>
      <c r="AY60" s="16"/>
      <c r="BG60">
        <f t="shared" si="3"/>
        <v>56</v>
      </c>
      <c r="BH60" t="s">
        <v>56</v>
      </c>
      <c r="BI60">
        <f t="shared" si="2"/>
        <v>0</v>
      </c>
    </row>
    <row r="61" spans="3:61" x14ac:dyDescent="0.35">
      <c r="C61" s="3" t="s">
        <v>116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P61" s="3" t="str">
        <f t="shared" si="0"/>
        <v>CAVANCHA</v>
      </c>
      <c r="AQ61" s="4">
        <f>VLOOKUP($AP61,$C$5:$AM$504,1+MontoEmpresas!AX59,FALSE)+AV61</f>
        <v>0</v>
      </c>
      <c r="AR61" s="4">
        <f>VLOOKUP($AP61,$C$5:$AM$504,1+MontoEmpresas!AY59,FALSE)+AW61</f>
        <v>0</v>
      </c>
      <c r="AS61" s="4">
        <f>VLOOKUP($AP61,$C$5:$AM$504,1+MontoEmpresas!AZ59,FALSE)+AX61</f>
        <v>0</v>
      </c>
      <c r="AT61" s="5">
        <f t="shared" si="1"/>
        <v>0</v>
      </c>
      <c r="AV61" s="4"/>
      <c r="AW61" s="4"/>
      <c r="AX61" s="4"/>
      <c r="AY61" s="16"/>
      <c r="BG61">
        <f t="shared" si="3"/>
        <v>57</v>
      </c>
      <c r="BH61" t="s">
        <v>57</v>
      </c>
      <c r="BI61">
        <f t="shared" si="2"/>
        <v>0</v>
      </c>
    </row>
    <row r="62" spans="3:61" x14ac:dyDescent="0.35">
      <c r="C62" s="3" t="s">
        <v>385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P62" s="3" t="str">
        <f t="shared" si="0"/>
        <v>CEDARS_SOLAR</v>
      </c>
      <c r="AQ62" s="4">
        <f>VLOOKUP($AP62,$C$5:$AM$504,1+MontoEmpresas!AX60,FALSE)+AV62</f>
        <v>0</v>
      </c>
      <c r="AR62" s="4">
        <f>VLOOKUP($AP62,$C$5:$AM$504,1+MontoEmpresas!AY60,FALSE)+AW62</f>
        <v>0</v>
      </c>
      <c r="AS62" s="4">
        <f>VLOOKUP($AP62,$C$5:$AM$504,1+MontoEmpresas!AZ60,FALSE)+AX62</f>
        <v>0</v>
      </c>
      <c r="AT62" s="5">
        <f t="shared" si="1"/>
        <v>0</v>
      </c>
      <c r="AV62" s="4"/>
      <c r="AW62" s="4"/>
      <c r="AX62" s="4"/>
      <c r="AY62" s="16"/>
      <c r="BG62">
        <f t="shared" si="3"/>
        <v>58</v>
      </c>
      <c r="BH62" t="s">
        <v>58</v>
      </c>
      <c r="BI62">
        <f t="shared" si="2"/>
        <v>0</v>
      </c>
    </row>
    <row r="63" spans="3:61" x14ac:dyDescent="0.35">
      <c r="C63" s="3" t="s">
        <v>386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P63" s="3" t="str">
        <f t="shared" si="0"/>
        <v>Central El Atajo</v>
      </c>
      <c r="AQ63" s="4">
        <f>VLOOKUP($AP63,$C$5:$AM$504,1+MontoEmpresas!AX61,FALSE)+AV63</f>
        <v>0</v>
      </c>
      <c r="AR63" s="4">
        <f>VLOOKUP($AP63,$C$5:$AM$504,1+MontoEmpresas!AY61,FALSE)+AW63</f>
        <v>0</v>
      </c>
      <c r="AS63" s="4">
        <f>VLOOKUP($AP63,$C$5:$AM$504,1+MontoEmpresas!AZ61,FALSE)+AX63</f>
        <v>0</v>
      </c>
      <c r="AT63" s="5">
        <f t="shared" si="1"/>
        <v>0</v>
      </c>
      <c r="AV63" s="4"/>
      <c r="AW63" s="4"/>
      <c r="AX63" s="4"/>
      <c r="AY63" s="16"/>
      <c r="BG63">
        <f t="shared" si="3"/>
        <v>59</v>
      </c>
      <c r="BH63" t="s">
        <v>59</v>
      </c>
      <c r="BI63">
        <f t="shared" si="2"/>
        <v>0</v>
      </c>
    </row>
    <row r="64" spans="3:61" x14ac:dyDescent="0.35">
      <c r="C64" s="3" t="s">
        <v>12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-1410096.9099999981</v>
      </c>
      <c r="N64" s="7">
        <v>-1528866.2600000012</v>
      </c>
      <c r="O64" s="7">
        <v>-1438111.9700000023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-1448820.3299999987</v>
      </c>
      <c r="Z64" s="7">
        <v>-1585645.6799999995</v>
      </c>
      <c r="AA64" s="7">
        <v>-1477968.1699999967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-1451643.4399999972</v>
      </c>
      <c r="AL64" s="4">
        <v>-1549063.6500000018</v>
      </c>
      <c r="AM64" s="4">
        <v>-1487851.8800000006</v>
      </c>
      <c r="AP64" s="3" t="str">
        <f t="shared" si="0"/>
        <v>CERRO_DOMINADOR_CSP</v>
      </c>
      <c r="AQ64" s="4">
        <f>VLOOKUP($AP64,$C$5:$AM$504,1+MontoEmpresas!AX62,FALSE)+AV64</f>
        <v>-1448820.3299999987</v>
      </c>
      <c r="AR64" s="4">
        <f>VLOOKUP($AP64,$C$5:$AM$504,1+MontoEmpresas!AY62,FALSE)+AW64</f>
        <v>-1585645.6799999995</v>
      </c>
      <c r="AS64" s="4">
        <f>VLOOKUP($AP64,$C$5:$AM$504,1+MontoEmpresas!AZ62,FALSE)+AX64</f>
        <v>-1477968.1699999967</v>
      </c>
      <c r="AT64" s="5">
        <f t="shared" si="1"/>
        <v>-4512434.1799999941</v>
      </c>
      <c r="AV64" s="4"/>
      <c r="AW64" s="4"/>
      <c r="AX64" s="4"/>
      <c r="AY64" s="16"/>
      <c r="BG64">
        <f t="shared" si="3"/>
        <v>60</v>
      </c>
      <c r="BH64" t="s">
        <v>60</v>
      </c>
      <c r="BI64">
        <f t="shared" si="2"/>
        <v>0</v>
      </c>
    </row>
    <row r="65" spans="3:61" x14ac:dyDescent="0.35">
      <c r="C65" s="3" t="s">
        <v>387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P65" s="3" t="str">
        <f t="shared" si="0"/>
        <v>CGE_C</v>
      </c>
      <c r="AQ65" s="4">
        <f>VLOOKUP($AP65,$C$5:$AM$504,1+MontoEmpresas!AX63,FALSE)+AV65</f>
        <v>0</v>
      </c>
      <c r="AR65" s="4">
        <f>VLOOKUP($AP65,$C$5:$AM$504,1+MontoEmpresas!AY63,FALSE)+AW65</f>
        <v>0</v>
      </c>
      <c r="AS65" s="4">
        <f>VLOOKUP($AP65,$C$5:$AM$504,1+MontoEmpresas!AZ63,FALSE)+AX65</f>
        <v>0</v>
      </c>
      <c r="AT65" s="5">
        <f t="shared" si="1"/>
        <v>0</v>
      </c>
      <c r="AV65" s="4"/>
      <c r="AW65" s="4"/>
      <c r="AX65" s="4"/>
      <c r="AY65" s="16"/>
      <c r="BG65">
        <f t="shared" si="3"/>
        <v>61</v>
      </c>
      <c r="BH65" t="s">
        <v>61</v>
      </c>
      <c r="BI65">
        <f t="shared" si="2"/>
        <v>0</v>
      </c>
    </row>
    <row r="66" spans="3:61" x14ac:dyDescent="0.35">
      <c r="C66" s="3" t="s">
        <v>117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P66" s="3" t="str">
        <f t="shared" si="0"/>
        <v>CH _SANTA_ELENA</v>
      </c>
      <c r="AQ66" s="4">
        <f>VLOOKUP($AP66,$C$5:$AM$504,1+MontoEmpresas!AX64,FALSE)+AV66</f>
        <v>0</v>
      </c>
      <c r="AR66" s="4">
        <f>VLOOKUP($AP66,$C$5:$AM$504,1+MontoEmpresas!AY64,FALSE)+AW66</f>
        <v>0</v>
      </c>
      <c r="AS66" s="4">
        <f>VLOOKUP($AP66,$C$5:$AM$504,1+MontoEmpresas!AZ64,FALSE)+AX66</f>
        <v>0</v>
      </c>
      <c r="AT66" s="5">
        <f t="shared" si="1"/>
        <v>0</v>
      </c>
      <c r="AV66" s="4"/>
      <c r="AW66" s="4"/>
      <c r="AX66" s="4"/>
      <c r="AY66" s="16"/>
      <c r="BG66">
        <f t="shared" si="3"/>
        <v>62</v>
      </c>
      <c r="BH66" t="s">
        <v>62</v>
      </c>
      <c r="BI66">
        <f t="shared" si="2"/>
        <v>0</v>
      </c>
    </row>
    <row r="67" spans="3:61" x14ac:dyDescent="0.35">
      <c r="C67" s="3" t="s">
        <v>118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-235145.38999999987</v>
      </c>
      <c r="N67" s="7">
        <v>-250279.27</v>
      </c>
      <c r="O67" s="7">
        <v>-239947.77999999977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-245998.74999999983</v>
      </c>
      <c r="Z67" s="7">
        <v>-261082.62000000005</v>
      </c>
      <c r="AA67" s="7">
        <v>-245850.84000000008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-245703.70999999985</v>
      </c>
      <c r="AL67" s="4">
        <v>-257872.7999999999</v>
      </c>
      <c r="AM67" s="4">
        <v>-249065.69000000012</v>
      </c>
      <c r="AP67" s="3" t="str">
        <f t="shared" si="0"/>
        <v>CH_CONVENTO_VIEJO</v>
      </c>
      <c r="AQ67" s="4">
        <f>VLOOKUP($AP67,$C$5:$AM$504,1+MontoEmpresas!AX65,FALSE)+AV67</f>
        <v>-245703.70999999985</v>
      </c>
      <c r="AR67" s="4">
        <f>VLOOKUP($AP67,$C$5:$AM$504,1+MontoEmpresas!AY65,FALSE)+AW67</f>
        <v>-257872.7999999999</v>
      </c>
      <c r="AS67" s="4">
        <f>VLOOKUP($AP67,$C$5:$AM$504,1+MontoEmpresas!AZ65,FALSE)+AX67</f>
        <v>-249065.69000000012</v>
      </c>
      <c r="AT67" s="5">
        <f t="shared" si="1"/>
        <v>-752642.2</v>
      </c>
      <c r="AV67" s="4"/>
      <c r="AW67" s="4"/>
      <c r="AX67" s="4"/>
      <c r="AY67" s="16"/>
      <c r="BG67">
        <f t="shared" si="3"/>
        <v>63</v>
      </c>
      <c r="BH67" t="s">
        <v>63</v>
      </c>
      <c r="BI67">
        <f t="shared" si="2"/>
        <v>0</v>
      </c>
    </row>
    <row r="68" spans="3:61" x14ac:dyDescent="0.35">
      <c r="C68" s="3" t="s">
        <v>388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P68" s="3" t="str">
        <f t="shared" si="0"/>
        <v>CH_EL_MANZANO</v>
      </c>
      <c r="AQ68" s="4">
        <f>VLOOKUP($AP68,$C$5:$AM$504,1+MontoEmpresas!AX66,FALSE)+AV68</f>
        <v>0</v>
      </c>
      <c r="AR68" s="4">
        <f>VLOOKUP($AP68,$C$5:$AM$504,1+MontoEmpresas!AY66,FALSE)+AW68</f>
        <v>0</v>
      </c>
      <c r="AS68" s="4">
        <f>VLOOKUP($AP68,$C$5:$AM$504,1+MontoEmpresas!AZ66,FALSE)+AX68</f>
        <v>0</v>
      </c>
      <c r="AT68" s="5">
        <f t="shared" si="1"/>
        <v>0</v>
      </c>
      <c r="AV68" s="4"/>
      <c r="AW68" s="4"/>
      <c r="AX68" s="4"/>
      <c r="AY68" s="16"/>
      <c r="BG68">
        <f t="shared" si="3"/>
        <v>64</v>
      </c>
      <c r="BH68" t="s">
        <v>64</v>
      </c>
      <c r="BI68">
        <f t="shared" si="2"/>
        <v>0</v>
      </c>
    </row>
    <row r="69" spans="3:61" x14ac:dyDescent="0.35">
      <c r="C69" s="3" t="s">
        <v>13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-2214272.4500000025</v>
      </c>
      <c r="N69" s="7">
        <v>-2405150.7699999991</v>
      </c>
      <c r="O69" s="7">
        <v>-2259464.8399999989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-2274440.8000000017</v>
      </c>
      <c r="Z69" s="7">
        <v>-2494000.6600000025</v>
      </c>
      <c r="AA69" s="7">
        <v>-2323838.6600000029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v>-2280419.3000000012</v>
      </c>
      <c r="AL69" s="4">
        <v>-2436737.0099999998</v>
      </c>
      <c r="AM69" s="4">
        <v>-2337869.4700000016</v>
      </c>
      <c r="AP69" s="3" t="str">
        <f t="shared" si="0"/>
        <v>CHACAYES</v>
      </c>
      <c r="AQ69" s="4">
        <f>VLOOKUP($AP69,$C$5:$AM$504,1+MontoEmpresas!AX67,FALSE)+AV69</f>
        <v>-2280419.3000000012</v>
      </c>
      <c r="AR69" s="4">
        <f>VLOOKUP($AP69,$C$5:$AM$504,1+MontoEmpresas!AY67,FALSE)+AW69</f>
        <v>-2436737.0099999998</v>
      </c>
      <c r="AS69" s="4">
        <f>VLOOKUP($AP69,$C$5:$AM$504,1+MontoEmpresas!AZ67,FALSE)+AX69</f>
        <v>-2337869.4700000016</v>
      </c>
      <c r="AT69" s="5">
        <f t="shared" si="1"/>
        <v>-7055025.7800000021</v>
      </c>
      <c r="AV69" s="4"/>
      <c r="AW69" s="4"/>
      <c r="AX69" s="4"/>
      <c r="AY69" s="16"/>
      <c r="BG69">
        <f t="shared" si="3"/>
        <v>65</v>
      </c>
      <c r="BH69" t="s">
        <v>65</v>
      </c>
      <c r="BI69">
        <f t="shared" si="2"/>
        <v>0</v>
      </c>
    </row>
    <row r="70" spans="3:61" x14ac:dyDescent="0.35">
      <c r="C70" s="3" t="s">
        <v>119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  <c r="AP70" s="3" t="str">
        <f t="shared" ref="AP70:AP133" si="4">C70</f>
        <v>CHANLEUFU</v>
      </c>
      <c r="AQ70" s="4">
        <f>VLOOKUP($AP70,$C$5:$AM$504,1+MontoEmpresas!AX68,FALSE)+AV70</f>
        <v>0</v>
      </c>
      <c r="AR70" s="4">
        <f>VLOOKUP($AP70,$C$5:$AM$504,1+MontoEmpresas!AY68,FALSE)+AW70</f>
        <v>0</v>
      </c>
      <c r="AS70" s="4">
        <f>VLOOKUP($AP70,$C$5:$AM$504,1+MontoEmpresas!AZ68,FALSE)+AX70</f>
        <v>0</v>
      </c>
      <c r="AT70" s="5">
        <f t="shared" ref="AT70:AT133" si="5">SUM(AQ70:AS70)</f>
        <v>0</v>
      </c>
      <c r="AV70" s="4"/>
      <c r="AW70" s="4"/>
      <c r="AX70" s="4"/>
      <c r="AY70" s="16"/>
      <c r="BG70">
        <f t="shared" si="3"/>
        <v>66</v>
      </c>
      <c r="BH70" t="s">
        <v>66</v>
      </c>
      <c r="BI70">
        <f t="shared" ref="BI70:BI86" si="6">+SUMIF($AY:$AY,BG70,$AZ:$AZ)</f>
        <v>0</v>
      </c>
    </row>
    <row r="71" spans="3:61" x14ac:dyDescent="0.35">
      <c r="C71" s="3" t="s">
        <v>389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  <c r="AP71" s="3" t="str">
        <f t="shared" si="4"/>
        <v>CHESTER_SOLAR_I_SPA</v>
      </c>
      <c r="AQ71" s="4">
        <f>VLOOKUP($AP71,$C$5:$AM$504,1+MontoEmpresas!AX69,FALSE)+AV71</f>
        <v>0</v>
      </c>
      <c r="AR71" s="4">
        <f>VLOOKUP($AP71,$C$5:$AM$504,1+MontoEmpresas!AY69,FALSE)+AW71</f>
        <v>0</v>
      </c>
      <c r="AS71" s="4">
        <f>VLOOKUP($AP71,$C$5:$AM$504,1+MontoEmpresas!AZ69,FALSE)+AX71</f>
        <v>0</v>
      </c>
      <c r="AT71" s="5">
        <f t="shared" si="5"/>
        <v>0</v>
      </c>
      <c r="AV71" s="4"/>
      <c r="AW71" s="4"/>
      <c r="AX71" s="4"/>
      <c r="AY71" s="16"/>
      <c r="BG71">
        <f t="shared" ref="BG71:BG86" si="7">1+BG70</f>
        <v>67</v>
      </c>
      <c r="BH71" t="s">
        <v>67</v>
      </c>
      <c r="BI71">
        <f t="shared" si="6"/>
        <v>0</v>
      </c>
    </row>
    <row r="72" spans="3:61" x14ac:dyDescent="0.35">
      <c r="C72" s="3" t="s">
        <v>390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0</v>
      </c>
      <c r="AL72" s="4">
        <v>0</v>
      </c>
      <c r="AM72" s="4">
        <v>0</v>
      </c>
      <c r="AP72" s="3" t="str">
        <f t="shared" si="4"/>
        <v>CHESTER_SOLAR_IV</v>
      </c>
      <c r="AQ72" s="4">
        <f>VLOOKUP($AP72,$C$5:$AM$504,1+MontoEmpresas!AX70,FALSE)+AV72</f>
        <v>0</v>
      </c>
      <c r="AR72" s="4">
        <f>VLOOKUP($AP72,$C$5:$AM$504,1+MontoEmpresas!AY70,FALSE)+AW72</f>
        <v>0</v>
      </c>
      <c r="AS72" s="4">
        <f>VLOOKUP($AP72,$C$5:$AM$504,1+MontoEmpresas!AZ70,FALSE)+AX72</f>
        <v>0</v>
      </c>
      <c r="AT72" s="5">
        <f t="shared" si="5"/>
        <v>0</v>
      </c>
      <c r="AV72" s="4"/>
      <c r="AW72" s="4"/>
      <c r="AX72" s="4"/>
      <c r="AY72" s="16"/>
      <c r="BG72">
        <f t="shared" si="7"/>
        <v>68</v>
      </c>
      <c r="BH72" t="s">
        <v>68</v>
      </c>
      <c r="BI72">
        <f t="shared" si="6"/>
        <v>0</v>
      </c>
    </row>
    <row r="73" spans="3:61" x14ac:dyDescent="0.35">
      <c r="C73" s="3" t="s">
        <v>391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7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P73" s="3" t="str">
        <f t="shared" si="4"/>
        <v>CHESTER_SOLAR_V</v>
      </c>
      <c r="AQ73" s="4">
        <f>VLOOKUP($AP73,$C$5:$AM$504,1+MontoEmpresas!AX71,FALSE)+AV73</f>
        <v>0</v>
      </c>
      <c r="AR73" s="4">
        <f>VLOOKUP($AP73,$C$5:$AM$504,1+MontoEmpresas!AY71,FALSE)+AW73</f>
        <v>0</v>
      </c>
      <c r="AS73" s="4">
        <f>VLOOKUP($AP73,$C$5:$AM$504,1+MontoEmpresas!AZ71,FALSE)+AX73</f>
        <v>0</v>
      </c>
      <c r="AT73" s="5">
        <f t="shared" si="5"/>
        <v>0</v>
      </c>
      <c r="AV73" s="4"/>
      <c r="AW73" s="4"/>
      <c r="AX73" s="4"/>
      <c r="AY73" s="16"/>
      <c r="BG73">
        <f t="shared" si="7"/>
        <v>69</v>
      </c>
      <c r="BH73" t="s">
        <v>69</v>
      </c>
      <c r="BI73">
        <f t="shared" si="6"/>
        <v>0</v>
      </c>
    </row>
    <row r="74" spans="3:61" x14ac:dyDescent="0.35">
      <c r="C74" s="3" t="s">
        <v>392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P74" s="3" t="str">
        <f t="shared" si="4"/>
        <v>CHILE_GENERACION</v>
      </c>
      <c r="AQ74" s="4">
        <f>VLOOKUP($AP74,$C$5:$AM$504,1+MontoEmpresas!AX72,FALSE)+AV74</f>
        <v>0</v>
      </c>
      <c r="AR74" s="4">
        <f>VLOOKUP($AP74,$C$5:$AM$504,1+MontoEmpresas!AY72,FALSE)+AW74</f>
        <v>0</v>
      </c>
      <c r="AS74" s="4">
        <f>VLOOKUP($AP74,$C$5:$AM$504,1+MontoEmpresas!AZ72,FALSE)+AX74</f>
        <v>0</v>
      </c>
      <c r="AT74" s="5">
        <f t="shared" si="5"/>
        <v>0</v>
      </c>
      <c r="AV74" s="4"/>
      <c r="AW74" s="4"/>
      <c r="AX74" s="4"/>
      <c r="AY74" s="16"/>
      <c r="BG74">
        <f t="shared" si="7"/>
        <v>70</v>
      </c>
      <c r="BH74" t="s">
        <v>70</v>
      </c>
      <c r="BI74">
        <f t="shared" si="6"/>
        <v>0</v>
      </c>
    </row>
    <row r="75" spans="3:61" x14ac:dyDescent="0.35">
      <c r="C75" s="3" t="s">
        <v>393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0</v>
      </c>
      <c r="AM75" s="4">
        <v>0</v>
      </c>
      <c r="AP75" s="3" t="str">
        <f t="shared" si="4"/>
        <v>CHINCOL</v>
      </c>
      <c r="AQ75" s="4">
        <f>VLOOKUP($AP75,$C$5:$AM$504,1+MontoEmpresas!AX73,FALSE)+AV75</f>
        <v>0</v>
      </c>
      <c r="AR75" s="4">
        <f>VLOOKUP($AP75,$C$5:$AM$504,1+MontoEmpresas!AY73,FALSE)+AW75</f>
        <v>0</v>
      </c>
      <c r="AS75" s="4">
        <f>VLOOKUP($AP75,$C$5:$AM$504,1+MontoEmpresas!AZ73,FALSE)+AX75</f>
        <v>0</v>
      </c>
      <c r="AT75" s="5">
        <f t="shared" si="5"/>
        <v>0</v>
      </c>
      <c r="AV75" s="4"/>
      <c r="AW75" s="4"/>
      <c r="AX75" s="4"/>
      <c r="AY75" s="16"/>
      <c r="BG75">
        <f t="shared" si="7"/>
        <v>71</v>
      </c>
      <c r="BH75" t="s">
        <v>71</v>
      </c>
      <c r="BI75">
        <f t="shared" si="6"/>
        <v>0</v>
      </c>
    </row>
    <row r="76" spans="3:61" x14ac:dyDescent="0.35">
      <c r="C76" s="3" t="s">
        <v>14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  <c r="AP76" s="3" t="str">
        <f t="shared" si="4"/>
        <v>CHUNGUNGO</v>
      </c>
      <c r="AQ76" s="4">
        <f>VLOOKUP($AP76,$C$5:$AM$504,1+MontoEmpresas!AX74,FALSE)+AV76</f>
        <v>0</v>
      </c>
      <c r="AR76" s="4">
        <f>VLOOKUP($AP76,$C$5:$AM$504,1+MontoEmpresas!AY74,FALSE)+AW76</f>
        <v>0</v>
      </c>
      <c r="AS76" s="4">
        <f>VLOOKUP($AP76,$C$5:$AM$504,1+MontoEmpresas!AZ74,FALSE)+AX76</f>
        <v>0</v>
      </c>
      <c r="AT76" s="5">
        <f t="shared" si="5"/>
        <v>0</v>
      </c>
      <c r="AV76" s="4"/>
      <c r="AW76" s="4"/>
      <c r="AX76" s="4"/>
      <c r="AY76" s="16"/>
      <c r="BG76">
        <f t="shared" si="7"/>
        <v>72</v>
      </c>
      <c r="BH76" t="s">
        <v>72</v>
      </c>
      <c r="BI76">
        <f t="shared" si="6"/>
        <v>0</v>
      </c>
    </row>
    <row r="77" spans="3:61" x14ac:dyDescent="0.35">
      <c r="C77" s="3" t="s">
        <v>394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P77" s="3" t="str">
        <f t="shared" si="4"/>
        <v>CHUNGUNGO_SOLAR</v>
      </c>
      <c r="AQ77" s="4">
        <f>VLOOKUP($AP77,$C$5:$AM$504,1+MontoEmpresas!AX75,FALSE)+AV77</f>
        <v>0</v>
      </c>
      <c r="AR77" s="4">
        <f>VLOOKUP($AP77,$C$5:$AM$504,1+MontoEmpresas!AY75,FALSE)+AW77</f>
        <v>0</v>
      </c>
      <c r="AS77" s="4">
        <f>VLOOKUP($AP77,$C$5:$AM$504,1+MontoEmpresas!AZ75,FALSE)+AX77</f>
        <v>0</v>
      </c>
      <c r="AT77" s="5">
        <f t="shared" si="5"/>
        <v>0</v>
      </c>
      <c r="AV77" s="4"/>
      <c r="AW77" s="4"/>
      <c r="AX77" s="4"/>
      <c r="AY77" s="16"/>
      <c r="BG77">
        <f t="shared" si="7"/>
        <v>73</v>
      </c>
      <c r="BH77" t="s">
        <v>73</v>
      </c>
      <c r="BI77">
        <f t="shared" si="6"/>
        <v>0</v>
      </c>
    </row>
    <row r="78" spans="3:61" x14ac:dyDescent="0.35">
      <c r="C78" s="3" t="s">
        <v>395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157025.40999999983</v>
      </c>
      <c r="N78" s="7">
        <v>161993.77000000002</v>
      </c>
      <c r="O78" s="7">
        <v>164284.15999999989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158290.68000000008</v>
      </c>
      <c r="Z78" s="7">
        <v>164584.50000000003</v>
      </c>
      <c r="AA78" s="7">
        <v>168137.35999999981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160793.95999999996</v>
      </c>
      <c r="AL78" s="4">
        <v>163745.2300000001</v>
      </c>
      <c r="AM78" s="4">
        <v>166172.97000000018</v>
      </c>
      <c r="AP78" s="3" t="str">
        <f t="shared" si="4"/>
        <v>Cinergia Chile SpA</v>
      </c>
      <c r="AQ78" s="4">
        <f>VLOOKUP($AP78,$C$5:$AM$504,1+MontoEmpresas!AX76,FALSE)+AV78</f>
        <v>0</v>
      </c>
      <c r="AR78" s="4">
        <f>VLOOKUP($AP78,$C$5:$AM$504,1+MontoEmpresas!AY76,FALSE)+AW78</f>
        <v>0</v>
      </c>
      <c r="AS78" s="4">
        <f>VLOOKUP($AP78,$C$5:$AM$504,1+MontoEmpresas!AZ76,FALSE)+AX78</f>
        <v>0</v>
      </c>
      <c r="AT78" s="5">
        <f t="shared" si="5"/>
        <v>0</v>
      </c>
      <c r="AV78" s="4"/>
      <c r="AW78" s="4"/>
      <c r="AX78" s="4"/>
      <c r="AY78" s="16"/>
      <c r="BG78">
        <f t="shared" si="7"/>
        <v>74</v>
      </c>
      <c r="BH78" t="s">
        <v>74</v>
      </c>
      <c r="BI78">
        <f t="shared" si="6"/>
        <v>0</v>
      </c>
    </row>
    <row r="79" spans="3:61" x14ac:dyDescent="0.35">
      <c r="C79" s="3" t="s">
        <v>396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>
        <v>0</v>
      </c>
      <c r="AM79" s="4">
        <v>0</v>
      </c>
      <c r="AP79" s="3" t="str">
        <f t="shared" si="4"/>
        <v>CIPRES</v>
      </c>
      <c r="AQ79" s="4">
        <f>VLOOKUP($AP79,$C$5:$AM$504,1+MontoEmpresas!AX77,FALSE)+AV79</f>
        <v>0</v>
      </c>
      <c r="AR79" s="4">
        <f>VLOOKUP($AP79,$C$5:$AM$504,1+MontoEmpresas!AY77,FALSE)+AW79</f>
        <v>0</v>
      </c>
      <c r="AS79" s="4">
        <f>VLOOKUP($AP79,$C$5:$AM$504,1+MontoEmpresas!AZ77,FALSE)+AX79</f>
        <v>0</v>
      </c>
      <c r="AT79" s="5">
        <f t="shared" si="5"/>
        <v>0</v>
      </c>
      <c r="AV79" s="4"/>
      <c r="AW79" s="4"/>
      <c r="AX79" s="4"/>
      <c r="AY79" s="16"/>
      <c r="BG79">
        <f t="shared" si="7"/>
        <v>75</v>
      </c>
      <c r="BH79" t="s">
        <v>75</v>
      </c>
      <c r="BI79">
        <f t="shared" si="6"/>
        <v>0</v>
      </c>
    </row>
    <row r="80" spans="3:61" x14ac:dyDescent="0.35">
      <c r="C80" s="3" t="s">
        <v>397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>
        <v>0</v>
      </c>
      <c r="AM80" s="4">
        <v>0</v>
      </c>
      <c r="AP80" s="3" t="str">
        <f t="shared" si="4"/>
        <v>CIPRESILLOS</v>
      </c>
      <c r="AQ80" s="4">
        <f>VLOOKUP($AP80,$C$5:$AM$504,1+MontoEmpresas!AX78,FALSE)+AV80</f>
        <v>0</v>
      </c>
      <c r="AR80" s="4">
        <f>VLOOKUP($AP80,$C$5:$AM$504,1+MontoEmpresas!AY78,FALSE)+AW80</f>
        <v>0</v>
      </c>
      <c r="AS80" s="4">
        <f>VLOOKUP($AP80,$C$5:$AM$504,1+MontoEmpresas!AZ78,FALSE)+AX80</f>
        <v>0</v>
      </c>
      <c r="AT80" s="5">
        <f t="shared" si="5"/>
        <v>0</v>
      </c>
      <c r="AV80" s="4"/>
      <c r="AW80" s="4"/>
      <c r="AX80" s="4"/>
      <c r="AY80" s="16"/>
      <c r="BG80">
        <f t="shared" si="7"/>
        <v>76</v>
      </c>
      <c r="BH80" t="s">
        <v>76</v>
      </c>
      <c r="BI80">
        <f t="shared" si="6"/>
        <v>0</v>
      </c>
    </row>
    <row r="81" spans="3:61" x14ac:dyDescent="0.35">
      <c r="C81" s="3" t="s">
        <v>398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7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P81" s="3" t="str">
        <f t="shared" si="4"/>
        <v>COCHARCAS</v>
      </c>
      <c r="AQ81" s="4">
        <f>VLOOKUP($AP81,$C$5:$AM$504,1+MontoEmpresas!AX79,FALSE)+AV81</f>
        <v>0</v>
      </c>
      <c r="AR81" s="4">
        <f>VLOOKUP($AP81,$C$5:$AM$504,1+MontoEmpresas!AY79,FALSE)+AW81</f>
        <v>0</v>
      </c>
      <c r="AS81" s="4">
        <f>VLOOKUP($AP81,$C$5:$AM$504,1+MontoEmpresas!AZ79,FALSE)+AX81</f>
        <v>0</v>
      </c>
      <c r="AT81" s="5">
        <f t="shared" si="5"/>
        <v>0</v>
      </c>
      <c r="AV81" s="4"/>
      <c r="AW81" s="4"/>
      <c r="AX81" s="4"/>
      <c r="AY81" s="16"/>
      <c r="BG81">
        <f t="shared" si="7"/>
        <v>77</v>
      </c>
      <c r="BH81" t="s">
        <v>77</v>
      </c>
      <c r="BI81">
        <f t="shared" si="6"/>
        <v>0</v>
      </c>
    </row>
    <row r="82" spans="3:61" x14ac:dyDescent="0.35">
      <c r="C82" s="3" t="s">
        <v>72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0</v>
      </c>
      <c r="AM82" s="4">
        <v>0</v>
      </c>
      <c r="AP82" s="3" t="str">
        <f t="shared" si="4"/>
        <v>COCHRANE</v>
      </c>
      <c r="AQ82" s="4">
        <f>VLOOKUP($AP82,$C$5:$AM$504,1+MontoEmpresas!AX80,FALSE)+AV82</f>
        <v>0</v>
      </c>
      <c r="AR82" s="4">
        <f>VLOOKUP($AP82,$C$5:$AM$504,1+MontoEmpresas!AY80,FALSE)+AW82</f>
        <v>0</v>
      </c>
      <c r="AS82" s="4">
        <f>VLOOKUP($AP82,$C$5:$AM$504,1+MontoEmpresas!AZ80,FALSE)+AX82</f>
        <v>0</v>
      </c>
      <c r="AT82" s="5">
        <f t="shared" si="5"/>
        <v>0</v>
      </c>
      <c r="AV82" s="4"/>
      <c r="AW82" s="4"/>
      <c r="AX82" s="4"/>
      <c r="AY82" s="16"/>
      <c r="BG82">
        <f t="shared" si="7"/>
        <v>78</v>
      </c>
      <c r="BH82" t="s">
        <v>78</v>
      </c>
      <c r="BI82">
        <f t="shared" si="6"/>
        <v>0</v>
      </c>
    </row>
    <row r="83" spans="3:61" x14ac:dyDescent="0.35">
      <c r="C83" s="3" t="s">
        <v>15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489877.91999999958</v>
      </c>
      <c r="N83" s="7">
        <v>525986.35999999987</v>
      </c>
      <c r="O83" s="7">
        <v>511199.92000000057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502664.5299999998</v>
      </c>
      <c r="Z83" s="7">
        <v>539167.38000000024</v>
      </c>
      <c r="AA83" s="7">
        <v>524451.52000000025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505146.92000000045</v>
      </c>
      <c r="AL83" s="4">
        <v>534221.02000000072</v>
      </c>
      <c r="AM83" s="4">
        <v>529592.28000000038</v>
      </c>
      <c r="AP83" s="3" t="str">
        <f t="shared" si="4"/>
        <v>COLBUN</v>
      </c>
      <c r="AQ83" s="4">
        <f>VLOOKUP($AP83,$C$5:$AM$504,1+MontoEmpresas!AX81,FALSE)+AV83</f>
        <v>489877.91999999958</v>
      </c>
      <c r="AR83" s="4">
        <f>VLOOKUP($AP83,$C$5:$AM$504,1+MontoEmpresas!AY81,FALSE)+AW83</f>
        <v>525986.35999999987</v>
      </c>
      <c r="AS83" s="4">
        <f>VLOOKUP($AP83,$C$5:$AM$504,1+MontoEmpresas!AZ81,FALSE)+AX83</f>
        <v>511199.92000000057</v>
      </c>
      <c r="AT83" s="5">
        <f t="shared" si="5"/>
        <v>1527064.2</v>
      </c>
      <c r="AV83" s="4"/>
      <c r="AW83" s="4"/>
      <c r="AX83" s="4"/>
      <c r="AY83" s="16"/>
      <c r="BG83">
        <f t="shared" si="7"/>
        <v>79</v>
      </c>
      <c r="BH83" t="s">
        <v>79</v>
      </c>
      <c r="BI83">
        <f t="shared" si="6"/>
        <v>0</v>
      </c>
    </row>
    <row r="84" spans="3:61" x14ac:dyDescent="0.35">
      <c r="C84" s="3" t="s">
        <v>120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0</v>
      </c>
      <c r="AP84" s="3" t="str">
        <f t="shared" si="4"/>
        <v>COLLIL</v>
      </c>
      <c r="AQ84" s="4">
        <f>VLOOKUP($AP84,$C$5:$AM$504,1+MontoEmpresas!AX82,FALSE)+AV84</f>
        <v>0</v>
      </c>
      <c r="AR84" s="4">
        <f>VLOOKUP($AP84,$C$5:$AM$504,1+MontoEmpresas!AY82,FALSE)+AW84</f>
        <v>0</v>
      </c>
      <c r="AS84" s="4">
        <f>VLOOKUP($AP84,$C$5:$AM$504,1+MontoEmpresas!AZ82,FALSE)+AX84</f>
        <v>0</v>
      </c>
      <c r="AT84" s="5">
        <f t="shared" si="5"/>
        <v>0</v>
      </c>
      <c r="AV84" s="4"/>
      <c r="AW84" s="4"/>
      <c r="AX84" s="4"/>
      <c r="BG84">
        <f t="shared" si="7"/>
        <v>80</v>
      </c>
      <c r="BH84" t="s">
        <v>80</v>
      </c>
      <c r="BI84">
        <f t="shared" si="6"/>
        <v>0</v>
      </c>
    </row>
    <row r="85" spans="3:61" x14ac:dyDescent="0.35">
      <c r="C85" s="3" t="s">
        <v>121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4">
        <v>0</v>
      </c>
      <c r="AP85" s="3" t="str">
        <f t="shared" si="4"/>
        <v>COLMITO</v>
      </c>
      <c r="AQ85" s="4">
        <f>VLOOKUP($AP85,$C$5:$AM$504,1+MontoEmpresas!AX83,FALSE)+AV85</f>
        <v>0</v>
      </c>
      <c r="AR85" s="4">
        <f>VLOOKUP($AP85,$C$5:$AM$504,1+MontoEmpresas!AY83,FALSE)+AW85</f>
        <v>0</v>
      </c>
      <c r="AS85" s="4">
        <f>VLOOKUP($AP85,$C$5:$AM$504,1+MontoEmpresas!AZ83,FALSE)+AX85</f>
        <v>0</v>
      </c>
      <c r="AT85" s="5">
        <f t="shared" si="5"/>
        <v>0</v>
      </c>
      <c r="AV85" s="4"/>
      <c r="AW85" s="4"/>
      <c r="AX85" s="4"/>
      <c r="BG85">
        <f t="shared" si="7"/>
        <v>81</v>
      </c>
      <c r="BH85" t="s">
        <v>81</v>
      </c>
      <c r="BI85">
        <f t="shared" si="6"/>
        <v>0</v>
      </c>
    </row>
    <row r="86" spans="3:61" x14ac:dyDescent="0.35">
      <c r="C86" s="3" t="s">
        <v>16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L86" s="4">
        <v>0</v>
      </c>
      <c r="AM86" s="4">
        <v>0</v>
      </c>
      <c r="AP86" s="3" t="str">
        <f t="shared" si="4"/>
        <v>COMASA</v>
      </c>
      <c r="AQ86" s="4">
        <f>VLOOKUP($AP86,$C$5:$AM$504,1+MontoEmpresas!AX84,FALSE)+AV86</f>
        <v>0</v>
      </c>
      <c r="AR86" s="4">
        <f>VLOOKUP($AP86,$C$5:$AM$504,1+MontoEmpresas!AY84,FALSE)+AW86</f>
        <v>0</v>
      </c>
      <c r="AS86" s="4">
        <f>VLOOKUP($AP86,$C$5:$AM$504,1+MontoEmpresas!AZ84,FALSE)+AX86</f>
        <v>0</v>
      </c>
      <c r="AT86" s="5">
        <f t="shared" si="5"/>
        <v>0</v>
      </c>
      <c r="AV86" s="4"/>
      <c r="AW86" s="4"/>
      <c r="AX86" s="4"/>
      <c r="BG86">
        <f t="shared" si="7"/>
        <v>82</v>
      </c>
      <c r="BH86" t="s">
        <v>82</v>
      </c>
      <c r="BI86">
        <f t="shared" si="6"/>
        <v>0</v>
      </c>
    </row>
    <row r="87" spans="3:61" x14ac:dyDescent="0.35">
      <c r="C87" s="3" t="s">
        <v>122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P87" s="3" t="str">
        <f t="shared" si="4"/>
        <v>COMMONPLACE</v>
      </c>
      <c r="AQ87" s="4">
        <f>VLOOKUP($AP87,$C$5:$AM$504,1+MontoEmpresas!AX85,FALSE)+AV87</f>
        <v>0</v>
      </c>
      <c r="AR87" s="4">
        <f>VLOOKUP($AP87,$C$5:$AM$504,1+MontoEmpresas!AY85,FALSE)+AW87</f>
        <v>0</v>
      </c>
      <c r="AS87" s="4">
        <f>VLOOKUP($AP87,$C$5:$AM$504,1+MontoEmpresas!AZ85,FALSE)+AX87</f>
        <v>0</v>
      </c>
      <c r="AT87" s="5">
        <f t="shared" si="5"/>
        <v>0</v>
      </c>
      <c r="AV87" s="4"/>
      <c r="AW87" s="4"/>
      <c r="AX87" s="4"/>
      <c r="BG87">
        <f t="shared" ref="BG87:BG150" si="8">1+BG86</f>
        <v>83</v>
      </c>
      <c r="BH87" t="s">
        <v>83</v>
      </c>
    </row>
    <row r="88" spans="3:61" x14ac:dyDescent="0.35">
      <c r="C88" s="3" t="s">
        <v>399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7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P88" s="3" t="str">
        <f t="shared" si="4"/>
        <v>CONDOR_ENERGIA</v>
      </c>
      <c r="AQ88" s="4">
        <f>VLOOKUP($AP88,$C$5:$AM$504,1+MontoEmpresas!AX86,FALSE)+AV88</f>
        <v>0</v>
      </c>
      <c r="AR88" s="4">
        <f>VLOOKUP($AP88,$C$5:$AM$504,1+MontoEmpresas!AY86,FALSE)+AW88</f>
        <v>0</v>
      </c>
      <c r="AS88" s="4">
        <f>VLOOKUP($AP88,$C$5:$AM$504,1+MontoEmpresas!AZ86,FALSE)+AX88</f>
        <v>0</v>
      </c>
      <c r="AT88" s="5">
        <f t="shared" si="5"/>
        <v>0</v>
      </c>
      <c r="AV88" s="4"/>
      <c r="AW88" s="4"/>
      <c r="AX88" s="4"/>
      <c r="BG88">
        <f t="shared" si="8"/>
        <v>84</v>
      </c>
      <c r="BH88" t="s">
        <v>84</v>
      </c>
    </row>
    <row r="89" spans="3:61" x14ac:dyDescent="0.35">
      <c r="C89" s="3" t="s">
        <v>73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P89" s="3" t="str">
        <f t="shared" si="4"/>
        <v>CONEJO_SOLAR</v>
      </c>
      <c r="AQ89" s="4">
        <f>VLOOKUP($AP89,$C$5:$AM$504,1+MontoEmpresas!AX87,FALSE)+AV89</f>
        <v>0</v>
      </c>
      <c r="AR89" s="4">
        <f>VLOOKUP($AP89,$C$5:$AM$504,1+MontoEmpresas!AY87,FALSE)+AW89</f>
        <v>0</v>
      </c>
      <c r="AS89" s="4">
        <f>VLOOKUP($AP89,$C$5:$AM$504,1+MontoEmpresas!AZ87,FALSE)+AX89</f>
        <v>0</v>
      </c>
      <c r="AT89" s="5">
        <f t="shared" si="5"/>
        <v>0</v>
      </c>
      <c r="AV89" s="4"/>
      <c r="AW89" s="4"/>
      <c r="AX89" s="4"/>
      <c r="BG89">
        <f t="shared" si="8"/>
        <v>85</v>
      </c>
      <c r="BH89" t="s">
        <v>85</v>
      </c>
    </row>
    <row r="90" spans="3:61" x14ac:dyDescent="0.35">
      <c r="C90" s="3" t="s">
        <v>400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P90" s="3" t="str">
        <f t="shared" si="4"/>
        <v>COPIULEMU_1</v>
      </c>
      <c r="AQ90" s="4">
        <f>VLOOKUP($AP90,$C$5:$AM$504,1+MontoEmpresas!AX88,FALSE)+AV90</f>
        <v>0</v>
      </c>
      <c r="AR90" s="4">
        <f>VLOOKUP($AP90,$C$5:$AM$504,1+MontoEmpresas!AY88,FALSE)+AW90</f>
        <v>0</v>
      </c>
      <c r="AS90" s="4">
        <f>VLOOKUP($AP90,$C$5:$AM$504,1+MontoEmpresas!AZ88,FALSE)+AX90</f>
        <v>0</v>
      </c>
      <c r="AT90" s="5">
        <f t="shared" si="5"/>
        <v>0</v>
      </c>
      <c r="AV90" s="4"/>
      <c r="AW90" s="4"/>
      <c r="AX90" s="4"/>
      <c r="BG90">
        <f t="shared" si="8"/>
        <v>86</v>
      </c>
      <c r="BH90" t="s">
        <v>86</v>
      </c>
    </row>
    <row r="91" spans="3:61" x14ac:dyDescent="0.35">
      <c r="C91" s="19" t="s">
        <v>17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-468101.2000000003</v>
      </c>
      <c r="N91" s="7">
        <v>-509937.87000000005</v>
      </c>
      <c r="O91" s="7">
        <v>-482100.43000000046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-480474.41999999963</v>
      </c>
      <c r="Z91" s="7">
        <v>-527421.10999999964</v>
      </c>
      <c r="AA91" s="7">
        <v>-494598.33999999973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  <c r="AJ91" s="4">
        <v>0</v>
      </c>
      <c r="AK91" s="4">
        <v>-481392.29000000004</v>
      </c>
      <c r="AL91" s="4">
        <v>-516581.4199999994</v>
      </c>
      <c r="AM91" s="4">
        <v>-496225.63999999972</v>
      </c>
      <c r="AP91" s="3" t="str">
        <f t="shared" si="4"/>
        <v>COYANCO</v>
      </c>
      <c r="AQ91" s="4">
        <f>VLOOKUP($AP91,$C$5:$AM$504,1+MontoEmpresas!AX89,FALSE)+AV91</f>
        <v>-481392.29000000004</v>
      </c>
      <c r="AR91" s="4">
        <f>VLOOKUP($AP91,$C$5:$AM$504,1+MontoEmpresas!AY89,FALSE)+AW91</f>
        <v>-516581.4199999994</v>
      </c>
      <c r="AS91" s="4">
        <f>VLOOKUP($AP91,$C$5:$AM$504,1+MontoEmpresas!AZ89,FALSE)+AX91</f>
        <v>-496225.63999999972</v>
      </c>
      <c r="AT91" s="5">
        <f t="shared" si="5"/>
        <v>-1494199.3499999992</v>
      </c>
      <c r="AV91" s="4"/>
      <c r="AW91" s="4"/>
      <c r="AX91" s="4"/>
      <c r="BG91">
        <f t="shared" si="8"/>
        <v>87</v>
      </c>
      <c r="BH91" t="s">
        <v>94</v>
      </c>
    </row>
    <row r="92" spans="3:61" x14ac:dyDescent="0.35">
      <c r="C92" s="19" t="s">
        <v>124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  <c r="AJ92" s="4">
        <v>0</v>
      </c>
      <c r="AK92" s="4">
        <v>0</v>
      </c>
      <c r="AL92" s="4">
        <v>0</v>
      </c>
      <c r="AM92" s="4">
        <v>0</v>
      </c>
      <c r="AP92" s="3" t="str">
        <f t="shared" si="4"/>
        <v>CRUCERO_SPA</v>
      </c>
      <c r="AQ92" s="4">
        <f>VLOOKUP($AP92,$C$5:$AM$504,1+MontoEmpresas!AX90,FALSE)+AV92</f>
        <v>0</v>
      </c>
      <c r="AR92" s="4">
        <f>VLOOKUP($AP92,$C$5:$AM$504,1+MontoEmpresas!AY90,FALSE)+AW92</f>
        <v>0</v>
      </c>
      <c r="AS92" s="4">
        <f>VLOOKUP($AP92,$C$5:$AM$504,1+MontoEmpresas!AZ90,FALSE)+AX92</f>
        <v>0</v>
      </c>
      <c r="AT92" s="5">
        <f t="shared" si="5"/>
        <v>0</v>
      </c>
      <c r="AV92" s="4"/>
      <c r="AW92" s="4"/>
      <c r="AX92" s="4"/>
      <c r="BG92">
        <f t="shared" si="8"/>
        <v>88</v>
      </c>
      <c r="BH92" t="s">
        <v>95</v>
      </c>
    </row>
    <row r="93" spans="3:61" x14ac:dyDescent="0.35">
      <c r="C93" s="19" t="s">
        <v>125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v>0</v>
      </c>
      <c r="AL93" s="4">
        <v>0</v>
      </c>
      <c r="AM93" s="4">
        <v>0</v>
      </c>
      <c r="AP93" s="3" t="str">
        <f t="shared" si="4"/>
        <v>CUMBRES</v>
      </c>
      <c r="AQ93" s="4">
        <f>VLOOKUP($AP93,$C$5:$AM$504,1+MontoEmpresas!AX91,FALSE)+AV93</f>
        <v>0</v>
      </c>
      <c r="AR93" s="4">
        <f>VLOOKUP($AP93,$C$5:$AM$504,1+MontoEmpresas!AY91,FALSE)+AW93</f>
        <v>0</v>
      </c>
      <c r="AS93" s="4">
        <f>VLOOKUP($AP93,$C$5:$AM$504,1+MontoEmpresas!AZ91,FALSE)+AX93</f>
        <v>0</v>
      </c>
      <c r="AT93" s="5">
        <f t="shared" si="5"/>
        <v>0</v>
      </c>
      <c r="AV93" s="4"/>
      <c r="AW93" s="4"/>
      <c r="AX93" s="4"/>
      <c r="BG93">
        <f t="shared" si="8"/>
        <v>89</v>
      </c>
      <c r="BH93" t="s">
        <v>96</v>
      </c>
    </row>
    <row r="94" spans="3:61" x14ac:dyDescent="0.35">
      <c r="C94" s="19" t="s">
        <v>126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>
        <v>0</v>
      </c>
      <c r="AM94" s="4">
        <v>0</v>
      </c>
      <c r="AP94" s="3" t="str">
        <f t="shared" si="4"/>
        <v>CUMPEO</v>
      </c>
      <c r="AQ94" s="4">
        <f>VLOOKUP($AP94,$C$5:$AM$504,1+MontoEmpresas!AX92,FALSE)+AV94</f>
        <v>0</v>
      </c>
      <c r="AR94" s="4">
        <f>VLOOKUP($AP94,$C$5:$AM$504,1+MontoEmpresas!AY92,FALSE)+AW94</f>
        <v>0</v>
      </c>
      <c r="AS94" s="4">
        <f>VLOOKUP($AP94,$C$5:$AM$504,1+MontoEmpresas!AZ92,FALSE)+AX94</f>
        <v>0</v>
      </c>
      <c r="AT94" s="5">
        <f t="shared" si="5"/>
        <v>0</v>
      </c>
      <c r="AV94" s="4"/>
      <c r="AW94" s="4"/>
      <c r="AX94" s="4"/>
      <c r="BG94">
        <f t="shared" si="8"/>
        <v>90</v>
      </c>
      <c r="BH94" t="s">
        <v>97</v>
      </c>
    </row>
    <row r="95" spans="3:61" x14ac:dyDescent="0.35">
      <c r="C95" s="19" t="s">
        <v>127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0</v>
      </c>
      <c r="AL95" s="4">
        <v>0</v>
      </c>
      <c r="AM95" s="4">
        <v>0</v>
      </c>
      <c r="AP95" s="3" t="str">
        <f t="shared" si="4"/>
        <v>CURILEUFU</v>
      </c>
      <c r="AQ95" s="4">
        <f>VLOOKUP($AP95,$C$5:$AM$504,1+MontoEmpresas!AX93,FALSE)+AV95</f>
        <v>0</v>
      </c>
      <c r="AR95" s="4">
        <f>VLOOKUP($AP95,$C$5:$AM$504,1+MontoEmpresas!AY93,FALSE)+AW95</f>
        <v>0</v>
      </c>
      <c r="AS95" s="4">
        <f>VLOOKUP($AP95,$C$5:$AM$504,1+MontoEmpresas!AZ93,FALSE)+AX95</f>
        <v>0</v>
      </c>
      <c r="AT95" s="5">
        <f t="shared" si="5"/>
        <v>0</v>
      </c>
      <c r="AV95" s="4"/>
      <c r="AW95" s="4"/>
      <c r="AX95" s="4"/>
      <c r="BG95">
        <f t="shared" si="8"/>
        <v>91</v>
      </c>
      <c r="BH95" t="s">
        <v>98</v>
      </c>
    </row>
    <row r="96" spans="3:61" x14ac:dyDescent="0.35">
      <c r="C96" s="19" t="s">
        <v>128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>
        <v>0</v>
      </c>
      <c r="AM96" s="4">
        <v>0</v>
      </c>
      <c r="AP96" s="3" t="str">
        <f t="shared" si="4"/>
        <v>CUZCUZ</v>
      </c>
      <c r="AQ96" s="4">
        <f>VLOOKUP($AP96,$C$5:$AM$504,1+MontoEmpresas!AX94,FALSE)+AV96</f>
        <v>0</v>
      </c>
      <c r="AR96" s="4">
        <f>VLOOKUP($AP96,$C$5:$AM$504,1+MontoEmpresas!AY94,FALSE)+AW96</f>
        <v>0</v>
      </c>
      <c r="AS96" s="4">
        <f>VLOOKUP($AP96,$C$5:$AM$504,1+MontoEmpresas!AZ94,FALSE)+AX96</f>
        <v>0</v>
      </c>
      <c r="AT96" s="5">
        <f t="shared" si="5"/>
        <v>0</v>
      </c>
      <c r="AV96" s="4"/>
      <c r="AW96" s="4"/>
      <c r="AX96" s="4"/>
      <c r="BG96">
        <f t="shared" si="8"/>
        <v>92</v>
      </c>
      <c r="BH96" t="s">
        <v>99</v>
      </c>
    </row>
    <row r="97" spans="3:60" x14ac:dyDescent="0.35">
      <c r="C97" s="19" t="s">
        <v>401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0</v>
      </c>
      <c r="AL97" s="4">
        <v>0</v>
      </c>
      <c r="AM97" s="4">
        <v>0</v>
      </c>
      <c r="AP97" s="3" t="str">
        <f t="shared" si="4"/>
        <v>DIEGO_DE_ALMAGRO_SOLAR</v>
      </c>
      <c r="AQ97" s="4">
        <f>VLOOKUP($AP97,$C$5:$AM$504,1+MontoEmpresas!AX95,FALSE)+AV97</f>
        <v>0</v>
      </c>
      <c r="AR97" s="4">
        <f>VLOOKUP($AP97,$C$5:$AM$504,1+MontoEmpresas!AY95,FALSE)+AW97</f>
        <v>0</v>
      </c>
      <c r="AS97" s="4">
        <f>VLOOKUP($AP97,$C$5:$AM$504,1+MontoEmpresas!AZ95,FALSE)+AX97</f>
        <v>0</v>
      </c>
      <c r="AT97" s="5">
        <f t="shared" si="5"/>
        <v>0</v>
      </c>
      <c r="AV97" s="4"/>
      <c r="AW97" s="4"/>
      <c r="AX97" s="4"/>
      <c r="BG97">
        <f t="shared" si="8"/>
        <v>93</v>
      </c>
      <c r="BH97" t="s">
        <v>100</v>
      </c>
    </row>
    <row r="98" spans="3:60" x14ac:dyDescent="0.35">
      <c r="C98" s="19" t="s">
        <v>402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10667.010000000015</v>
      </c>
      <c r="N98" s="7">
        <v>11871.49</v>
      </c>
      <c r="O98" s="7">
        <v>10601.809999999998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11025.180000000008</v>
      </c>
      <c r="Z98" s="7">
        <v>12434.330000000007</v>
      </c>
      <c r="AA98" s="7">
        <v>11022.369999999988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11077.210000000019</v>
      </c>
      <c r="AL98" s="4">
        <v>12152.010000000004</v>
      </c>
      <c r="AM98" s="4">
        <v>11084.070000000003</v>
      </c>
      <c r="AP98" s="3" t="str">
        <f t="shared" si="4"/>
        <v>DIGUA</v>
      </c>
      <c r="AQ98" s="4">
        <f>VLOOKUP($AP98,$C$5:$AM$504,1+MontoEmpresas!AX96,FALSE)+AV98</f>
        <v>11025.180000000008</v>
      </c>
      <c r="AR98" s="4">
        <f>VLOOKUP($AP98,$C$5:$AM$504,1+MontoEmpresas!AY96,FALSE)+AW98</f>
        <v>12434.330000000007</v>
      </c>
      <c r="AS98" s="4">
        <f>VLOOKUP($AP98,$C$5:$AM$504,1+MontoEmpresas!AZ96,FALSE)+AX98</f>
        <v>11022.369999999988</v>
      </c>
      <c r="AT98" s="5">
        <f t="shared" si="5"/>
        <v>34481.880000000005</v>
      </c>
      <c r="AV98" s="4"/>
      <c r="AW98" s="4"/>
      <c r="AX98" s="4"/>
      <c r="BG98">
        <f t="shared" si="8"/>
        <v>94</v>
      </c>
      <c r="BH98" t="s">
        <v>101</v>
      </c>
    </row>
    <row r="99" spans="3:60" x14ac:dyDescent="0.35">
      <c r="C99" s="19" t="s">
        <v>130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P99" s="3" t="str">
        <f t="shared" si="4"/>
        <v>DIUTO</v>
      </c>
      <c r="AQ99" s="4">
        <f>VLOOKUP($AP99,$C$5:$AM$504,1+MontoEmpresas!AX97,FALSE)+AV99</f>
        <v>0</v>
      </c>
      <c r="AR99" s="4">
        <f>VLOOKUP($AP99,$C$5:$AM$504,1+MontoEmpresas!AY97,FALSE)+AW99</f>
        <v>0</v>
      </c>
      <c r="AS99" s="4">
        <f>VLOOKUP($AP99,$C$5:$AM$504,1+MontoEmpresas!AZ97,FALSE)+AX99</f>
        <v>0</v>
      </c>
      <c r="AT99" s="5">
        <f t="shared" si="5"/>
        <v>0</v>
      </c>
      <c r="AV99" s="4"/>
      <c r="AW99" s="4"/>
      <c r="AX99" s="4"/>
      <c r="BG99">
        <f t="shared" si="8"/>
        <v>95</v>
      </c>
      <c r="BH99" t="s">
        <v>102</v>
      </c>
    </row>
    <row r="100" spans="3:60" x14ac:dyDescent="0.35">
      <c r="C100" s="19" t="s">
        <v>131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0</v>
      </c>
      <c r="AL100" s="4">
        <v>0</v>
      </c>
      <c r="AM100" s="4">
        <v>0</v>
      </c>
      <c r="AP100" s="3" t="str">
        <f t="shared" si="4"/>
        <v>DIVISADERO</v>
      </c>
      <c r="AQ100" s="4">
        <f>VLOOKUP($AP100,$C$5:$AM$504,1+MontoEmpresas!AX98,FALSE)+AV100</f>
        <v>0</v>
      </c>
      <c r="AR100" s="4">
        <f>VLOOKUP($AP100,$C$5:$AM$504,1+MontoEmpresas!AY98,FALSE)+AW100</f>
        <v>0</v>
      </c>
      <c r="AS100" s="4">
        <f>VLOOKUP($AP100,$C$5:$AM$504,1+MontoEmpresas!AZ98,FALSE)+AX100</f>
        <v>0</v>
      </c>
      <c r="AT100" s="5">
        <f t="shared" si="5"/>
        <v>0</v>
      </c>
      <c r="AV100" s="4"/>
      <c r="AW100" s="4"/>
      <c r="AX100" s="4"/>
      <c r="BG100">
        <f t="shared" si="8"/>
        <v>96</v>
      </c>
      <c r="BH100" t="s">
        <v>103</v>
      </c>
    </row>
    <row r="101" spans="3:60" x14ac:dyDescent="0.35">
      <c r="C101" s="19" t="s">
        <v>403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0</v>
      </c>
      <c r="AL101" s="4">
        <v>0</v>
      </c>
      <c r="AM101" s="4">
        <v>0</v>
      </c>
      <c r="AP101" s="3" t="str">
        <f t="shared" si="4"/>
        <v>DON MARIANO ENERGY</v>
      </c>
      <c r="AQ101" s="4">
        <f>VLOOKUP($AP101,$C$5:$AM$504,1+MontoEmpresas!AX99,FALSE)+AV101</f>
        <v>0</v>
      </c>
      <c r="AR101" s="4">
        <f>VLOOKUP($AP101,$C$5:$AM$504,1+MontoEmpresas!AY99,FALSE)+AW101</f>
        <v>0</v>
      </c>
      <c r="AS101" s="4">
        <f>VLOOKUP($AP101,$C$5:$AM$504,1+MontoEmpresas!AZ99,FALSE)+AX101</f>
        <v>0</v>
      </c>
      <c r="AT101" s="5">
        <f t="shared" si="5"/>
        <v>0</v>
      </c>
      <c r="AV101" s="4"/>
      <c r="AW101" s="4"/>
      <c r="AX101" s="4"/>
      <c r="BG101">
        <f t="shared" si="8"/>
        <v>97</v>
      </c>
      <c r="BH101" t="s">
        <v>104</v>
      </c>
    </row>
    <row r="102" spans="3:60" x14ac:dyDescent="0.35">
      <c r="C102" s="19" t="s">
        <v>404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  <c r="AJ102" s="4">
        <v>0</v>
      </c>
      <c r="AK102" s="4">
        <v>0</v>
      </c>
      <c r="AL102" s="4">
        <v>0</v>
      </c>
      <c r="AM102" s="4">
        <v>0</v>
      </c>
      <c r="AP102" s="3" t="str">
        <f t="shared" si="4"/>
        <v>DON_PEDRO_SPA</v>
      </c>
      <c r="AQ102" s="4">
        <f>VLOOKUP($AP102,$C$5:$AM$504,1+MontoEmpresas!AX100,FALSE)+AV102</f>
        <v>0</v>
      </c>
      <c r="AR102" s="4">
        <f>VLOOKUP($AP102,$C$5:$AM$504,1+MontoEmpresas!AY100,FALSE)+AW102</f>
        <v>0</v>
      </c>
      <c r="AS102" s="4">
        <f>VLOOKUP($AP102,$C$5:$AM$504,1+MontoEmpresas!AZ100,FALSE)+AX102</f>
        <v>0</v>
      </c>
      <c r="AT102" s="5">
        <f t="shared" si="5"/>
        <v>0</v>
      </c>
      <c r="AV102" s="4"/>
      <c r="AW102" s="4"/>
      <c r="AX102" s="4"/>
      <c r="BG102">
        <f t="shared" si="8"/>
        <v>98</v>
      </c>
      <c r="BH102" t="s">
        <v>105</v>
      </c>
    </row>
    <row r="103" spans="3:60" x14ac:dyDescent="0.35">
      <c r="C103" s="19" t="s">
        <v>405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0</v>
      </c>
      <c r="AL103" s="4">
        <v>0</v>
      </c>
      <c r="AM103" s="4">
        <v>0</v>
      </c>
      <c r="AP103" s="3" t="str">
        <f t="shared" si="4"/>
        <v>DONA_JAVIERA_VALLEDOR_SPA</v>
      </c>
      <c r="AQ103" s="4">
        <f>VLOOKUP($AP103,$C$5:$AM$504,1+MontoEmpresas!AX101,FALSE)+AV103</f>
        <v>0</v>
      </c>
      <c r="AR103" s="4">
        <f>VLOOKUP($AP103,$C$5:$AM$504,1+MontoEmpresas!AY101,FALSE)+AW103</f>
        <v>0</v>
      </c>
      <c r="AS103" s="4">
        <f>VLOOKUP($AP103,$C$5:$AM$504,1+MontoEmpresas!AZ101,FALSE)+AX103</f>
        <v>0</v>
      </c>
      <c r="AT103" s="5">
        <f t="shared" si="5"/>
        <v>0</v>
      </c>
      <c r="AV103" s="4"/>
      <c r="AW103" s="4"/>
      <c r="AX103" s="4"/>
      <c r="BG103">
        <f t="shared" si="8"/>
        <v>99</v>
      </c>
      <c r="BH103" t="s">
        <v>106</v>
      </c>
    </row>
    <row r="104" spans="3:60" x14ac:dyDescent="0.35">
      <c r="C104" s="19" t="s">
        <v>132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v>0</v>
      </c>
      <c r="AL104" s="4">
        <v>0</v>
      </c>
      <c r="AM104" s="4">
        <v>0</v>
      </c>
      <c r="AP104" s="3" t="str">
        <f t="shared" si="4"/>
        <v>DONGO</v>
      </c>
      <c r="AQ104" s="4">
        <f>VLOOKUP($AP104,$C$5:$AM$504,1+MontoEmpresas!AX102,FALSE)+AV104</f>
        <v>0</v>
      </c>
      <c r="AR104" s="4">
        <f>VLOOKUP($AP104,$C$5:$AM$504,1+MontoEmpresas!AY102,FALSE)+AW104</f>
        <v>0</v>
      </c>
      <c r="AS104" s="4">
        <f>VLOOKUP($AP104,$C$5:$AM$504,1+MontoEmpresas!AZ102,FALSE)+AX104</f>
        <v>0</v>
      </c>
      <c r="AT104" s="5">
        <f t="shared" si="5"/>
        <v>0</v>
      </c>
      <c r="AV104" s="4"/>
      <c r="AW104" s="4"/>
      <c r="AX104" s="4"/>
      <c r="BG104">
        <f t="shared" si="8"/>
        <v>100</v>
      </c>
      <c r="BH104" t="s">
        <v>107</v>
      </c>
    </row>
    <row r="105" spans="3:60" x14ac:dyDescent="0.35">
      <c r="C105" s="19" t="s">
        <v>134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  <c r="AJ105" s="4">
        <v>0</v>
      </c>
      <c r="AK105" s="4">
        <v>0</v>
      </c>
      <c r="AL105" s="4">
        <v>0</v>
      </c>
      <c r="AM105" s="4">
        <v>0</v>
      </c>
      <c r="AP105" s="3" t="str">
        <f t="shared" si="4"/>
        <v>DOS_VALLES</v>
      </c>
      <c r="AQ105" s="4">
        <f>VLOOKUP($AP105,$C$5:$AM$504,1+MontoEmpresas!AX103,FALSE)+AV105</f>
        <v>0</v>
      </c>
      <c r="AR105" s="4">
        <f>VLOOKUP($AP105,$C$5:$AM$504,1+MontoEmpresas!AY103,FALSE)+AW105</f>
        <v>0</v>
      </c>
      <c r="AS105" s="4">
        <f>VLOOKUP($AP105,$C$5:$AM$504,1+MontoEmpresas!AZ103,FALSE)+AX105</f>
        <v>0</v>
      </c>
      <c r="AT105" s="5">
        <f t="shared" si="5"/>
        <v>0</v>
      </c>
      <c r="AV105" s="4"/>
      <c r="AW105" s="4"/>
      <c r="AX105" s="4"/>
      <c r="BG105">
        <f t="shared" si="8"/>
        <v>101</v>
      </c>
      <c r="BH105" t="s">
        <v>108</v>
      </c>
    </row>
    <row r="106" spans="3:60" x14ac:dyDescent="0.35">
      <c r="C106" s="19" t="s">
        <v>135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  <c r="AJ106" s="4">
        <v>0</v>
      </c>
      <c r="AK106" s="4">
        <v>0</v>
      </c>
      <c r="AL106" s="4">
        <v>0</v>
      </c>
      <c r="AM106" s="4">
        <v>0</v>
      </c>
      <c r="AP106" s="3" t="str">
        <f t="shared" si="4"/>
        <v>DOSAL</v>
      </c>
      <c r="AQ106" s="4">
        <f>VLOOKUP($AP106,$C$5:$AM$504,1+MontoEmpresas!AX104,FALSE)+AV106</f>
        <v>0</v>
      </c>
      <c r="AR106" s="4">
        <f>VLOOKUP($AP106,$C$5:$AM$504,1+MontoEmpresas!AY104,FALSE)+AW106</f>
        <v>0</v>
      </c>
      <c r="AS106" s="4">
        <f>VLOOKUP($AP106,$C$5:$AM$504,1+MontoEmpresas!AZ104,FALSE)+AX106</f>
        <v>0</v>
      </c>
      <c r="AT106" s="5">
        <f t="shared" si="5"/>
        <v>0</v>
      </c>
      <c r="AV106" s="4"/>
      <c r="AW106" s="4"/>
      <c r="AX106" s="4"/>
      <c r="BG106">
        <f t="shared" si="8"/>
        <v>102</v>
      </c>
      <c r="BH106" t="s">
        <v>109</v>
      </c>
    </row>
    <row r="107" spans="3:60" x14ac:dyDescent="0.35">
      <c r="C107" s="19" t="s">
        <v>18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-2575132.0800000015</v>
      </c>
      <c r="N107" s="7">
        <v>-2802350.1799999978</v>
      </c>
      <c r="O107" s="7">
        <v>-2620756.9100000006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-2647082.36</v>
      </c>
      <c r="Z107" s="7">
        <v>-2910602.3600000008</v>
      </c>
      <c r="AA107" s="7">
        <v>-2698991.330000001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  <c r="AK107" s="4">
        <v>-2654018.8099999987</v>
      </c>
      <c r="AL107" s="4">
        <v>-2842090.7699999982</v>
      </c>
      <c r="AM107" s="4">
        <v>-2717143.43</v>
      </c>
      <c r="AP107" s="3" t="str">
        <f t="shared" si="4"/>
        <v>DUQUECO</v>
      </c>
      <c r="AQ107" s="4">
        <f>VLOOKUP($AP107,$C$5:$AM$504,1+MontoEmpresas!AX105,FALSE)+AV107</f>
        <v>-2647082.36</v>
      </c>
      <c r="AR107" s="4">
        <f>VLOOKUP($AP107,$C$5:$AM$504,1+MontoEmpresas!AY105,FALSE)+AW107</f>
        <v>-2910602.3600000008</v>
      </c>
      <c r="AS107" s="4">
        <f>VLOOKUP($AP107,$C$5:$AM$504,1+MontoEmpresas!AZ105,FALSE)+AX107</f>
        <v>-2698991.330000001</v>
      </c>
      <c r="AT107" s="5">
        <f t="shared" si="5"/>
        <v>-8256676.0500000017</v>
      </c>
      <c r="AV107" s="4"/>
      <c r="AW107" s="4"/>
      <c r="AX107" s="4"/>
      <c r="BG107">
        <f t="shared" si="8"/>
        <v>103</v>
      </c>
      <c r="BH107" t="s">
        <v>110</v>
      </c>
    </row>
    <row r="108" spans="3:60" x14ac:dyDescent="0.35">
      <c r="C108" s="19" t="s">
        <v>406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  <c r="AJ108" s="4">
        <v>0</v>
      </c>
      <c r="AK108" s="4">
        <v>0</v>
      </c>
      <c r="AL108" s="4">
        <v>0</v>
      </c>
      <c r="AM108" s="4">
        <v>0</v>
      </c>
      <c r="AP108" s="3" t="str">
        <f t="shared" si="4"/>
        <v>EBCO Energía</v>
      </c>
      <c r="AQ108" s="4">
        <f>VLOOKUP($AP108,$C$5:$AM$504,1+MontoEmpresas!AX106,FALSE)+AV108</f>
        <v>0</v>
      </c>
      <c r="AR108" s="4">
        <f>VLOOKUP($AP108,$C$5:$AM$504,1+MontoEmpresas!AY106,FALSE)+AW108</f>
        <v>0</v>
      </c>
      <c r="AS108" s="4">
        <f>VLOOKUP($AP108,$C$5:$AM$504,1+MontoEmpresas!AZ106,FALSE)+AX108</f>
        <v>0</v>
      </c>
      <c r="AT108" s="5">
        <f t="shared" si="5"/>
        <v>0</v>
      </c>
      <c r="AV108" s="4"/>
      <c r="AW108" s="4"/>
      <c r="AX108" s="4"/>
      <c r="BG108">
        <f t="shared" si="8"/>
        <v>104</v>
      </c>
      <c r="BH108" t="s">
        <v>111</v>
      </c>
    </row>
    <row r="109" spans="3:60" x14ac:dyDescent="0.35">
      <c r="C109" s="19" t="s">
        <v>136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0</v>
      </c>
      <c r="AL109" s="4">
        <v>0</v>
      </c>
      <c r="AM109" s="4">
        <v>0</v>
      </c>
      <c r="AP109" s="3" t="str">
        <f t="shared" si="4"/>
        <v>EBCO_ATACAMA</v>
      </c>
      <c r="AQ109" s="4">
        <f>VLOOKUP($AP109,$C$5:$AM$504,1+MontoEmpresas!AX107,FALSE)+AV109</f>
        <v>0</v>
      </c>
      <c r="AR109" s="4">
        <f>VLOOKUP($AP109,$C$5:$AM$504,1+MontoEmpresas!AY107,FALSE)+AW109</f>
        <v>0</v>
      </c>
      <c r="AS109" s="4">
        <f>VLOOKUP($AP109,$C$5:$AM$504,1+MontoEmpresas!AZ107,FALSE)+AX109</f>
        <v>0</v>
      </c>
      <c r="AT109" s="5">
        <f t="shared" si="5"/>
        <v>0</v>
      </c>
      <c r="AV109" s="4"/>
      <c r="AW109" s="4"/>
      <c r="AX109" s="4"/>
      <c r="BG109">
        <f t="shared" si="8"/>
        <v>105</v>
      </c>
      <c r="BH109" t="s">
        <v>112</v>
      </c>
    </row>
    <row r="110" spans="3:60" x14ac:dyDescent="0.35">
      <c r="C110" s="19" t="s">
        <v>407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4">
        <v>0</v>
      </c>
      <c r="AJ110" s="4">
        <v>0</v>
      </c>
      <c r="AK110" s="4">
        <v>0</v>
      </c>
      <c r="AL110" s="4">
        <v>0</v>
      </c>
      <c r="AM110" s="4">
        <v>0</v>
      </c>
      <c r="AP110" s="3" t="str">
        <f t="shared" si="4"/>
        <v>ECLIPSE_SOLAR_SPA</v>
      </c>
      <c r="AQ110" s="4">
        <f>VLOOKUP($AP110,$C$5:$AM$504,1+MontoEmpresas!AX108,FALSE)+AV110</f>
        <v>0</v>
      </c>
      <c r="AR110" s="4">
        <f>VLOOKUP($AP110,$C$5:$AM$504,1+MontoEmpresas!AY108,FALSE)+AW110</f>
        <v>0</v>
      </c>
      <c r="AS110" s="4">
        <f>VLOOKUP($AP110,$C$5:$AM$504,1+MontoEmpresas!AZ108,FALSE)+AX110</f>
        <v>0</v>
      </c>
      <c r="AT110" s="5">
        <f t="shared" si="5"/>
        <v>0</v>
      </c>
      <c r="AV110" s="4"/>
      <c r="AW110" s="4"/>
      <c r="AX110" s="4"/>
      <c r="BG110">
        <f t="shared" si="8"/>
        <v>106</v>
      </c>
      <c r="BH110" t="s">
        <v>113</v>
      </c>
    </row>
    <row r="111" spans="3:60" x14ac:dyDescent="0.35">
      <c r="C111" s="19" t="s">
        <v>408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  <c r="AB111" s="4">
        <v>0</v>
      </c>
      <c r="AC111" s="4">
        <v>0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4">
        <v>0</v>
      </c>
      <c r="AJ111" s="4">
        <v>0</v>
      </c>
      <c r="AK111" s="4">
        <v>0</v>
      </c>
      <c r="AL111" s="4">
        <v>0</v>
      </c>
      <c r="AM111" s="4">
        <v>0</v>
      </c>
      <c r="AP111" s="3" t="str">
        <f t="shared" si="4"/>
        <v>ECOM_GENERACION</v>
      </c>
      <c r="AQ111" s="4">
        <f>VLOOKUP($AP111,$C$5:$AM$504,1+MontoEmpresas!AX109,FALSE)+AV111</f>
        <v>0</v>
      </c>
      <c r="AR111" s="4">
        <f>VLOOKUP($AP111,$C$5:$AM$504,1+MontoEmpresas!AY109,FALSE)+AW111</f>
        <v>0</v>
      </c>
      <c r="AS111" s="4">
        <f>VLOOKUP($AP111,$C$5:$AM$504,1+MontoEmpresas!AZ109,FALSE)+AX111</f>
        <v>0</v>
      </c>
      <c r="AT111" s="5">
        <f t="shared" si="5"/>
        <v>0</v>
      </c>
      <c r="AV111" s="4"/>
      <c r="AW111" s="4"/>
      <c r="AX111" s="4"/>
      <c r="BG111">
        <f t="shared" si="8"/>
        <v>107</v>
      </c>
      <c r="BH111" t="s">
        <v>114</v>
      </c>
    </row>
    <row r="112" spans="3:60" x14ac:dyDescent="0.35">
      <c r="C112" s="19" t="s">
        <v>409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4">
        <v>0</v>
      </c>
      <c r="AC112" s="4">
        <v>0</v>
      </c>
      <c r="AD112" s="4">
        <v>0</v>
      </c>
      <c r="AE112" s="4">
        <v>0</v>
      </c>
      <c r="AF112" s="4">
        <v>0</v>
      </c>
      <c r="AG112" s="4">
        <v>0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P112" s="3" t="str">
        <f t="shared" si="4"/>
        <v>EE_LA_COMPANIA_SPA</v>
      </c>
      <c r="AQ112" s="4">
        <f>VLOOKUP($AP112,$C$5:$AM$504,1+MontoEmpresas!AX110,FALSE)+AV112</f>
        <v>0</v>
      </c>
      <c r="AR112" s="4">
        <f>VLOOKUP($AP112,$C$5:$AM$504,1+MontoEmpresas!AY110,FALSE)+AW112</f>
        <v>0</v>
      </c>
      <c r="AS112" s="4">
        <f>VLOOKUP($AP112,$C$5:$AM$504,1+MontoEmpresas!AZ110,FALSE)+AX112</f>
        <v>0</v>
      </c>
      <c r="AT112" s="5">
        <f t="shared" si="5"/>
        <v>0</v>
      </c>
      <c r="AV112" s="4"/>
      <c r="AW112" s="4"/>
      <c r="AX112" s="4"/>
      <c r="BG112">
        <f t="shared" si="8"/>
        <v>108</v>
      </c>
      <c r="BH112" t="s">
        <v>115</v>
      </c>
    </row>
    <row r="113" spans="3:60" x14ac:dyDescent="0.35">
      <c r="C113" s="19" t="s">
        <v>410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-16531102.189999979</v>
      </c>
      <c r="N113" s="7">
        <v>-15976729.569999997</v>
      </c>
      <c r="O113" s="7">
        <v>-15142393.019999987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-16349542.600000007</v>
      </c>
      <c r="Z113" s="7">
        <v>-16577188.600000013</v>
      </c>
      <c r="AA113" s="7">
        <v>-15334959.470000008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0</v>
      </c>
      <c r="AJ113" s="4">
        <v>0</v>
      </c>
      <c r="AK113" s="4">
        <v>-16413993.26999999</v>
      </c>
      <c r="AL113" s="4">
        <v>-16072944.499999991</v>
      </c>
      <c r="AM113" s="4">
        <v>-15108519.420000011</v>
      </c>
      <c r="AP113" s="3" t="str">
        <f t="shared" si="4"/>
        <v>EGP_CHILE</v>
      </c>
      <c r="AQ113" s="4">
        <f>VLOOKUP($AP113,$C$5:$AM$504,1+MontoEmpresas!AX111,FALSE)+AV113</f>
        <v>-16349542.600000007</v>
      </c>
      <c r="AR113" s="4">
        <f>VLOOKUP($AP113,$C$5:$AM$504,1+MontoEmpresas!AY111,FALSE)+AW113</f>
        <v>-16577188.600000013</v>
      </c>
      <c r="AS113" s="4">
        <f>VLOOKUP($AP113,$C$5:$AM$504,1+MontoEmpresas!AZ111,FALSE)+AX113</f>
        <v>-15334959.470000008</v>
      </c>
      <c r="AT113" s="5">
        <f t="shared" si="5"/>
        <v>-48261690.670000024</v>
      </c>
      <c r="AV113" s="4"/>
      <c r="AW113" s="4"/>
      <c r="AX113" s="4"/>
      <c r="BG113">
        <f t="shared" si="8"/>
        <v>109</v>
      </c>
      <c r="BH113" t="s">
        <v>116</v>
      </c>
    </row>
    <row r="114" spans="3:60" x14ac:dyDescent="0.35">
      <c r="C114" s="19" t="s">
        <v>137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4">
        <v>0</v>
      </c>
      <c r="AJ114" s="4">
        <v>0</v>
      </c>
      <c r="AK114" s="4">
        <v>0</v>
      </c>
      <c r="AL114" s="4">
        <v>0</v>
      </c>
      <c r="AM114" s="4">
        <v>0</v>
      </c>
      <c r="AP114" s="3" t="str">
        <f t="shared" si="4"/>
        <v>EL CANELO</v>
      </c>
      <c r="AQ114" s="4">
        <f>VLOOKUP($AP114,$C$5:$AM$504,1+MontoEmpresas!AX112,FALSE)+AV114</f>
        <v>0</v>
      </c>
      <c r="AR114" s="4">
        <f>VLOOKUP($AP114,$C$5:$AM$504,1+MontoEmpresas!AY112,FALSE)+AW114</f>
        <v>0</v>
      </c>
      <c r="AS114" s="4">
        <f>VLOOKUP($AP114,$C$5:$AM$504,1+MontoEmpresas!AZ112,FALSE)+AX114</f>
        <v>0</v>
      </c>
      <c r="AT114" s="5">
        <f t="shared" si="5"/>
        <v>0</v>
      </c>
      <c r="AV114" s="4"/>
      <c r="AW114" s="4"/>
      <c r="AX114" s="4"/>
      <c r="BG114">
        <f t="shared" si="8"/>
        <v>110</v>
      </c>
      <c r="BH114" t="s">
        <v>117</v>
      </c>
    </row>
    <row r="115" spans="3:60" x14ac:dyDescent="0.35">
      <c r="C115" s="19" t="s">
        <v>411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4">
        <v>0</v>
      </c>
      <c r="AC115" s="4">
        <v>0</v>
      </c>
      <c r="AD115" s="4">
        <v>0</v>
      </c>
      <c r="AE115" s="4">
        <v>0</v>
      </c>
      <c r="AF115" s="4">
        <v>0</v>
      </c>
      <c r="AG115" s="4">
        <v>0</v>
      </c>
      <c r="AH115" s="4">
        <v>0</v>
      </c>
      <c r="AI115" s="4">
        <v>0</v>
      </c>
      <c r="AJ115" s="4">
        <v>0</v>
      </c>
      <c r="AK115" s="4">
        <v>0</v>
      </c>
      <c r="AL115" s="4">
        <v>0</v>
      </c>
      <c r="AM115" s="4">
        <v>0</v>
      </c>
      <c r="AP115" s="3" t="str">
        <f t="shared" si="4"/>
        <v>EL MANZANO</v>
      </c>
      <c r="AQ115" s="4">
        <f>VLOOKUP($AP115,$C$5:$AM$504,1+MontoEmpresas!AX113,FALSE)+AV115</f>
        <v>0</v>
      </c>
      <c r="AR115" s="4">
        <f>VLOOKUP($AP115,$C$5:$AM$504,1+MontoEmpresas!AY113,FALSE)+AW115</f>
        <v>0</v>
      </c>
      <c r="AS115" s="4">
        <f>VLOOKUP($AP115,$C$5:$AM$504,1+MontoEmpresas!AZ113,FALSE)+AX115</f>
        <v>0</v>
      </c>
      <c r="AT115" s="5">
        <f t="shared" si="5"/>
        <v>0</v>
      </c>
      <c r="AV115" s="4"/>
      <c r="AW115" s="4"/>
      <c r="AX115" s="4"/>
      <c r="BG115">
        <f t="shared" si="8"/>
        <v>111</v>
      </c>
      <c r="BH115" t="s">
        <v>118</v>
      </c>
    </row>
    <row r="116" spans="3:60" x14ac:dyDescent="0.35">
      <c r="C116" s="19" t="s">
        <v>138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7">
        <v>0</v>
      </c>
      <c r="AB116" s="4">
        <v>0</v>
      </c>
      <c r="AC116" s="4">
        <v>0</v>
      </c>
      <c r="AD116" s="4">
        <v>0</v>
      </c>
      <c r="AE116" s="4">
        <v>0</v>
      </c>
      <c r="AF116" s="4">
        <v>0</v>
      </c>
      <c r="AG116" s="4">
        <v>0</v>
      </c>
      <c r="AH116" s="4">
        <v>0</v>
      </c>
      <c r="AI116" s="4">
        <v>0</v>
      </c>
      <c r="AJ116" s="4">
        <v>0</v>
      </c>
      <c r="AK116" s="4">
        <v>0</v>
      </c>
      <c r="AL116" s="4">
        <v>0</v>
      </c>
      <c r="AM116" s="4">
        <v>0</v>
      </c>
      <c r="AP116" s="3" t="str">
        <f t="shared" si="4"/>
        <v>EL_AGRIO</v>
      </c>
      <c r="AQ116" s="4">
        <f>VLOOKUP($AP116,$C$5:$AM$504,1+MontoEmpresas!AX114,FALSE)+AV116</f>
        <v>0</v>
      </c>
      <c r="AR116" s="4">
        <f>VLOOKUP($AP116,$C$5:$AM$504,1+MontoEmpresas!AY114,FALSE)+AW116</f>
        <v>0</v>
      </c>
      <c r="AS116" s="4">
        <f>VLOOKUP($AP116,$C$5:$AM$504,1+MontoEmpresas!AZ114,FALSE)+AX116</f>
        <v>0</v>
      </c>
      <c r="AT116" s="5">
        <f t="shared" si="5"/>
        <v>0</v>
      </c>
      <c r="AV116" s="4"/>
      <c r="AW116" s="4"/>
      <c r="AX116" s="4"/>
      <c r="BG116">
        <f t="shared" si="8"/>
        <v>112</v>
      </c>
      <c r="BH116" t="s">
        <v>119</v>
      </c>
    </row>
    <row r="117" spans="3:60" x14ac:dyDescent="0.35">
      <c r="C117" s="19" t="s">
        <v>139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  <c r="AK117" s="4">
        <v>0</v>
      </c>
      <c r="AL117" s="4">
        <v>0</v>
      </c>
      <c r="AM117" s="4">
        <v>0</v>
      </c>
      <c r="AP117" s="3" t="str">
        <f t="shared" si="4"/>
        <v>EL_ARREBOL</v>
      </c>
      <c r="AQ117" s="4">
        <f>VLOOKUP($AP117,$C$5:$AM$504,1+MontoEmpresas!AX115,FALSE)+AV117</f>
        <v>0</v>
      </c>
      <c r="AR117" s="4">
        <f>VLOOKUP($AP117,$C$5:$AM$504,1+MontoEmpresas!AY115,FALSE)+AW117</f>
        <v>0</v>
      </c>
      <c r="AS117" s="4">
        <f>VLOOKUP($AP117,$C$5:$AM$504,1+MontoEmpresas!AZ115,FALSE)+AX117</f>
        <v>0</v>
      </c>
      <c r="AT117" s="5">
        <f t="shared" si="5"/>
        <v>0</v>
      </c>
      <c r="AV117" s="4"/>
      <c r="AW117" s="4"/>
      <c r="AX117" s="4"/>
      <c r="BG117">
        <f t="shared" si="8"/>
        <v>113</v>
      </c>
      <c r="BH117" t="s">
        <v>120</v>
      </c>
    </row>
    <row r="118" spans="3:60" x14ac:dyDescent="0.35">
      <c r="C118" s="19" t="s">
        <v>140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  <c r="AB118" s="4">
        <v>0</v>
      </c>
      <c r="AC118" s="4">
        <v>0</v>
      </c>
      <c r="AD118" s="4">
        <v>0</v>
      </c>
      <c r="AE118" s="4">
        <v>0</v>
      </c>
      <c r="AF118" s="4">
        <v>0</v>
      </c>
      <c r="AG118" s="4">
        <v>0</v>
      </c>
      <c r="AH118" s="4">
        <v>0</v>
      </c>
      <c r="AI118" s="4">
        <v>0</v>
      </c>
      <c r="AJ118" s="4">
        <v>0</v>
      </c>
      <c r="AK118" s="4">
        <v>0</v>
      </c>
      <c r="AL118" s="4">
        <v>0</v>
      </c>
      <c r="AM118" s="4">
        <v>0</v>
      </c>
      <c r="AP118" s="3" t="str">
        <f t="shared" si="4"/>
        <v>EL_ARROYO</v>
      </c>
      <c r="AQ118" s="4">
        <f>VLOOKUP($AP118,$C$5:$AM$504,1+MontoEmpresas!AX116,FALSE)+AV118</f>
        <v>0</v>
      </c>
      <c r="AR118" s="4">
        <f>VLOOKUP($AP118,$C$5:$AM$504,1+MontoEmpresas!AY116,FALSE)+AW118</f>
        <v>0</v>
      </c>
      <c r="AS118" s="4">
        <f>VLOOKUP($AP118,$C$5:$AM$504,1+MontoEmpresas!AZ116,FALSE)+AX118</f>
        <v>0</v>
      </c>
      <c r="AT118" s="5">
        <f t="shared" si="5"/>
        <v>0</v>
      </c>
      <c r="AV118" s="4"/>
      <c r="AW118" s="4"/>
      <c r="AX118" s="4"/>
      <c r="BG118">
        <f t="shared" si="8"/>
        <v>114</v>
      </c>
      <c r="BH118" t="s">
        <v>121</v>
      </c>
    </row>
    <row r="119" spans="3:60" x14ac:dyDescent="0.35">
      <c r="C119" s="19" t="s">
        <v>412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7">
        <v>0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L119" s="4">
        <v>0</v>
      </c>
      <c r="AM119" s="4">
        <v>0</v>
      </c>
      <c r="AP119" s="3" t="str">
        <f t="shared" si="4"/>
        <v>EL_BOCO</v>
      </c>
      <c r="AQ119" s="4">
        <f>VLOOKUP($AP119,$C$5:$AM$504,1+MontoEmpresas!AX117,FALSE)+AV119</f>
        <v>0</v>
      </c>
      <c r="AR119" s="4">
        <f>VLOOKUP($AP119,$C$5:$AM$504,1+MontoEmpresas!AY117,FALSE)+AW119</f>
        <v>0</v>
      </c>
      <c r="AS119" s="4">
        <f>VLOOKUP($AP119,$C$5:$AM$504,1+MontoEmpresas!AZ117,FALSE)+AX119</f>
        <v>0</v>
      </c>
      <c r="AT119" s="5">
        <f t="shared" si="5"/>
        <v>0</v>
      </c>
      <c r="AV119" s="4"/>
      <c r="AW119" s="4"/>
      <c r="AX119" s="4"/>
      <c r="BG119">
        <f t="shared" si="8"/>
        <v>115</v>
      </c>
      <c r="BH119" t="s">
        <v>122</v>
      </c>
    </row>
    <row r="120" spans="3:60" x14ac:dyDescent="0.35">
      <c r="C120" s="19" t="s">
        <v>413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0</v>
      </c>
      <c r="AL120" s="4">
        <v>0</v>
      </c>
      <c r="AM120" s="4">
        <v>0</v>
      </c>
      <c r="AP120" s="3" t="str">
        <f t="shared" si="4"/>
        <v>EL_CERNICALO</v>
      </c>
      <c r="AQ120" s="4">
        <f>VLOOKUP($AP120,$C$5:$AM$504,1+MontoEmpresas!AX118,FALSE)+AV120</f>
        <v>0</v>
      </c>
      <c r="AR120" s="4">
        <f>VLOOKUP($AP120,$C$5:$AM$504,1+MontoEmpresas!AY118,FALSE)+AW120</f>
        <v>0</v>
      </c>
      <c r="AS120" s="4">
        <f>VLOOKUP($AP120,$C$5:$AM$504,1+MontoEmpresas!AZ118,FALSE)+AX120</f>
        <v>0</v>
      </c>
      <c r="AT120" s="5">
        <f t="shared" si="5"/>
        <v>0</v>
      </c>
      <c r="AV120" s="4"/>
      <c r="AW120" s="4"/>
      <c r="AX120" s="4"/>
      <c r="BG120">
        <f t="shared" si="8"/>
        <v>116</v>
      </c>
      <c r="BH120" t="s">
        <v>123</v>
      </c>
    </row>
    <row r="121" spans="3:60" x14ac:dyDescent="0.35">
      <c r="C121" s="19" t="s">
        <v>141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4">
        <v>0</v>
      </c>
      <c r="AC121" s="4">
        <v>0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  <c r="AI121" s="4">
        <v>0</v>
      </c>
      <c r="AJ121" s="4">
        <v>0</v>
      </c>
      <c r="AK121" s="4">
        <v>0</v>
      </c>
      <c r="AL121" s="4">
        <v>0</v>
      </c>
      <c r="AM121" s="4">
        <v>0</v>
      </c>
      <c r="AP121" s="3" t="str">
        <f t="shared" si="4"/>
        <v>EL_MIRADOR</v>
      </c>
      <c r="AQ121" s="4">
        <f>VLOOKUP($AP121,$C$5:$AM$504,1+MontoEmpresas!AX119,FALSE)+AV121</f>
        <v>0</v>
      </c>
      <c r="AR121" s="4">
        <f>VLOOKUP($AP121,$C$5:$AM$504,1+MontoEmpresas!AY119,FALSE)+AW121</f>
        <v>0</v>
      </c>
      <c r="AS121" s="4">
        <f>VLOOKUP($AP121,$C$5:$AM$504,1+MontoEmpresas!AZ119,FALSE)+AX121</f>
        <v>0</v>
      </c>
      <c r="AT121" s="5">
        <f t="shared" si="5"/>
        <v>0</v>
      </c>
      <c r="AV121" s="4"/>
      <c r="AW121" s="4"/>
      <c r="AX121" s="4"/>
      <c r="BG121">
        <f t="shared" si="8"/>
        <v>117</v>
      </c>
      <c r="BH121" t="s">
        <v>124</v>
      </c>
    </row>
    <row r="122" spans="3:60" x14ac:dyDescent="0.35">
      <c r="C122" s="19" t="s">
        <v>19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4">
        <v>0</v>
      </c>
      <c r="AC122" s="4">
        <v>0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4">
        <v>0</v>
      </c>
      <c r="AJ122" s="4">
        <v>0</v>
      </c>
      <c r="AK122" s="4">
        <v>0</v>
      </c>
      <c r="AL122" s="4">
        <v>0</v>
      </c>
      <c r="AM122" s="4">
        <v>0</v>
      </c>
      <c r="AP122" s="3" t="str">
        <f t="shared" si="4"/>
        <v>EL_MORADO</v>
      </c>
      <c r="AQ122" s="4">
        <f>VLOOKUP($AP122,$C$5:$AM$504,1+MontoEmpresas!AX120,FALSE)+AV122</f>
        <v>0</v>
      </c>
      <c r="AR122" s="4">
        <f>VLOOKUP($AP122,$C$5:$AM$504,1+MontoEmpresas!AY120,FALSE)+AW122</f>
        <v>0</v>
      </c>
      <c r="AS122" s="4">
        <f>VLOOKUP($AP122,$C$5:$AM$504,1+MontoEmpresas!AZ120,FALSE)+AX122</f>
        <v>0</v>
      </c>
      <c r="AT122" s="5">
        <f t="shared" si="5"/>
        <v>0</v>
      </c>
      <c r="AV122" s="4"/>
      <c r="AW122" s="4"/>
      <c r="AX122" s="4"/>
      <c r="BG122">
        <f t="shared" si="8"/>
        <v>118</v>
      </c>
      <c r="BH122" t="s">
        <v>125</v>
      </c>
    </row>
    <row r="123" spans="3:60" x14ac:dyDescent="0.35">
      <c r="C123" s="19" t="s">
        <v>142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4">
        <v>0</v>
      </c>
      <c r="AC123" s="4">
        <v>0</v>
      </c>
      <c r="AD123" s="4">
        <v>0</v>
      </c>
      <c r="AE123" s="4">
        <v>0</v>
      </c>
      <c r="AF123" s="4">
        <v>0</v>
      </c>
      <c r="AG123" s="4">
        <v>0</v>
      </c>
      <c r="AH123" s="4">
        <v>0</v>
      </c>
      <c r="AI123" s="4">
        <v>0</v>
      </c>
      <c r="AJ123" s="4">
        <v>0</v>
      </c>
      <c r="AK123" s="4">
        <v>0</v>
      </c>
      <c r="AL123" s="4">
        <v>0</v>
      </c>
      <c r="AM123" s="4">
        <v>0</v>
      </c>
      <c r="AP123" s="3" t="str">
        <f t="shared" si="4"/>
        <v>EL_NOGAL</v>
      </c>
      <c r="AQ123" s="4">
        <f>VLOOKUP($AP123,$C$5:$AM$504,1+MontoEmpresas!AX121,FALSE)+AV123</f>
        <v>0</v>
      </c>
      <c r="AR123" s="4">
        <f>VLOOKUP($AP123,$C$5:$AM$504,1+MontoEmpresas!AY121,FALSE)+AW123</f>
        <v>0</v>
      </c>
      <c r="AS123" s="4">
        <f>VLOOKUP($AP123,$C$5:$AM$504,1+MontoEmpresas!AZ121,FALSE)+AX123</f>
        <v>0</v>
      </c>
      <c r="AT123" s="5">
        <f t="shared" si="5"/>
        <v>0</v>
      </c>
      <c r="AV123" s="4"/>
      <c r="AW123" s="4"/>
      <c r="AX123" s="4"/>
      <c r="BG123">
        <f t="shared" si="8"/>
        <v>119</v>
      </c>
      <c r="BH123" t="s">
        <v>126</v>
      </c>
    </row>
    <row r="124" spans="3:60" x14ac:dyDescent="0.35">
      <c r="C124" s="19" t="s">
        <v>58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  <c r="AJ124" s="4">
        <v>0</v>
      </c>
      <c r="AK124" s="4">
        <v>0</v>
      </c>
      <c r="AL124" s="4">
        <v>0</v>
      </c>
      <c r="AM124" s="4">
        <v>0</v>
      </c>
      <c r="AP124" s="3" t="str">
        <f t="shared" si="4"/>
        <v>EL_PELICANO</v>
      </c>
      <c r="AQ124" s="4">
        <f>VLOOKUP($AP124,$C$5:$AM$504,1+MontoEmpresas!AX122,FALSE)+AV124</f>
        <v>0</v>
      </c>
      <c r="AR124" s="4">
        <f>VLOOKUP($AP124,$C$5:$AM$504,1+MontoEmpresas!AY122,FALSE)+AW124</f>
        <v>0</v>
      </c>
      <c r="AS124" s="4">
        <f>VLOOKUP($AP124,$C$5:$AM$504,1+MontoEmpresas!AZ122,FALSE)+AX124</f>
        <v>0</v>
      </c>
      <c r="AT124" s="5">
        <f t="shared" si="5"/>
        <v>0</v>
      </c>
      <c r="AV124" s="4"/>
      <c r="AW124" s="4"/>
      <c r="AX124" s="4"/>
      <c r="BG124">
        <f t="shared" si="8"/>
        <v>120</v>
      </c>
      <c r="BH124" t="s">
        <v>127</v>
      </c>
    </row>
    <row r="125" spans="3:60" x14ac:dyDescent="0.35">
      <c r="C125" s="19" t="s">
        <v>143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4">
        <v>0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  <c r="AJ125" s="4">
        <v>0</v>
      </c>
      <c r="AK125" s="4">
        <v>0</v>
      </c>
      <c r="AL125" s="4">
        <v>0</v>
      </c>
      <c r="AM125" s="4">
        <v>0</v>
      </c>
      <c r="AP125" s="3" t="str">
        <f t="shared" si="4"/>
        <v>EL_QUEULE</v>
      </c>
      <c r="AQ125" s="4">
        <f>VLOOKUP($AP125,$C$5:$AM$504,1+MontoEmpresas!AX123,FALSE)+AV125</f>
        <v>0</v>
      </c>
      <c r="AR125" s="4">
        <f>VLOOKUP($AP125,$C$5:$AM$504,1+MontoEmpresas!AY123,FALSE)+AW125</f>
        <v>0</v>
      </c>
      <c r="AS125" s="4">
        <f>VLOOKUP($AP125,$C$5:$AM$504,1+MontoEmpresas!AZ123,FALSE)+AX125</f>
        <v>0</v>
      </c>
      <c r="AT125" s="5">
        <f t="shared" si="5"/>
        <v>0</v>
      </c>
      <c r="AV125" s="4"/>
      <c r="AW125" s="4"/>
      <c r="AX125" s="4"/>
      <c r="BG125">
        <f t="shared" si="8"/>
        <v>121</v>
      </c>
      <c r="BH125" t="s">
        <v>128</v>
      </c>
    </row>
    <row r="126" spans="3:60" x14ac:dyDescent="0.35">
      <c r="C126" s="19" t="s">
        <v>414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4">
        <v>0</v>
      </c>
      <c r="AC126" s="4">
        <v>0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4">
        <v>0</v>
      </c>
      <c r="AJ126" s="4">
        <v>0</v>
      </c>
      <c r="AK126" s="4">
        <v>0</v>
      </c>
      <c r="AL126" s="4">
        <v>0</v>
      </c>
      <c r="AM126" s="4">
        <v>0</v>
      </c>
      <c r="AP126" s="3" t="str">
        <f t="shared" si="4"/>
        <v>EL_ROBLE_SOLAR_SPA</v>
      </c>
      <c r="AQ126" s="4">
        <f>VLOOKUP($AP126,$C$5:$AM$504,1+MontoEmpresas!AX124,FALSE)+AV126</f>
        <v>0</v>
      </c>
      <c r="AR126" s="4">
        <f>VLOOKUP($AP126,$C$5:$AM$504,1+MontoEmpresas!AY124,FALSE)+AW126</f>
        <v>0</v>
      </c>
      <c r="AS126" s="4">
        <f>VLOOKUP($AP126,$C$5:$AM$504,1+MontoEmpresas!AZ124,FALSE)+AX126</f>
        <v>0</v>
      </c>
      <c r="AT126" s="5">
        <f t="shared" si="5"/>
        <v>0</v>
      </c>
      <c r="AV126" s="4"/>
      <c r="AW126" s="4"/>
      <c r="AX126" s="4"/>
      <c r="BG126">
        <f t="shared" si="8"/>
        <v>122</v>
      </c>
      <c r="BH126" t="s">
        <v>129</v>
      </c>
    </row>
    <row r="127" spans="3:60" x14ac:dyDescent="0.35">
      <c r="C127" s="19" t="s">
        <v>415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  <c r="AJ127" s="4">
        <v>0</v>
      </c>
      <c r="AK127" s="4">
        <v>0</v>
      </c>
      <c r="AL127" s="4">
        <v>0</v>
      </c>
      <c r="AM127" s="4">
        <v>0</v>
      </c>
      <c r="AP127" s="3" t="str">
        <f t="shared" si="4"/>
        <v>EL_SALITRAL</v>
      </c>
      <c r="AQ127" s="4">
        <f>VLOOKUP($AP127,$C$5:$AM$504,1+MontoEmpresas!AX125,FALSE)+AV127</f>
        <v>0</v>
      </c>
      <c r="AR127" s="4">
        <f>VLOOKUP($AP127,$C$5:$AM$504,1+MontoEmpresas!AY125,FALSE)+AW127</f>
        <v>0</v>
      </c>
      <c r="AS127" s="4">
        <f>VLOOKUP($AP127,$C$5:$AM$504,1+MontoEmpresas!AZ125,FALSE)+AX127</f>
        <v>0</v>
      </c>
      <c r="AT127" s="5">
        <f t="shared" si="5"/>
        <v>0</v>
      </c>
      <c r="AV127" s="4"/>
      <c r="AW127" s="4"/>
      <c r="AX127" s="4"/>
      <c r="BG127">
        <f t="shared" si="8"/>
        <v>123</v>
      </c>
      <c r="BH127" t="s">
        <v>130</v>
      </c>
    </row>
    <row r="128" spans="3:60" x14ac:dyDescent="0.35">
      <c r="C128" s="19" t="s">
        <v>416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4">
        <v>0</v>
      </c>
      <c r="AC128" s="4">
        <v>0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4">
        <v>0</v>
      </c>
      <c r="AJ128" s="4">
        <v>0</v>
      </c>
      <c r="AK128" s="4">
        <v>0</v>
      </c>
      <c r="AL128" s="4">
        <v>0</v>
      </c>
      <c r="AM128" s="4">
        <v>0</v>
      </c>
      <c r="AP128" s="3" t="str">
        <f t="shared" si="4"/>
        <v>ELECTRICA_PINARES</v>
      </c>
      <c r="AQ128" s="4">
        <f>VLOOKUP($AP128,$C$5:$AM$504,1+MontoEmpresas!AX126,FALSE)+AV128</f>
        <v>0</v>
      </c>
      <c r="AR128" s="4">
        <f>VLOOKUP($AP128,$C$5:$AM$504,1+MontoEmpresas!AY126,FALSE)+AW128</f>
        <v>0</v>
      </c>
      <c r="AS128" s="4">
        <f>VLOOKUP($AP128,$C$5:$AM$504,1+MontoEmpresas!AZ126,FALSE)+AX128</f>
        <v>0</v>
      </c>
      <c r="AT128" s="5">
        <f t="shared" si="5"/>
        <v>0</v>
      </c>
      <c r="AV128" s="4"/>
      <c r="AW128" s="4"/>
      <c r="AX128" s="4"/>
      <c r="BG128">
        <f t="shared" si="8"/>
        <v>124</v>
      </c>
      <c r="BH128" t="s">
        <v>131</v>
      </c>
    </row>
    <row r="129" spans="3:60" x14ac:dyDescent="0.35">
      <c r="C129" s="19" t="s">
        <v>144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4">
        <v>0</v>
      </c>
      <c r="AC129" s="4">
        <v>0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  <c r="AJ129" s="4">
        <v>0</v>
      </c>
      <c r="AK129" s="4">
        <v>0</v>
      </c>
      <c r="AL129" s="4">
        <v>0</v>
      </c>
      <c r="AM129" s="4">
        <v>0</v>
      </c>
      <c r="AP129" s="3" t="str">
        <f t="shared" si="4"/>
        <v>ELEKTRAGEN</v>
      </c>
      <c r="AQ129" s="4">
        <f>VLOOKUP($AP129,$C$5:$AM$504,1+MontoEmpresas!AX127,FALSE)+AV129</f>
        <v>0</v>
      </c>
      <c r="AR129" s="4">
        <f>VLOOKUP($AP129,$C$5:$AM$504,1+MontoEmpresas!AY127,FALSE)+AW129</f>
        <v>0</v>
      </c>
      <c r="AS129" s="4">
        <f>VLOOKUP($AP129,$C$5:$AM$504,1+MontoEmpresas!AZ127,FALSE)+AX129</f>
        <v>0</v>
      </c>
      <c r="AT129" s="5">
        <f t="shared" si="5"/>
        <v>0</v>
      </c>
      <c r="AV129" s="4"/>
      <c r="AW129" s="4"/>
      <c r="AX129" s="4"/>
      <c r="BG129">
        <f t="shared" si="8"/>
        <v>125</v>
      </c>
      <c r="BH129" t="s">
        <v>132</v>
      </c>
    </row>
    <row r="130" spans="3:60" x14ac:dyDescent="0.35">
      <c r="C130" s="19" t="s">
        <v>59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7">
        <v>0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  <c r="AJ130" s="4">
        <v>0</v>
      </c>
      <c r="AK130" s="4">
        <v>0</v>
      </c>
      <c r="AL130" s="4">
        <v>0</v>
      </c>
      <c r="AM130" s="4">
        <v>0</v>
      </c>
      <c r="AP130" s="3" t="str">
        <f t="shared" si="4"/>
        <v>EMBALSE_ANCOA</v>
      </c>
      <c r="AQ130" s="4">
        <f>VLOOKUP($AP130,$C$5:$AM$504,1+MontoEmpresas!AX128,FALSE)+AV130</f>
        <v>0</v>
      </c>
      <c r="AR130" s="4">
        <f>VLOOKUP($AP130,$C$5:$AM$504,1+MontoEmpresas!AY128,FALSE)+AW130</f>
        <v>0</v>
      </c>
      <c r="AS130" s="4">
        <f>VLOOKUP($AP130,$C$5:$AM$504,1+MontoEmpresas!AZ128,FALSE)+AX130</f>
        <v>0</v>
      </c>
      <c r="AT130" s="5">
        <f t="shared" si="5"/>
        <v>0</v>
      </c>
      <c r="AV130" s="4"/>
      <c r="AW130" s="4"/>
      <c r="AX130" s="4"/>
      <c r="BG130">
        <f t="shared" si="8"/>
        <v>126</v>
      </c>
      <c r="BH130" t="s">
        <v>133</v>
      </c>
    </row>
    <row r="131" spans="3:60" x14ac:dyDescent="0.35">
      <c r="C131" s="19" t="s">
        <v>20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4">
        <v>0</v>
      </c>
      <c r="AC131" s="4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  <c r="AJ131" s="4">
        <v>0</v>
      </c>
      <c r="AK131" s="4">
        <v>0</v>
      </c>
      <c r="AL131" s="4">
        <v>0</v>
      </c>
      <c r="AM131" s="4">
        <v>0</v>
      </c>
      <c r="AP131" s="3" t="str">
        <f t="shared" si="4"/>
        <v>EMELDA</v>
      </c>
      <c r="AQ131" s="4">
        <f>VLOOKUP($AP131,$C$5:$AM$504,1+MontoEmpresas!AX129,FALSE)+AV131</f>
        <v>1356847.9199999997</v>
      </c>
      <c r="AR131" s="4">
        <f>VLOOKUP($AP131,$C$5:$AM$504,1+MontoEmpresas!AY129,FALSE)+AW131</f>
        <v>1491018.1600000013</v>
      </c>
      <c r="AS131" s="4">
        <f>VLOOKUP($AP131,$C$5:$AM$504,1+MontoEmpresas!AZ129,FALSE)+AX131</f>
        <v>1475186.6499999994</v>
      </c>
      <c r="AT131" s="5">
        <f t="shared" si="5"/>
        <v>4323052.7300000004</v>
      </c>
      <c r="AV131" s="4">
        <f>+VLOOKUP($AP131,CVReg!$C$26:$AM$27,1+MontoEmpresas!AX129,FALSE)</f>
        <v>1356847.9199999997</v>
      </c>
      <c r="AW131" s="4">
        <f>+VLOOKUP($AP131,CVReg!$C$26:$AM$27,1+MontoEmpresas!AY129,FALSE)</f>
        <v>1491018.1600000013</v>
      </c>
      <c r="AX131" s="4">
        <f>+VLOOKUP($AP131,CVReg!$C$26:$AM$27,1+MontoEmpresas!AZ129,FALSE)</f>
        <v>1475186.6499999994</v>
      </c>
      <c r="BG131">
        <f t="shared" si="8"/>
        <v>127</v>
      </c>
      <c r="BH131" t="s">
        <v>134</v>
      </c>
    </row>
    <row r="132" spans="3:60" x14ac:dyDescent="0.35">
      <c r="C132" s="19" t="s">
        <v>417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1531811.5600000005</v>
      </c>
      <c r="N132" s="7">
        <v>1660902.8000000005</v>
      </c>
      <c r="O132" s="7">
        <v>1561923.0100000014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1573827.2999999984</v>
      </c>
      <c r="Z132" s="7">
        <v>1722763.6399999994</v>
      </c>
      <c r="AA132" s="7">
        <v>1605408.2300000018</v>
      </c>
      <c r="AB132" s="4">
        <v>0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  <c r="AJ132" s="4">
        <v>0</v>
      </c>
      <c r="AK132" s="4">
        <v>1576930.8300000003</v>
      </c>
      <c r="AL132" s="4">
        <v>1682934.3100000003</v>
      </c>
      <c r="AM132" s="4">
        <v>1616175.1900000004</v>
      </c>
      <c r="AP132" s="3" t="str">
        <f t="shared" si="4"/>
        <v>EMOAC</v>
      </c>
      <c r="AQ132" s="4">
        <f>VLOOKUP($AP132,$C$5:$AM$504,1+MontoEmpresas!AX130,FALSE)+AV132</f>
        <v>1573827.2999999984</v>
      </c>
      <c r="AR132" s="4">
        <f>VLOOKUP($AP132,$C$5:$AM$504,1+MontoEmpresas!AY130,FALSE)+AW132</f>
        <v>1722763.6399999994</v>
      </c>
      <c r="AS132" s="4">
        <f>VLOOKUP($AP132,$C$5:$AM$504,1+MontoEmpresas!AZ130,FALSE)+AX132</f>
        <v>1605408.2300000018</v>
      </c>
      <c r="AT132" s="5">
        <f t="shared" si="5"/>
        <v>4901999.17</v>
      </c>
      <c r="AV132" s="4"/>
      <c r="AW132" s="4"/>
      <c r="AX132" s="4"/>
      <c r="BG132">
        <f t="shared" si="8"/>
        <v>128</v>
      </c>
      <c r="BH132" t="s">
        <v>135</v>
      </c>
    </row>
    <row r="133" spans="3:60" x14ac:dyDescent="0.35">
      <c r="C133" s="19" t="s">
        <v>21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40622295.620000005</v>
      </c>
      <c r="N133" s="7">
        <v>41839456.030000009</v>
      </c>
      <c r="O133" s="7">
        <v>38823486.559999987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41198789.079999998</v>
      </c>
      <c r="Z133" s="7">
        <v>43781736.319999993</v>
      </c>
      <c r="AA133" s="7">
        <v>39851594.829999991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  <c r="AJ133" s="4">
        <v>0</v>
      </c>
      <c r="AK133" s="4">
        <v>41385602.170000009</v>
      </c>
      <c r="AL133" s="4">
        <v>42582907.110000014</v>
      </c>
      <c r="AM133" s="4">
        <v>39758326.18</v>
      </c>
      <c r="AP133" s="3" t="str">
        <f t="shared" si="4"/>
        <v>ENEL_GENERACION</v>
      </c>
      <c r="AQ133" s="4">
        <f>VLOOKUP($AP133,$C$5:$AM$504,1+MontoEmpresas!AX131,FALSE)+AV133</f>
        <v>15702400.620000012</v>
      </c>
      <c r="AR133" s="4">
        <f>VLOOKUP($AP133,$C$5:$AM$504,1+MontoEmpresas!AY131,FALSE)+AW133</f>
        <v>15778620.319999989</v>
      </c>
      <c r="AS133" s="4">
        <f>VLOOKUP($AP133,$C$5:$AM$504,1+MontoEmpresas!AZ131,FALSE)+AX133</f>
        <v>11540034.13000001</v>
      </c>
      <c r="AT133" s="5">
        <f t="shared" si="5"/>
        <v>43021055.070000008</v>
      </c>
      <c r="AV133" s="4">
        <f>+VLOOKUP($AP133,CVReg!$C$15:$AM$16,1+MontoEmpresas!AX131,FALSE)</f>
        <v>-25496388.459999986</v>
      </c>
      <c r="AW133" s="4">
        <f>+VLOOKUP($AP133,CVReg!$C$15:$AM$16,1+MontoEmpresas!AY131,FALSE)</f>
        <v>-28003116.000000004</v>
      </c>
      <c r="AX133" s="4">
        <f>+VLOOKUP($AP133,CVReg!$C$15:$AM$16,1+MontoEmpresas!AZ131,FALSE)</f>
        <v>-28311560.699999981</v>
      </c>
      <c r="BG133">
        <f t="shared" si="8"/>
        <v>129</v>
      </c>
      <c r="BH133" t="s">
        <v>136</v>
      </c>
    </row>
    <row r="134" spans="3:60" x14ac:dyDescent="0.35">
      <c r="C134" s="19" t="s">
        <v>145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7">
        <v>0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  <c r="AJ134" s="4">
        <v>0</v>
      </c>
      <c r="AK134" s="4">
        <v>0</v>
      </c>
      <c r="AL134" s="4">
        <v>0</v>
      </c>
      <c r="AM134" s="4">
        <v>0</v>
      </c>
      <c r="AP134" s="3" t="str">
        <f t="shared" ref="AP134:AP197" si="9">C134</f>
        <v>ENERBOSCH</v>
      </c>
      <c r="AQ134" s="4">
        <f>VLOOKUP($AP134,$C$5:$AM$504,1+MontoEmpresas!AX132,FALSE)+AV134</f>
        <v>0</v>
      </c>
      <c r="AR134" s="4">
        <f>VLOOKUP($AP134,$C$5:$AM$504,1+MontoEmpresas!AY132,FALSE)+AW134</f>
        <v>0</v>
      </c>
      <c r="AS134" s="4">
        <f>VLOOKUP($AP134,$C$5:$AM$504,1+MontoEmpresas!AZ132,FALSE)+AX134</f>
        <v>0</v>
      </c>
      <c r="AT134" s="5">
        <f t="shared" ref="AT134:AT197" si="10">SUM(AQ134:AS134)</f>
        <v>0</v>
      </c>
      <c r="AV134" s="4"/>
      <c r="AW134" s="4"/>
      <c r="AX134" s="4"/>
      <c r="BG134">
        <f t="shared" si="8"/>
        <v>130</v>
      </c>
      <c r="BH134" t="s">
        <v>137</v>
      </c>
    </row>
    <row r="135" spans="3:60" x14ac:dyDescent="0.35">
      <c r="C135" s="19" t="s">
        <v>418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7">
        <v>0</v>
      </c>
      <c r="AB135" s="4">
        <v>0</v>
      </c>
      <c r="AC135" s="4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  <c r="AJ135" s="4">
        <v>0</v>
      </c>
      <c r="AK135" s="4">
        <v>0</v>
      </c>
      <c r="AL135" s="4">
        <v>0</v>
      </c>
      <c r="AM135" s="4">
        <v>0</v>
      </c>
      <c r="AP135" s="3" t="str">
        <f t="shared" si="9"/>
        <v>ENERGEN</v>
      </c>
      <c r="AQ135" s="4">
        <f>VLOOKUP($AP135,$C$5:$AM$504,1+MontoEmpresas!AX133,FALSE)+AV135</f>
        <v>0</v>
      </c>
      <c r="AR135" s="4">
        <f>VLOOKUP($AP135,$C$5:$AM$504,1+MontoEmpresas!AY133,FALSE)+AW135</f>
        <v>0</v>
      </c>
      <c r="AS135" s="4">
        <f>VLOOKUP($AP135,$C$5:$AM$504,1+MontoEmpresas!AZ133,FALSE)+AX135</f>
        <v>0</v>
      </c>
      <c r="AT135" s="5">
        <f t="shared" si="10"/>
        <v>0</v>
      </c>
      <c r="AV135" s="4"/>
      <c r="AW135" s="4"/>
      <c r="AX135" s="4"/>
      <c r="BG135">
        <f t="shared" si="8"/>
        <v>131</v>
      </c>
      <c r="BH135" t="s">
        <v>138</v>
      </c>
    </row>
    <row r="136" spans="3:60" x14ac:dyDescent="0.35">
      <c r="C136" s="19" t="s">
        <v>60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4">
        <v>0</v>
      </c>
      <c r="AC136" s="4">
        <v>0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4">
        <v>0</v>
      </c>
      <c r="AJ136" s="4">
        <v>0</v>
      </c>
      <c r="AK136" s="4">
        <v>0</v>
      </c>
      <c r="AL136" s="4">
        <v>0</v>
      </c>
      <c r="AM136" s="4">
        <v>0</v>
      </c>
      <c r="AP136" s="3" t="str">
        <f t="shared" si="9"/>
        <v>ENERGIA PACIFICO</v>
      </c>
      <c r="AQ136" s="4">
        <f>VLOOKUP($AP136,$C$5:$AM$504,1+MontoEmpresas!AX134,FALSE)+AV136</f>
        <v>0</v>
      </c>
      <c r="AR136" s="4">
        <f>VLOOKUP($AP136,$C$5:$AM$504,1+MontoEmpresas!AY134,FALSE)+AW136</f>
        <v>0</v>
      </c>
      <c r="AS136" s="4">
        <f>VLOOKUP($AP136,$C$5:$AM$504,1+MontoEmpresas!AZ134,FALSE)+AX136</f>
        <v>0</v>
      </c>
      <c r="AT136" s="5">
        <f t="shared" si="10"/>
        <v>0</v>
      </c>
      <c r="AV136" s="4"/>
      <c r="AW136" s="4"/>
      <c r="AX136" s="4"/>
      <c r="BG136">
        <f t="shared" si="8"/>
        <v>132</v>
      </c>
      <c r="BH136" t="s">
        <v>139</v>
      </c>
    </row>
    <row r="137" spans="3:60" x14ac:dyDescent="0.35">
      <c r="C137" s="19" t="s">
        <v>22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  <c r="AB137" s="4">
        <v>0</v>
      </c>
      <c r="AC137" s="4">
        <v>0</v>
      </c>
      <c r="AD137" s="4">
        <v>0</v>
      </c>
      <c r="AE137" s="4">
        <v>0</v>
      </c>
      <c r="AF137" s="4">
        <v>0</v>
      </c>
      <c r="AG137" s="4">
        <v>0</v>
      </c>
      <c r="AH137" s="4">
        <v>0</v>
      </c>
      <c r="AI137" s="4">
        <v>0</v>
      </c>
      <c r="AJ137" s="4">
        <v>0</v>
      </c>
      <c r="AK137" s="4">
        <v>0</v>
      </c>
      <c r="AL137" s="4">
        <v>0</v>
      </c>
      <c r="AM137" s="4">
        <v>0</v>
      </c>
      <c r="AP137" s="3" t="str">
        <f t="shared" si="9"/>
        <v>ENERGIA_LEON</v>
      </c>
      <c r="AQ137" s="4">
        <f>VLOOKUP($AP137,$C$5:$AM$504,1+MontoEmpresas!AX135,FALSE)+AV137</f>
        <v>0</v>
      </c>
      <c r="AR137" s="4">
        <f>VLOOKUP($AP137,$C$5:$AM$504,1+MontoEmpresas!AY135,FALSE)+AW137</f>
        <v>0</v>
      </c>
      <c r="AS137" s="4">
        <f>VLOOKUP($AP137,$C$5:$AM$504,1+MontoEmpresas!AZ135,FALSE)+AX137</f>
        <v>0</v>
      </c>
      <c r="AT137" s="5">
        <f t="shared" si="10"/>
        <v>0</v>
      </c>
      <c r="AV137" s="4"/>
      <c r="AW137" s="4"/>
      <c r="AX137" s="4"/>
      <c r="BG137">
        <f t="shared" si="8"/>
        <v>133</v>
      </c>
      <c r="BH137" t="s">
        <v>140</v>
      </c>
    </row>
    <row r="138" spans="3:60" x14ac:dyDescent="0.35">
      <c r="C138" s="19" t="s">
        <v>419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4">
        <v>0</v>
      </c>
      <c r="AC138" s="4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4">
        <v>0</v>
      </c>
      <c r="AJ138" s="4">
        <v>0</v>
      </c>
      <c r="AK138" s="4">
        <v>0</v>
      </c>
      <c r="AL138" s="4">
        <v>0</v>
      </c>
      <c r="AM138" s="4">
        <v>0</v>
      </c>
      <c r="AP138" s="3" t="str">
        <f t="shared" si="9"/>
        <v>ENERGIA_MORRO_GUAYACAN</v>
      </c>
      <c r="AQ138" s="4">
        <f>VLOOKUP($AP138,$C$5:$AM$504,1+MontoEmpresas!AX136,FALSE)+AV138</f>
        <v>0</v>
      </c>
      <c r="AR138" s="4">
        <f>VLOOKUP($AP138,$C$5:$AM$504,1+MontoEmpresas!AY136,FALSE)+AW138</f>
        <v>0</v>
      </c>
      <c r="AS138" s="4">
        <f>VLOOKUP($AP138,$C$5:$AM$504,1+MontoEmpresas!AZ136,FALSE)+AX138</f>
        <v>0</v>
      </c>
      <c r="AT138" s="5">
        <f t="shared" si="10"/>
        <v>0</v>
      </c>
      <c r="AV138" s="4"/>
      <c r="AW138" s="4"/>
      <c r="AX138" s="4"/>
      <c r="BG138">
        <f t="shared" si="8"/>
        <v>134</v>
      </c>
      <c r="BH138" t="s">
        <v>141</v>
      </c>
    </row>
    <row r="139" spans="3:60" x14ac:dyDescent="0.35">
      <c r="C139" s="19" t="s">
        <v>420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7">
        <v>0</v>
      </c>
      <c r="AA139" s="7">
        <v>0</v>
      </c>
      <c r="AB139" s="4">
        <v>0</v>
      </c>
      <c r="AC139" s="4">
        <v>0</v>
      </c>
      <c r="AD139" s="4">
        <v>0</v>
      </c>
      <c r="AE139" s="4">
        <v>0</v>
      </c>
      <c r="AF139" s="4">
        <v>0</v>
      </c>
      <c r="AG139" s="4">
        <v>0</v>
      </c>
      <c r="AH139" s="4">
        <v>0</v>
      </c>
      <c r="AI139" s="4">
        <v>0</v>
      </c>
      <c r="AJ139" s="4">
        <v>0</v>
      </c>
      <c r="AK139" s="4">
        <v>0</v>
      </c>
      <c r="AL139" s="4">
        <v>0</v>
      </c>
      <c r="AM139" s="4">
        <v>0</v>
      </c>
      <c r="AP139" s="3" t="str">
        <f t="shared" si="9"/>
        <v>ENERGIA_SIETE</v>
      </c>
      <c r="AQ139" s="4">
        <f>VLOOKUP($AP139,$C$5:$AM$504,1+MontoEmpresas!AX137,FALSE)+AV139</f>
        <v>0</v>
      </c>
      <c r="AR139" s="4">
        <f>VLOOKUP($AP139,$C$5:$AM$504,1+MontoEmpresas!AY137,FALSE)+AW139</f>
        <v>0</v>
      </c>
      <c r="AS139" s="4">
        <f>VLOOKUP($AP139,$C$5:$AM$504,1+MontoEmpresas!AZ137,FALSE)+AX139</f>
        <v>0</v>
      </c>
      <c r="AT139" s="5">
        <f t="shared" si="10"/>
        <v>0</v>
      </c>
      <c r="AV139" s="4"/>
      <c r="AW139" s="4"/>
      <c r="AX139" s="4"/>
      <c r="BG139">
        <f t="shared" si="8"/>
        <v>135</v>
      </c>
      <c r="BH139" t="s">
        <v>142</v>
      </c>
    </row>
    <row r="140" spans="3:60" x14ac:dyDescent="0.35">
      <c r="C140" s="19" t="s">
        <v>421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0</v>
      </c>
      <c r="AA140" s="7">
        <v>0</v>
      </c>
      <c r="AB140" s="4">
        <v>0</v>
      </c>
      <c r="AC140" s="4">
        <v>0</v>
      </c>
      <c r="AD140" s="4">
        <v>0</v>
      </c>
      <c r="AE140" s="4">
        <v>0</v>
      </c>
      <c r="AF140" s="4">
        <v>0</v>
      </c>
      <c r="AG140" s="4">
        <v>0</v>
      </c>
      <c r="AH140" s="4">
        <v>0</v>
      </c>
      <c r="AI140" s="4">
        <v>0</v>
      </c>
      <c r="AJ140" s="4">
        <v>0</v>
      </c>
      <c r="AK140" s="4">
        <v>0</v>
      </c>
      <c r="AL140" s="4">
        <v>0</v>
      </c>
      <c r="AM140" s="4">
        <v>0</v>
      </c>
      <c r="AP140" s="3" t="str">
        <f t="shared" si="9"/>
        <v>ENERGIAS_DEL_FUTURO</v>
      </c>
      <c r="AQ140" s="4">
        <f>VLOOKUP($AP140,$C$5:$AM$504,1+MontoEmpresas!AX138,FALSE)+AV140</f>
        <v>0</v>
      </c>
      <c r="AR140" s="4">
        <f>VLOOKUP($AP140,$C$5:$AM$504,1+MontoEmpresas!AY138,FALSE)+AW140</f>
        <v>0</v>
      </c>
      <c r="AS140" s="4">
        <f>VLOOKUP($AP140,$C$5:$AM$504,1+MontoEmpresas!AZ138,FALSE)+AX140</f>
        <v>0</v>
      </c>
      <c r="AT140" s="5">
        <f t="shared" si="10"/>
        <v>0</v>
      </c>
      <c r="AV140" s="4"/>
      <c r="AW140" s="4"/>
      <c r="AX140" s="4"/>
      <c r="BG140">
        <f t="shared" si="8"/>
        <v>136</v>
      </c>
      <c r="BH140" t="s">
        <v>143</v>
      </c>
    </row>
    <row r="141" spans="3:60" x14ac:dyDescent="0.35">
      <c r="C141" s="19" t="s">
        <v>422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4">
        <v>0</v>
      </c>
      <c r="AC141" s="4">
        <v>0</v>
      </c>
      <c r="AD141" s="4">
        <v>0</v>
      </c>
      <c r="AE141" s="4">
        <v>0</v>
      </c>
      <c r="AF141" s="4">
        <v>0</v>
      </c>
      <c r="AG141" s="4">
        <v>0</v>
      </c>
      <c r="AH141" s="4">
        <v>0</v>
      </c>
      <c r="AI141" s="4">
        <v>0</v>
      </c>
      <c r="AJ141" s="4">
        <v>0</v>
      </c>
      <c r="AK141" s="4">
        <v>0</v>
      </c>
      <c r="AL141" s="4">
        <v>0</v>
      </c>
      <c r="AM141" s="4">
        <v>0</v>
      </c>
      <c r="AP141" s="3" t="str">
        <f t="shared" si="9"/>
        <v>ENERGY_ASSET</v>
      </c>
      <c r="AQ141" s="4">
        <f>VLOOKUP($AP141,$C$5:$AM$504,1+MontoEmpresas!AX139,FALSE)+AV141</f>
        <v>0</v>
      </c>
      <c r="AR141" s="4">
        <f>VLOOKUP($AP141,$C$5:$AM$504,1+MontoEmpresas!AY139,FALSE)+AW141</f>
        <v>0</v>
      </c>
      <c r="AS141" s="4">
        <f>VLOOKUP($AP141,$C$5:$AM$504,1+MontoEmpresas!AZ139,FALSE)+AX141</f>
        <v>0</v>
      </c>
      <c r="AT141" s="5">
        <f t="shared" si="10"/>
        <v>0</v>
      </c>
      <c r="AV141" s="4"/>
      <c r="AW141" s="4"/>
      <c r="AX141" s="4"/>
      <c r="BG141">
        <f t="shared" si="8"/>
        <v>137</v>
      </c>
      <c r="BH141" t="s">
        <v>144</v>
      </c>
    </row>
    <row r="142" spans="3:60" x14ac:dyDescent="0.35">
      <c r="C142" s="19" t="s">
        <v>423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7">
        <v>0</v>
      </c>
      <c r="AB142" s="4">
        <v>0</v>
      </c>
      <c r="AC142" s="4">
        <v>0</v>
      </c>
      <c r="AD142" s="4">
        <v>0</v>
      </c>
      <c r="AE142" s="4">
        <v>0</v>
      </c>
      <c r="AF142" s="4">
        <v>0</v>
      </c>
      <c r="AG142" s="4">
        <v>0</v>
      </c>
      <c r="AH142" s="4">
        <v>0</v>
      </c>
      <c r="AI142" s="4">
        <v>0</v>
      </c>
      <c r="AJ142" s="4">
        <v>0</v>
      </c>
      <c r="AK142" s="4">
        <v>0</v>
      </c>
      <c r="AL142" s="4">
        <v>0</v>
      </c>
      <c r="AM142" s="4">
        <v>0</v>
      </c>
      <c r="AP142" s="3" t="str">
        <f t="shared" si="9"/>
        <v>ENERKEY</v>
      </c>
      <c r="AQ142" s="4">
        <f>VLOOKUP($AP142,$C$5:$AM$504,1+MontoEmpresas!AX140,FALSE)+AV142</f>
        <v>0</v>
      </c>
      <c r="AR142" s="4">
        <f>VLOOKUP($AP142,$C$5:$AM$504,1+MontoEmpresas!AY140,FALSE)+AW142</f>
        <v>0</v>
      </c>
      <c r="AS142" s="4">
        <f>VLOOKUP($AP142,$C$5:$AM$504,1+MontoEmpresas!AZ140,FALSE)+AX142</f>
        <v>0</v>
      </c>
      <c r="AT142" s="5">
        <f t="shared" si="10"/>
        <v>0</v>
      </c>
      <c r="AV142" s="4"/>
      <c r="AW142" s="4"/>
      <c r="AX142" s="4"/>
      <c r="BG142">
        <f t="shared" si="8"/>
        <v>138</v>
      </c>
      <c r="BH142" t="s">
        <v>145</v>
      </c>
    </row>
    <row r="143" spans="3:60" x14ac:dyDescent="0.35">
      <c r="C143" s="19" t="s">
        <v>146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7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0</v>
      </c>
      <c r="AG143" s="4">
        <v>0</v>
      </c>
      <c r="AH143" s="4">
        <v>0</v>
      </c>
      <c r="AI143" s="4">
        <v>0</v>
      </c>
      <c r="AJ143" s="4">
        <v>0</v>
      </c>
      <c r="AK143" s="4">
        <v>0</v>
      </c>
      <c r="AL143" s="4">
        <v>0</v>
      </c>
      <c r="AM143" s="4">
        <v>0</v>
      </c>
      <c r="AP143" s="3" t="str">
        <f t="shared" si="9"/>
        <v>ENERNUEVAS</v>
      </c>
      <c r="AQ143" s="4">
        <f>VLOOKUP($AP143,$C$5:$AM$504,1+MontoEmpresas!AX141,FALSE)+AV143</f>
        <v>0</v>
      </c>
      <c r="AR143" s="4">
        <f>VLOOKUP($AP143,$C$5:$AM$504,1+MontoEmpresas!AY141,FALSE)+AW143</f>
        <v>0</v>
      </c>
      <c r="AS143" s="4">
        <f>VLOOKUP($AP143,$C$5:$AM$504,1+MontoEmpresas!AZ141,FALSE)+AX143</f>
        <v>0</v>
      </c>
      <c r="AT143" s="5">
        <f t="shared" si="10"/>
        <v>0</v>
      </c>
      <c r="AV143" s="4"/>
      <c r="AW143" s="4"/>
      <c r="AX143" s="4"/>
      <c r="BG143">
        <f t="shared" si="8"/>
        <v>139</v>
      </c>
      <c r="BH143" t="s">
        <v>146</v>
      </c>
    </row>
    <row r="144" spans="3:60" x14ac:dyDescent="0.35">
      <c r="C144" s="19" t="s">
        <v>23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5117475.0200000061</v>
      </c>
      <c r="N144" s="7">
        <v>5640333.969999996</v>
      </c>
      <c r="O144" s="7">
        <v>5375162.2199999988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5236965.8100000033</v>
      </c>
      <c r="Z144" s="7">
        <v>5787032.9399999911</v>
      </c>
      <c r="AA144" s="7">
        <v>5500654.3599999975</v>
      </c>
      <c r="AB144" s="4">
        <v>0</v>
      </c>
      <c r="AC144" s="4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0</v>
      </c>
      <c r="AJ144" s="4">
        <v>0</v>
      </c>
      <c r="AK144" s="4">
        <v>5248092.8900000034</v>
      </c>
      <c r="AL144" s="4">
        <v>5678048.0599999968</v>
      </c>
      <c r="AM144" s="4">
        <v>5522223.8799999924</v>
      </c>
      <c r="AP144" s="3" t="str">
        <f t="shared" si="9"/>
        <v>ENGIE</v>
      </c>
      <c r="AQ144" s="4">
        <f>VLOOKUP($AP144,$C$5:$AM$504,1+MontoEmpresas!AX142,FALSE)+AV144</f>
        <v>5117475.0200000061</v>
      </c>
      <c r="AR144" s="4">
        <f>VLOOKUP($AP144,$C$5:$AM$504,1+MontoEmpresas!AY142,FALSE)+AW144</f>
        <v>5640333.969999996</v>
      </c>
      <c r="AS144" s="4">
        <f>VLOOKUP($AP144,$C$5:$AM$504,1+MontoEmpresas!AZ142,FALSE)+AX144</f>
        <v>5375162.2199999988</v>
      </c>
      <c r="AT144" s="5">
        <f t="shared" si="10"/>
        <v>16132971.210000001</v>
      </c>
      <c r="AV144" s="4"/>
      <c r="AW144" s="4"/>
      <c r="AX144" s="4"/>
      <c r="BG144">
        <f t="shared" si="8"/>
        <v>140</v>
      </c>
      <c r="BH144" t="s">
        <v>147</v>
      </c>
    </row>
    <row r="145" spans="3:60" x14ac:dyDescent="0.35">
      <c r="C145" s="19" t="s">
        <v>424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7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0</v>
      </c>
      <c r="AL145" s="4">
        <v>0</v>
      </c>
      <c r="AM145" s="4">
        <v>0</v>
      </c>
      <c r="AP145" s="3" t="str">
        <f t="shared" si="9"/>
        <v>ENLASA</v>
      </c>
      <c r="AQ145" s="4">
        <f>VLOOKUP($AP145,$C$5:$AM$504,1+MontoEmpresas!AX143,FALSE)+AV145</f>
        <v>0</v>
      </c>
      <c r="AR145" s="4">
        <f>VLOOKUP($AP145,$C$5:$AM$504,1+MontoEmpresas!AY143,FALSE)+AW145</f>
        <v>0</v>
      </c>
      <c r="AS145" s="4">
        <f>VLOOKUP($AP145,$C$5:$AM$504,1+MontoEmpresas!AZ143,FALSE)+AX145</f>
        <v>0</v>
      </c>
      <c r="AT145" s="5">
        <f t="shared" si="10"/>
        <v>0</v>
      </c>
      <c r="AV145" s="4"/>
      <c r="AW145" s="4"/>
      <c r="AX145" s="4"/>
      <c r="BG145">
        <f t="shared" si="8"/>
        <v>141</v>
      </c>
      <c r="BH145" t="s">
        <v>148</v>
      </c>
    </row>
    <row r="146" spans="3:60" x14ac:dyDescent="0.35">
      <c r="C146" s="19" t="s">
        <v>24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601444.44999999972</v>
      </c>
      <c r="N146" s="7">
        <v>650745.34000000067</v>
      </c>
      <c r="O146" s="7">
        <v>613337.65999999968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617855.73999999976</v>
      </c>
      <c r="Z146" s="7">
        <v>674612.62000000058</v>
      </c>
      <c r="AA146" s="7">
        <v>630715.30000000098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618819.58000000077</v>
      </c>
      <c r="AL146" s="4">
        <v>658922.65999999945</v>
      </c>
      <c r="AM146" s="4">
        <v>635223.76999999955</v>
      </c>
      <c r="AP146" s="3" t="str">
        <f t="shared" si="9"/>
        <v>ENORCHILE</v>
      </c>
      <c r="AQ146" s="4">
        <f>VLOOKUP($AP146,$C$5:$AM$504,1+MontoEmpresas!AX144,FALSE)+AV146</f>
        <v>618819.58000000077</v>
      </c>
      <c r="AR146" s="4">
        <f>VLOOKUP($AP146,$C$5:$AM$504,1+MontoEmpresas!AY144,FALSE)+AW146</f>
        <v>658922.65999999945</v>
      </c>
      <c r="AS146" s="4">
        <f>VLOOKUP($AP146,$C$5:$AM$504,1+MontoEmpresas!AZ144,FALSE)+AX146</f>
        <v>635223.76999999955</v>
      </c>
      <c r="AT146" s="5">
        <f t="shared" si="10"/>
        <v>1912966.0099999998</v>
      </c>
      <c r="AV146" s="4"/>
      <c r="AW146" s="4"/>
      <c r="AX146" s="4"/>
      <c r="BG146">
        <f t="shared" si="8"/>
        <v>142</v>
      </c>
      <c r="BH146" t="s">
        <v>149</v>
      </c>
    </row>
    <row r="147" spans="3:60" x14ac:dyDescent="0.35">
      <c r="C147" s="19" t="s">
        <v>25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7">
        <v>0</v>
      </c>
      <c r="AA147" s="7">
        <v>0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  <c r="AJ147" s="4">
        <v>0</v>
      </c>
      <c r="AK147" s="4">
        <v>0</v>
      </c>
      <c r="AL147" s="4">
        <v>0</v>
      </c>
      <c r="AM147" s="4">
        <v>0</v>
      </c>
      <c r="AP147" s="3" t="str">
        <f t="shared" si="9"/>
        <v>EOLICA_ESPERANZA</v>
      </c>
      <c r="AQ147" s="4">
        <f>VLOOKUP($AP147,$C$5:$AM$504,1+MontoEmpresas!AX145,FALSE)+AV147</f>
        <v>0</v>
      </c>
      <c r="AR147" s="4">
        <f>VLOOKUP($AP147,$C$5:$AM$504,1+MontoEmpresas!AY145,FALSE)+AW147</f>
        <v>0</v>
      </c>
      <c r="AS147" s="4">
        <f>VLOOKUP($AP147,$C$5:$AM$504,1+MontoEmpresas!AZ145,FALSE)+AX147</f>
        <v>0</v>
      </c>
      <c r="AT147" s="5">
        <f t="shared" si="10"/>
        <v>0</v>
      </c>
      <c r="AV147" s="4"/>
      <c r="AW147" s="4"/>
      <c r="AX147" s="4"/>
      <c r="BG147">
        <f t="shared" si="8"/>
        <v>143</v>
      </c>
      <c r="BH147" t="s">
        <v>150</v>
      </c>
    </row>
    <row r="148" spans="3:60" x14ac:dyDescent="0.35">
      <c r="C148" s="19" t="s">
        <v>27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7">
        <v>0</v>
      </c>
      <c r="AB148" s="4">
        <v>0</v>
      </c>
      <c r="AC148" s="4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  <c r="AJ148" s="4">
        <v>0</v>
      </c>
      <c r="AK148" s="4">
        <v>0</v>
      </c>
      <c r="AL148" s="4">
        <v>0</v>
      </c>
      <c r="AM148" s="4">
        <v>0</v>
      </c>
      <c r="AP148" s="3" t="str">
        <f t="shared" si="9"/>
        <v>ERSA</v>
      </c>
      <c r="AQ148" s="4">
        <f>VLOOKUP($AP148,$C$5:$AM$504,1+MontoEmpresas!AX146,FALSE)+AV148</f>
        <v>0</v>
      </c>
      <c r="AR148" s="4">
        <f>VLOOKUP($AP148,$C$5:$AM$504,1+MontoEmpresas!AY146,FALSE)+AW148</f>
        <v>0</v>
      </c>
      <c r="AS148" s="4">
        <f>VLOOKUP($AP148,$C$5:$AM$504,1+MontoEmpresas!AZ146,FALSE)+AX148</f>
        <v>0</v>
      </c>
      <c r="AT148" s="5">
        <f t="shared" si="10"/>
        <v>0</v>
      </c>
      <c r="AV148" s="4"/>
      <c r="AW148" s="4"/>
      <c r="AX148" s="4"/>
      <c r="BG148">
        <f t="shared" si="8"/>
        <v>144</v>
      </c>
      <c r="BH148" t="s">
        <v>151</v>
      </c>
    </row>
    <row r="149" spans="3:60" x14ac:dyDescent="0.35">
      <c r="C149" s="19" t="s">
        <v>148</v>
      </c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7">
        <v>0</v>
      </c>
      <c r="AA149" s="7">
        <v>0</v>
      </c>
      <c r="AB149" s="4">
        <v>0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</v>
      </c>
      <c r="AL149" s="4">
        <v>0</v>
      </c>
      <c r="AM149" s="4">
        <v>0</v>
      </c>
      <c r="AP149" s="3" t="str">
        <f t="shared" si="9"/>
        <v>ESPINOS</v>
      </c>
      <c r="AQ149" s="4">
        <f>VLOOKUP($AP149,$C$5:$AM$504,1+MontoEmpresas!AX147,FALSE)+AV149</f>
        <v>0</v>
      </c>
      <c r="AR149" s="4">
        <f>VLOOKUP($AP149,$C$5:$AM$504,1+MontoEmpresas!AY147,FALSE)+AW149</f>
        <v>0</v>
      </c>
      <c r="AS149" s="4">
        <f>VLOOKUP($AP149,$C$5:$AM$504,1+MontoEmpresas!AZ147,FALSE)+AX149</f>
        <v>0</v>
      </c>
      <c r="AT149" s="5">
        <f t="shared" si="10"/>
        <v>0</v>
      </c>
      <c r="AV149" s="4"/>
      <c r="AW149" s="4"/>
      <c r="AX149" s="4"/>
      <c r="BG149">
        <f t="shared" si="8"/>
        <v>145</v>
      </c>
      <c r="BH149" t="s">
        <v>152</v>
      </c>
    </row>
    <row r="150" spans="3:60" x14ac:dyDescent="0.35">
      <c r="C150" s="19" t="s">
        <v>76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7">
        <v>0</v>
      </c>
      <c r="AB150" s="4">
        <v>0</v>
      </c>
      <c r="AC150" s="4">
        <v>0</v>
      </c>
      <c r="AD150" s="4">
        <v>0</v>
      </c>
      <c r="AE150" s="4">
        <v>0</v>
      </c>
      <c r="AF150" s="4">
        <v>0</v>
      </c>
      <c r="AG150" s="4">
        <v>0</v>
      </c>
      <c r="AH150" s="4">
        <v>0</v>
      </c>
      <c r="AI150" s="4">
        <v>0</v>
      </c>
      <c r="AJ150" s="4">
        <v>0</v>
      </c>
      <c r="AK150" s="4">
        <v>0</v>
      </c>
      <c r="AL150" s="4">
        <v>0</v>
      </c>
      <c r="AM150" s="4">
        <v>0</v>
      </c>
      <c r="AP150" s="3" t="str">
        <f t="shared" si="9"/>
        <v>ESTANCILLA SPA</v>
      </c>
      <c r="AQ150" s="4">
        <f>VLOOKUP($AP150,$C$5:$AM$504,1+MontoEmpresas!AX148,FALSE)+AV150</f>
        <v>0</v>
      </c>
      <c r="AR150" s="4">
        <f>VLOOKUP($AP150,$C$5:$AM$504,1+MontoEmpresas!AY148,FALSE)+AW150</f>
        <v>0</v>
      </c>
      <c r="AS150" s="4">
        <f>VLOOKUP($AP150,$C$5:$AM$504,1+MontoEmpresas!AZ148,FALSE)+AX150</f>
        <v>0</v>
      </c>
      <c r="AT150" s="5">
        <f t="shared" si="10"/>
        <v>0</v>
      </c>
      <c r="AV150" s="4"/>
      <c r="AW150" s="4"/>
      <c r="AX150" s="4"/>
      <c r="BG150">
        <f t="shared" si="8"/>
        <v>146</v>
      </c>
      <c r="BH150" t="s">
        <v>153</v>
      </c>
    </row>
    <row r="151" spans="3:60" x14ac:dyDescent="0.35">
      <c r="C151" s="19" t="s">
        <v>425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0</v>
      </c>
      <c r="AG151" s="4">
        <v>0</v>
      </c>
      <c r="AH151" s="4">
        <v>0</v>
      </c>
      <c r="AI151" s="4">
        <v>0</v>
      </c>
      <c r="AJ151" s="4">
        <v>0</v>
      </c>
      <c r="AK151" s="4">
        <v>0</v>
      </c>
      <c r="AL151" s="4">
        <v>0</v>
      </c>
      <c r="AM151" s="4">
        <v>0</v>
      </c>
      <c r="AP151" s="3" t="str">
        <f t="shared" si="9"/>
        <v>FARMDO_ENERGY</v>
      </c>
      <c r="AQ151" s="4">
        <f>VLOOKUP($AP151,$C$5:$AM$504,1+MontoEmpresas!AX149,FALSE)+AV151</f>
        <v>0</v>
      </c>
      <c r="AR151" s="4">
        <f>VLOOKUP($AP151,$C$5:$AM$504,1+MontoEmpresas!AY149,FALSE)+AW151</f>
        <v>0</v>
      </c>
      <c r="AS151" s="4">
        <f>VLOOKUP($AP151,$C$5:$AM$504,1+MontoEmpresas!AZ149,FALSE)+AX151</f>
        <v>0</v>
      </c>
      <c r="AT151" s="5">
        <f t="shared" si="10"/>
        <v>0</v>
      </c>
      <c r="AV151" s="4"/>
      <c r="AW151" s="4"/>
      <c r="AX151" s="4"/>
      <c r="BG151">
        <f t="shared" ref="BG151:BG214" si="11">1+BG150</f>
        <v>147</v>
      </c>
      <c r="BH151" t="s">
        <v>154</v>
      </c>
    </row>
    <row r="152" spans="3:60" x14ac:dyDescent="0.35">
      <c r="C152" s="19" t="s">
        <v>426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4">
        <v>0</v>
      </c>
      <c r="AC152" s="4">
        <v>0</v>
      </c>
      <c r="AD152" s="4">
        <v>0</v>
      </c>
      <c r="AE152" s="4">
        <v>0</v>
      </c>
      <c r="AF152" s="4">
        <v>0</v>
      </c>
      <c r="AG152" s="4">
        <v>0</v>
      </c>
      <c r="AH152" s="4">
        <v>0</v>
      </c>
      <c r="AI152" s="4">
        <v>0</v>
      </c>
      <c r="AJ152" s="4">
        <v>0</v>
      </c>
      <c r="AK152" s="4">
        <v>0</v>
      </c>
      <c r="AL152" s="4">
        <v>0</v>
      </c>
      <c r="AM152" s="4">
        <v>0</v>
      </c>
      <c r="AP152" s="3" t="str">
        <f t="shared" si="9"/>
        <v>FARO_CORONA</v>
      </c>
      <c r="AQ152" s="4">
        <f>VLOOKUP($AP152,$C$5:$AM$504,1+MontoEmpresas!AX150,FALSE)+AV152</f>
        <v>0</v>
      </c>
      <c r="AR152" s="4">
        <f>VLOOKUP($AP152,$C$5:$AM$504,1+MontoEmpresas!AY150,FALSE)+AW152</f>
        <v>0</v>
      </c>
      <c r="AS152" s="4">
        <f>VLOOKUP($AP152,$C$5:$AM$504,1+MontoEmpresas!AZ150,FALSE)+AX152</f>
        <v>0</v>
      </c>
      <c r="AT152" s="5">
        <f t="shared" si="10"/>
        <v>0</v>
      </c>
      <c r="AV152" s="4"/>
      <c r="AW152" s="4"/>
      <c r="AX152" s="4"/>
      <c r="BG152">
        <f t="shared" si="11"/>
        <v>148</v>
      </c>
      <c r="BH152" t="s">
        <v>155</v>
      </c>
    </row>
    <row r="153" spans="3:60" x14ac:dyDescent="0.35">
      <c r="C153" s="19" t="s">
        <v>427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4">
        <v>0</v>
      </c>
      <c r="AC153" s="4">
        <v>0</v>
      </c>
      <c r="AD153" s="4">
        <v>0</v>
      </c>
      <c r="AE153" s="4">
        <v>0</v>
      </c>
      <c r="AF153" s="4">
        <v>0</v>
      </c>
      <c r="AG153" s="4">
        <v>0</v>
      </c>
      <c r="AH153" s="4">
        <v>0</v>
      </c>
      <c r="AI153" s="4">
        <v>0</v>
      </c>
      <c r="AJ153" s="4">
        <v>0</v>
      </c>
      <c r="AK153" s="4">
        <v>0</v>
      </c>
      <c r="AL153" s="4">
        <v>0</v>
      </c>
      <c r="AM153" s="4">
        <v>0</v>
      </c>
      <c r="AP153" s="3" t="str">
        <f t="shared" si="9"/>
        <v>FONTUS_SCL_III</v>
      </c>
      <c r="AQ153" s="4">
        <f>VLOOKUP($AP153,$C$5:$AM$504,1+MontoEmpresas!AX151,FALSE)+AV153</f>
        <v>0</v>
      </c>
      <c r="AR153" s="4">
        <f>VLOOKUP($AP153,$C$5:$AM$504,1+MontoEmpresas!AY151,FALSE)+AW153</f>
        <v>0</v>
      </c>
      <c r="AS153" s="4">
        <f>VLOOKUP($AP153,$C$5:$AM$504,1+MontoEmpresas!AZ151,FALSE)+AX153</f>
        <v>0</v>
      </c>
      <c r="AT153" s="5">
        <f t="shared" si="10"/>
        <v>0</v>
      </c>
      <c r="AV153" s="4"/>
      <c r="AW153" s="4"/>
      <c r="AX153" s="4"/>
      <c r="BG153">
        <f t="shared" si="11"/>
        <v>149</v>
      </c>
      <c r="BH153" t="s">
        <v>156</v>
      </c>
    </row>
    <row r="154" spans="3:60" x14ac:dyDescent="0.35">
      <c r="C154" s="19" t="s">
        <v>428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4">
        <v>0</v>
      </c>
      <c r="AC154" s="4">
        <v>0</v>
      </c>
      <c r="AD154" s="4">
        <v>0</v>
      </c>
      <c r="AE154" s="4">
        <v>0</v>
      </c>
      <c r="AF154" s="4">
        <v>0</v>
      </c>
      <c r="AG154" s="4">
        <v>0</v>
      </c>
      <c r="AH154" s="4">
        <v>0</v>
      </c>
      <c r="AI154" s="4">
        <v>0</v>
      </c>
      <c r="AJ154" s="4">
        <v>0</v>
      </c>
      <c r="AK154" s="4">
        <v>0</v>
      </c>
      <c r="AL154" s="4">
        <v>0</v>
      </c>
      <c r="AM154" s="4">
        <v>0</v>
      </c>
      <c r="AP154" s="3" t="str">
        <f t="shared" si="9"/>
        <v>FOTOVOLTAICA DELTA</v>
      </c>
      <c r="AQ154" s="4">
        <f>VLOOKUP($AP154,$C$5:$AM$504,1+MontoEmpresas!AX152,FALSE)+AV154</f>
        <v>0</v>
      </c>
      <c r="AR154" s="4">
        <f>VLOOKUP($AP154,$C$5:$AM$504,1+MontoEmpresas!AY152,FALSE)+AW154</f>
        <v>0</v>
      </c>
      <c r="AS154" s="4">
        <f>VLOOKUP($AP154,$C$5:$AM$504,1+MontoEmpresas!AZ152,FALSE)+AX154</f>
        <v>0</v>
      </c>
      <c r="AT154" s="5">
        <f t="shared" si="10"/>
        <v>0</v>
      </c>
      <c r="AV154" s="4"/>
      <c r="AW154" s="4"/>
      <c r="AX154" s="4"/>
      <c r="BG154">
        <f t="shared" si="11"/>
        <v>150</v>
      </c>
      <c r="BH154" t="s">
        <v>157</v>
      </c>
    </row>
    <row r="155" spans="3:60" x14ac:dyDescent="0.35">
      <c r="C155" s="19" t="s">
        <v>429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4">
        <v>0</v>
      </c>
      <c r="AC155" s="4">
        <v>0</v>
      </c>
      <c r="AD155" s="4">
        <v>0</v>
      </c>
      <c r="AE155" s="4">
        <v>0</v>
      </c>
      <c r="AF155" s="4">
        <v>0</v>
      </c>
      <c r="AG155" s="4">
        <v>0</v>
      </c>
      <c r="AH155" s="4">
        <v>0</v>
      </c>
      <c r="AI155" s="4">
        <v>0</v>
      </c>
      <c r="AJ155" s="4">
        <v>0</v>
      </c>
      <c r="AK155" s="4">
        <v>0</v>
      </c>
      <c r="AL155" s="4">
        <v>0</v>
      </c>
      <c r="AM155" s="4">
        <v>0</v>
      </c>
      <c r="AP155" s="3" t="str">
        <f t="shared" si="9"/>
        <v>FOTOVOLTAICA EL ALERCE</v>
      </c>
      <c r="AQ155" s="4">
        <f>VLOOKUP($AP155,$C$5:$AM$504,1+MontoEmpresas!AX153,FALSE)+AV155</f>
        <v>0</v>
      </c>
      <c r="AR155" s="4">
        <f>VLOOKUP($AP155,$C$5:$AM$504,1+MontoEmpresas!AY153,FALSE)+AW155</f>
        <v>0</v>
      </c>
      <c r="AS155" s="4">
        <f>VLOOKUP($AP155,$C$5:$AM$504,1+MontoEmpresas!AZ153,FALSE)+AX155</f>
        <v>0</v>
      </c>
      <c r="AT155" s="5">
        <f t="shared" si="10"/>
        <v>0</v>
      </c>
      <c r="AV155" s="4"/>
      <c r="AW155" s="4"/>
      <c r="AX155" s="4"/>
      <c r="BG155">
        <f t="shared" si="11"/>
        <v>151</v>
      </c>
      <c r="BH155" t="s">
        <v>158</v>
      </c>
    </row>
    <row r="156" spans="3:60" x14ac:dyDescent="0.35">
      <c r="C156" s="19" t="s">
        <v>430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4">
        <v>0</v>
      </c>
      <c r="AC156" s="4">
        <v>0</v>
      </c>
      <c r="AD156" s="4">
        <v>0</v>
      </c>
      <c r="AE156" s="4">
        <v>0</v>
      </c>
      <c r="AF156" s="4">
        <v>0</v>
      </c>
      <c r="AG156" s="4">
        <v>0</v>
      </c>
      <c r="AH156" s="4">
        <v>0</v>
      </c>
      <c r="AI156" s="4">
        <v>0</v>
      </c>
      <c r="AJ156" s="4">
        <v>0</v>
      </c>
      <c r="AK156" s="4">
        <v>0</v>
      </c>
      <c r="AL156" s="4">
        <v>0</v>
      </c>
      <c r="AM156" s="4">
        <v>0</v>
      </c>
      <c r="AP156" s="3" t="str">
        <f t="shared" si="9"/>
        <v>FOTOVOLTAICA EL MANZANAR</v>
      </c>
      <c r="AQ156" s="4">
        <f>VLOOKUP($AP156,$C$5:$AM$504,1+MontoEmpresas!AX154,FALSE)+AV156</f>
        <v>0</v>
      </c>
      <c r="AR156" s="4">
        <f>VLOOKUP($AP156,$C$5:$AM$504,1+MontoEmpresas!AY154,FALSE)+AW156</f>
        <v>0</v>
      </c>
      <c r="AS156" s="4">
        <f>VLOOKUP($AP156,$C$5:$AM$504,1+MontoEmpresas!AZ154,FALSE)+AX156</f>
        <v>0</v>
      </c>
      <c r="AT156" s="5">
        <f t="shared" si="10"/>
        <v>0</v>
      </c>
      <c r="AV156" s="4"/>
      <c r="AW156" s="4"/>
      <c r="AX156" s="4"/>
      <c r="BG156">
        <f t="shared" si="11"/>
        <v>152</v>
      </c>
      <c r="BH156" t="s">
        <v>159</v>
      </c>
    </row>
    <row r="157" spans="3:60" x14ac:dyDescent="0.35">
      <c r="C157" s="19" t="s">
        <v>149</v>
      </c>
      <c r="D157" s="7"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4">
        <v>0</v>
      </c>
      <c r="AC157" s="4">
        <v>0</v>
      </c>
      <c r="AD157" s="4">
        <v>0</v>
      </c>
      <c r="AE157" s="4">
        <v>0</v>
      </c>
      <c r="AF157" s="4">
        <v>0</v>
      </c>
      <c r="AG157" s="4">
        <v>0</v>
      </c>
      <c r="AH157" s="4">
        <v>0</v>
      </c>
      <c r="AI157" s="4">
        <v>0</v>
      </c>
      <c r="AJ157" s="4">
        <v>0</v>
      </c>
      <c r="AK157" s="4">
        <v>0</v>
      </c>
      <c r="AL157" s="4">
        <v>0</v>
      </c>
      <c r="AM157" s="4">
        <v>0</v>
      </c>
      <c r="AP157" s="3" t="str">
        <f t="shared" si="9"/>
        <v>FOTOVOLTAICA_ACACIA</v>
      </c>
      <c r="AQ157" s="4">
        <f>VLOOKUP($AP157,$C$5:$AM$504,1+MontoEmpresas!AX155,FALSE)+AV157</f>
        <v>0</v>
      </c>
      <c r="AR157" s="4">
        <f>VLOOKUP($AP157,$C$5:$AM$504,1+MontoEmpresas!AY155,FALSE)+AW157</f>
        <v>0</v>
      </c>
      <c r="AS157" s="4">
        <f>VLOOKUP($AP157,$C$5:$AM$504,1+MontoEmpresas!AZ155,FALSE)+AX157</f>
        <v>0</v>
      </c>
      <c r="AT157" s="5">
        <f t="shared" si="10"/>
        <v>0</v>
      </c>
      <c r="AV157" s="4"/>
      <c r="AW157" s="4"/>
      <c r="AX157" s="4"/>
      <c r="BG157">
        <f t="shared" si="11"/>
        <v>153</v>
      </c>
      <c r="BH157" t="s">
        <v>160</v>
      </c>
    </row>
    <row r="158" spans="3:60" x14ac:dyDescent="0.35">
      <c r="C158" s="19" t="s">
        <v>431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4">
        <v>0</v>
      </c>
      <c r="AC158" s="4">
        <v>0</v>
      </c>
      <c r="AD158" s="4">
        <v>0</v>
      </c>
      <c r="AE158" s="4">
        <v>0</v>
      </c>
      <c r="AF158" s="4">
        <v>0</v>
      </c>
      <c r="AG158" s="4">
        <v>0</v>
      </c>
      <c r="AH158" s="4">
        <v>0</v>
      </c>
      <c r="AI158" s="4">
        <v>0</v>
      </c>
      <c r="AJ158" s="4">
        <v>0</v>
      </c>
      <c r="AK158" s="4">
        <v>0</v>
      </c>
      <c r="AL158" s="4">
        <v>0</v>
      </c>
      <c r="AM158" s="4">
        <v>0</v>
      </c>
      <c r="AP158" s="3" t="str">
        <f t="shared" si="9"/>
        <v>FOTOVOLTAICA_ALGARROBO_SPA</v>
      </c>
      <c r="AQ158" s="4">
        <f>VLOOKUP($AP158,$C$5:$AM$504,1+MontoEmpresas!AX156,FALSE)+AV158</f>
        <v>0</v>
      </c>
      <c r="AR158" s="4">
        <f>VLOOKUP($AP158,$C$5:$AM$504,1+MontoEmpresas!AY156,FALSE)+AW158</f>
        <v>0</v>
      </c>
      <c r="AS158" s="4">
        <f>VLOOKUP($AP158,$C$5:$AM$504,1+MontoEmpresas!AZ156,FALSE)+AX158</f>
        <v>0</v>
      </c>
      <c r="AT158" s="5">
        <f t="shared" si="10"/>
        <v>0</v>
      </c>
      <c r="AV158" s="4"/>
      <c r="AW158" s="4"/>
      <c r="AX158" s="4"/>
      <c r="BG158">
        <f t="shared" si="11"/>
        <v>154</v>
      </c>
      <c r="BH158" t="s">
        <v>161</v>
      </c>
    </row>
    <row r="159" spans="3:60" x14ac:dyDescent="0.35">
      <c r="C159" s="19" t="s">
        <v>432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4">
        <v>0</v>
      </c>
      <c r="AC159" s="4">
        <v>0</v>
      </c>
      <c r="AD159" s="4">
        <v>0</v>
      </c>
      <c r="AE159" s="4">
        <v>0</v>
      </c>
      <c r="AF159" s="4">
        <v>0</v>
      </c>
      <c r="AG159" s="4">
        <v>0</v>
      </c>
      <c r="AH159" s="4">
        <v>0</v>
      </c>
      <c r="AI159" s="4">
        <v>0</v>
      </c>
      <c r="AJ159" s="4">
        <v>0</v>
      </c>
      <c r="AK159" s="4">
        <v>0</v>
      </c>
      <c r="AL159" s="4">
        <v>0</v>
      </c>
      <c r="AM159" s="4">
        <v>0</v>
      </c>
      <c r="AP159" s="3" t="str">
        <f t="shared" si="9"/>
        <v>FOTOVOLTAICA_EL_MANZANO_SPA</v>
      </c>
      <c r="AQ159" s="4">
        <f>VLOOKUP($AP159,$C$5:$AM$504,1+MontoEmpresas!AX157,FALSE)+AV159</f>
        <v>0</v>
      </c>
      <c r="AR159" s="4">
        <f>VLOOKUP($AP159,$C$5:$AM$504,1+MontoEmpresas!AY157,FALSE)+AW159</f>
        <v>0</v>
      </c>
      <c r="AS159" s="4">
        <f>VLOOKUP($AP159,$C$5:$AM$504,1+MontoEmpresas!AZ157,FALSE)+AX159</f>
        <v>0</v>
      </c>
      <c r="AT159" s="5">
        <f t="shared" si="10"/>
        <v>0</v>
      </c>
      <c r="AV159" s="4"/>
      <c r="AW159" s="4"/>
      <c r="AX159" s="4"/>
      <c r="BG159">
        <f t="shared" si="11"/>
        <v>155</v>
      </c>
      <c r="BH159" t="s">
        <v>162</v>
      </c>
    </row>
    <row r="160" spans="3:60" x14ac:dyDescent="0.35">
      <c r="C160" s="19" t="s">
        <v>433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4">
        <v>0</v>
      </c>
      <c r="AC160" s="4">
        <v>0</v>
      </c>
      <c r="AD160" s="4">
        <v>0</v>
      </c>
      <c r="AE160" s="4">
        <v>0</v>
      </c>
      <c r="AF160" s="4">
        <v>0</v>
      </c>
      <c r="AG160" s="4">
        <v>0</v>
      </c>
      <c r="AH160" s="4">
        <v>0</v>
      </c>
      <c r="AI160" s="4">
        <v>0</v>
      </c>
      <c r="AJ160" s="4">
        <v>0</v>
      </c>
      <c r="AK160" s="4">
        <v>0</v>
      </c>
      <c r="AL160" s="4">
        <v>0</v>
      </c>
      <c r="AM160" s="4">
        <v>0</v>
      </c>
      <c r="AP160" s="3" t="str">
        <f t="shared" si="9"/>
        <v>FOTOVOLTAICA_MANIO_SPA</v>
      </c>
      <c r="AQ160" s="4">
        <f>VLOOKUP($AP160,$C$5:$AM$504,1+MontoEmpresas!AX158,FALSE)+AV160</f>
        <v>0</v>
      </c>
      <c r="AR160" s="4">
        <f>VLOOKUP($AP160,$C$5:$AM$504,1+MontoEmpresas!AY158,FALSE)+AW160</f>
        <v>0</v>
      </c>
      <c r="AS160" s="4">
        <f>VLOOKUP($AP160,$C$5:$AM$504,1+MontoEmpresas!AZ158,FALSE)+AX160</f>
        <v>0</v>
      </c>
      <c r="AT160" s="5">
        <f t="shared" si="10"/>
        <v>0</v>
      </c>
      <c r="AV160" s="4"/>
      <c r="AW160" s="4"/>
      <c r="AX160" s="4"/>
      <c r="BG160">
        <f t="shared" si="11"/>
        <v>156</v>
      </c>
      <c r="BH160" t="s">
        <v>163</v>
      </c>
    </row>
    <row r="161" spans="3:60" x14ac:dyDescent="0.35">
      <c r="C161" s="19" t="s">
        <v>434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0</v>
      </c>
      <c r="AA161" s="7">
        <v>0</v>
      </c>
      <c r="AB161" s="4">
        <v>0</v>
      </c>
      <c r="AC161" s="4">
        <v>0</v>
      </c>
      <c r="AD161" s="4">
        <v>0</v>
      </c>
      <c r="AE161" s="4">
        <v>0</v>
      </c>
      <c r="AF161" s="4">
        <v>0</v>
      </c>
      <c r="AG161" s="4">
        <v>0</v>
      </c>
      <c r="AH161" s="4">
        <v>0</v>
      </c>
      <c r="AI161" s="4">
        <v>0</v>
      </c>
      <c r="AJ161" s="4">
        <v>0</v>
      </c>
      <c r="AK161" s="4">
        <v>0</v>
      </c>
      <c r="AL161" s="4">
        <v>0</v>
      </c>
      <c r="AM161" s="4">
        <v>0</v>
      </c>
      <c r="AP161" s="3" t="str">
        <f t="shared" si="9"/>
        <v>FOTOVOLTAICA_SAN ISIDRO</v>
      </c>
      <c r="AQ161" s="4">
        <f>VLOOKUP($AP161,$C$5:$AM$504,1+MontoEmpresas!AX159,FALSE)+AV161</f>
        <v>0</v>
      </c>
      <c r="AR161" s="4">
        <f>VLOOKUP($AP161,$C$5:$AM$504,1+MontoEmpresas!AY159,FALSE)+AW161</f>
        <v>0</v>
      </c>
      <c r="AS161" s="4">
        <f>VLOOKUP($AP161,$C$5:$AM$504,1+MontoEmpresas!AZ159,FALSE)+AX161</f>
        <v>0</v>
      </c>
      <c r="AT161" s="5">
        <f t="shared" si="10"/>
        <v>0</v>
      </c>
      <c r="AV161" s="4"/>
      <c r="AW161" s="4"/>
      <c r="AX161" s="4"/>
      <c r="BG161">
        <f t="shared" si="11"/>
        <v>157</v>
      </c>
      <c r="BH161" t="s">
        <v>164</v>
      </c>
    </row>
    <row r="162" spans="3:60" x14ac:dyDescent="0.35">
      <c r="C162" s="19" t="s">
        <v>150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4">
        <v>0</v>
      </c>
      <c r="AC162" s="4">
        <v>0</v>
      </c>
      <c r="AD162" s="4">
        <v>0</v>
      </c>
      <c r="AE162" s="4">
        <v>0</v>
      </c>
      <c r="AF162" s="4">
        <v>0</v>
      </c>
      <c r="AG162" s="4">
        <v>0</v>
      </c>
      <c r="AH162" s="4">
        <v>0</v>
      </c>
      <c r="AI162" s="4">
        <v>0</v>
      </c>
      <c r="AJ162" s="4">
        <v>0</v>
      </c>
      <c r="AK162" s="4">
        <v>0</v>
      </c>
      <c r="AL162" s="4">
        <v>0</v>
      </c>
      <c r="AM162" s="4">
        <v>0</v>
      </c>
      <c r="AP162" s="3" t="str">
        <f t="shared" si="9"/>
        <v>FV_ARIZTIA</v>
      </c>
      <c r="AQ162" s="4">
        <f>VLOOKUP($AP162,$C$5:$AM$504,1+MontoEmpresas!AX160,FALSE)+AV162</f>
        <v>0</v>
      </c>
      <c r="AR162" s="4">
        <f>VLOOKUP($AP162,$C$5:$AM$504,1+MontoEmpresas!AY160,FALSE)+AW162</f>
        <v>0</v>
      </c>
      <c r="AS162" s="4">
        <f>VLOOKUP($AP162,$C$5:$AM$504,1+MontoEmpresas!AZ160,FALSE)+AX162</f>
        <v>0</v>
      </c>
      <c r="AT162" s="5">
        <f t="shared" si="10"/>
        <v>0</v>
      </c>
      <c r="AV162" s="4"/>
      <c r="AW162" s="4"/>
      <c r="AX162" s="4"/>
      <c r="BG162">
        <f t="shared" si="11"/>
        <v>158</v>
      </c>
      <c r="BH162" t="s">
        <v>165</v>
      </c>
    </row>
    <row r="163" spans="3:60" x14ac:dyDescent="0.35">
      <c r="C163" s="19" t="s">
        <v>151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  <c r="W163" s="7">
        <v>0</v>
      </c>
      <c r="X163" s="7">
        <v>0</v>
      </c>
      <c r="Y163" s="7">
        <v>0</v>
      </c>
      <c r="Z163" s="7">
        <v>0</v>
      </c>
      <c r="AA163" s="7">
        <v>0</v>
      </c>
      <c r="AB163" s="4">
        <v>0</v>
      </c>
      <c r="AC163" s="4">
        <v>0</v>
      </c>
      <c r="AD163" s="4">
        <v>0</v>
      </c>
      <c r="AE163" s="4">
        <v>0</v>
      </c>
      <c r="AF163" s="4">
        <v>0</v>
      </c>
      <c r="AG163" s="4">
        <v>0</v>
      </c>
      <c r="AH163" s="4">
        <v>0</v>
      </c>
      <c r="AI163" s="4">
        <v>0</v>
      </c>
      <c r="AJ163" s="4">
        <v>0</v>
      </c>
      <c r="AK163" s="4">
        <v>0</v>
      </c>
      <c r="AL163" s="4">
        <v>0</v>
      </c>
      <c r="AM163" s="4">
        <v>0</v>
      </c>
      <c r="AP163" s="3" t="str">
        <f t="shared" si="9"/>
        <v>FV_NORTE_GRANDE_5</v>
      </c>
      <c r="AQ163" s="4">
        <f>VLOOKUP($AP163,$C$5:$AM$504,1+MontoEmpresas!AX161,FALSE)+AV163</f>
        <v>0</v>
      </c>
      <c r="AR163" s="4">
        <f>VLOOKUP($AP163,$C$5:$AM$504,1+MontoEmpresas!AY161,FALSE)+AW163</f>
        <v>0</v>
      </c>
      <c r="AS163" s="4">
        <f>VLOOKUP($AP163,$C$5:$AM$504,1+MontoEmpresas!AZ161,FALSE)+AX163</f>
        <v>0</v>
      </c>
      <c r="AT163" s="5">
        <f t="shared" si="10"/>
        <v>0</v>
      </c>
      <c r="AV163" s="4"/>
      <c r="AW163" s="4"/>
      <c r="AX163" s="4"/>
      <c r="BG163">
        <f t="shared" si="11"/>
        <v>159</v>
      </c>
      <c r="BH163" t="s">
        <v>166</v>
      </c>
    </row>
    <row r="164" spans="3:60" x14ac:dyDescent="0.35">
      <c r="C164" s="19" t="s">
        <v>77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4">
        <v>0</v>
      </c>
      <c r="AC164" s="4">
        <v>0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  <c r="AI164" s="4">
        <v>0</v>
      </c>
      <c r="AJ164" s="4">
        <v>0</v>
      </c>
      <c r="AK164" s="4">
        <v>0</v>
      </c>
      <c r="AL164" s="4">
        <v>0</v>
      </c>
      <c r="AM164" s="4">
        <v>0</v>
      </c>
      <c r="AP164" s="3" t="str">
        <f t="shared" si="9"/>
        <v>GAS SUR</v>
      </c>
      <c r="AQ164" s="4">
        <f>VLOOKUP($AP164,$C$5:$AM$504,1+MontoEmpresas!AX162,FALSE)+AV164</f>
        <v>0</v>
      </c>
      <c r="AR164" s="4">
        <f>VLOOKUP($AP164,$C$5:$AM$504,1+MontoEmpresas!AY162,FALSE)+AW164</f>
        <v>0</v>
      </c>
      <c r="AS164" s="4">
        <f>VLOOKUP($AP164,$C$5:$AM$504,1+MontoEmpresas!AZ162,FALSE)+AX164</f>
        <v>0</v>
      </c>
      <c r="AT164" s="5">
        <f t="shared" si="10"/>
        <v>0</v>
      </c>
      <c r="AV164" s="4"/>
      <c r="AW164" s="4"/>
      <c r="AX164" s="4"/>
      <c r="BG164">
        <f t="shared" si="11"/>
        <v>160</v>
      </c>
      <c r="BH164" t="s">
        <v>167</v>
      </c>
    </row>
    <row r="165" spans="3:60" x14ac:dyDescent="0.35">
      <c r="C165" s="19" t="s">
        <v>152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4">
        <v>0</v>
      </c>
      <c r="AC165" s="4">
        <v>0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4">
        <v>0</v>
      </c>
      <c r="AJ165" s="4">
        <v>0</v>
      </c>
      <c r="AK165" s="4">
        <v>0</v>
      </c>
      <c r="AL165" s="4">
        <v>0</v>
      </c>
      <c r="AM165" s="4">
        <v>0</v>
      </c>
      <c r="AP165" s="3" t="str">
        <f t="shared" si="9"/>
        <v>GENERACION_SOLAR_SPA</v>
      </c>
      <c r="AQ165" s="4">
        <f>VLOOKUP($AP165,$C$5:$AM$504,1+MontoEmpresas!AX163,FALSE)+AV165</f>
        <v>0</v>
      </c>
      <c r="AR165" s="4">
        <f>VLOOKUP($AP165,$C$5:$AM$504,1+MontoEmpresas!AY163,FALSE)+AW165</f>
        <v>0</v>
      </c>
      <c r="AS165" s="4">
        <f>VLOOKUP($AP165,$C$5:$AM$504,1+MontoEmpresas!AZ163,FALSE)+AX165</f>
        <v>0</v>
      </c>
      <c r="AT165" s="5">
        <f t="shared" si="10"/>
        <v>0</v>
      </c>
      <c r="AV165" s="4"/>
      <c r="AW165" s="4"/>
      <c r="AX165" s="4"/>
      <c r="BG165">
        <f t="shared" si="11"/>
        <v>161</v>
      </c>
      <c r="BH165" t="s">
        <v>168</v>
      </c>
    </row>
    <row r="166" spans="3:60" x14ac:dyDescent="0.35">
      <c r="C166" s="19" t="s">
        <v>435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4">
        <v>0</v>
      </c>
      <c r="AC166" s="4">
        <v>0</v>
      </c>
      <c r="AD166" s="4">
        <v>0</v>
      </c>
      <c r="AE166" s="4">
        <v>0</v>
      </c>
      <c r="AF166" s="4">
        <v>0</v>
      </c>
      <c r="AG166" s="4">
        <v>0</v>
      </c>
      <c r="AH166" s="4">
        <v>0</v>
      </c>
      <c r="AI166" s="4">
        <v>0</v>
      </c>
      <c r="AJ166" s="4">
        <v>0</v>
      </c>
      <c r="AK166" s="4">
        <v>0</v>
      </c>
      <c r="AL166" s="4">
        <v>0</v>
      </c>
      <c r="AM166" s="4">
        <v>0</v>
      </c>
      <c r="AP166" s="3" t="str">
        <f t="shared" si="9"/>
        <v>GENERADORA AZUL</v>
      </c>
      <c r="AQ166" s="4">
        <f>VLOOKUP($AP166,$C$5:$AM$504,1+MontoEmpresas!AX164,FALSE)+AV166</f>
        <v>0</v>
      </c>
      <c r="AR166" s="4">
        <f>VLOOKUP($AP166,$C$5:$AM$504,1+MontoEmpresas!AY164,FALSE)+AW166</f>
        <v>0</v>
      </c>
      <c r="AS166" s="4">
        <f>VLOOKUP($AP166,$C$5:$AM$504,1+MontoEmpresas!AZ164,FALSE)+AX166</f>
        <v>0</v>
      </c>
      <c r="AT166" s="5">
        <f t="shared" si="10"/>
        <v>0</v>
      </c>
      <c r="AV166" s="4"/>
      <c r="AW166" s="4"/>
      <c r="AX166" s="4"/>
      <c r="BG166">
        <f t="shared" si="11"/>
        <v>162</v>
      </c>
      <c r="BH166" t="s">
        <v>169</v>
      </c>
    </row>
    <row r="167" spans="3:60" x14ac:dyDescent="0.35">
      <c r="C167" s="19" t="s">
        <v>153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4">
        <v>0</v>
      </c>
      <c r="AC167" s="4">
        <v>0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4">
        <v>0</v>
      </c>
      <c r="AJ167" s="4">
        <v>0</v>
      </c>
      <c r="AK167" s="4">
        <v>0</v>
      </c>
      <c r="AL167" s="4">
        <v>0</v>
      </c>
      <c r="AM167" s="4">
        <v>0</v>
      </c>
      <c r="AP167" s="3" t="str">
        <f t="shared" si="9"/>
        <v>GENERADORA_PIUTEL</v>
      </c>
      <c r="AQ167" s="4">
        <f>VLOOKUP($AP167,$C$5:$AM$504,1+MontoEmpresas!AX165,FALSE)+AV167</f>
        <v>0</v>
      </c>
      <c r="AR167" s="4">
        <f>VLOOKUP($AP167,$C$5:$AM$504,1+MontoEmpresas!AY165,FALSE)+AW167</f>
        <v>0</v>
      </c>
      <c r="AS167" s="4">
        <f>VLOOKUP($AP167,$C$5:$AM$504,1+MontoEmpresas!AZ165,FALSE)+AX167</f>
        <v>0</v>
      </c>
      <c r="AT167" s="5">
        <f t="shared" si="10"/>
        <v>0</v>
      </c>
      <c r="AV167" s="4"/>
      <c r="AW167" s="4"/>
      <c r="AX167" s="4"/>
      <c r="BG167">
        <f t="shared" si="11"/>
        <v>163</v>
      </c>
      <c r="BH167" t="s">
        <v>170</v>
      </c>
    </row>
    <row r="168" spans="3:60" x14ac:dyDescent="0.35">
      <c r="C168" s="19" t="s">
        <v>436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4">
        <v>0</v>
      </c>
      <c r="AC168" s="4">
        <v>0</v>
      </c>
      <c r="AD168" s="4">
        <v>0</v>
      </c>
      <c r="AE168" s="4">
        <v>0</v>
      </c>
      <c r="AF168" s="4">
        <v>0</v>
      </c>
      <c r="AG168" s="4">
        <v>0</v>
      </c>
      <c r="AH168" s="4">
        <v>0</v>
      </c>
      <c r="AI168" s="4">
        <v>0</v>
      </c>
      <c r="AJ168" s="4">
        <v>0</v>
      </c>
      <c r="AK168" s="4">
        <v>0</v>
      </c>
      <c r="AL168" s="4">
        <v>0</v>
      </c>
      <c r="AM168" s="4">
        <v>0</v>
      </c>
      <c r="AP168" s="3" t="str">
        <f t="shared" si="9"/>
        <v>GENERADORA_ZAPALLAR</v>
      </c>
      <c r="AQ168" s="4">
        <f>VLOOKUP($AP168,$C$5:$AM$504,1+MontoEmpresas!AX166,FALSE)+AV168</f>
        <v>0</v>
      </c>
      <c r="AR168" s="4">
        <f>VLOOKUP($AP168,$C$5:$AM$504,1+MontoEmpresas!AY166,FALSE)+AW168</f>
        <v>0</v>
      </c>
      <c r="AS168" s="4">
        <f>VLOOKUP($AP168,$C$5:$AM$504,1+MontoEmpresas!AZ166,FALSE)+AX168</f>
        <v>0</v>
      </c>
      <c r="AT168" s="5">
        <f t="shared" si="10"/>
        <v>0</v>
      </c>
      <c r="AV168" s="4"/>
      <c r="AW168" s="4"/>
      <c r="AX168" s="4"/>
      <c r="BG168">
        <f t="shared" si="11"/>
        <v>164</v>
      </c>
      <c r="BH168" t="s">
        <v>171</v>
      </c>
    </row>
    <row r="169" spans="3:60" x14ac:dyDescent="0.35">
      <c r="C169" s="19" t="s">
        <v>154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4">
        <v>0</v>
      </c>
      <c r="AC169" s="4">
        <v>0</v>
      </c>
      <c r="AD169" s="4">
        <v>0</v>
      </c>
      <c r="AE169" s="4">
        <v>0</v>
      </c>
      <c r="AF169" s="4">
        <v>0</v>
      </c>
      <c r="AG169" s="4">
        <v>0</v>
      </c>
      <c r="AH169" s="4">
        <v>0</v>
      </c>
      <c r="AI169" s="4">
        <v>0</v>
      </c>
      <c r="AJ169" s="4">
        <v>0</v>
      </c>
      <c r="AK169" s="4">
        <v>0</v>
      </c>
      <c r="AL169" s="4">
        <v>0</v>
      </c>
      <c r="AM169" s="4">
        <v>0</v>
      </c>
      <c r="AP169" s="3" t="str">
        <f t="shared" si="9"/>
        <v>GENERHOM</v>
      </c>
      <c r="AQ169" s="4">
        <f>VLOOKUP($AP169,$C$5:$AM$504,1+MontoEmpresas!AX167,FALSE)+AV169</f>
        <v>0</v>
      </c>
      <c r="AR169" s="4">
        <f>VLOOKUP($AP169,$C$5:$AM$504,1+MontoEmpresas!AY167,FALSE)+AW169</f>
        <v>0</v>
      </c>
      <c r="AS169" s="4">
        <f>VLOOKUP($AP169,$C$5:$AM$504,1+MontoEmpresas!AZ167,FALSE)+AX169</f>
        <v>0</v>
      </c>
      <c r="AT169" s="5">
        <f t="shared" si="10"/>
        <v>0</v>
      </c>
      <c r="AV169" s="4"/>
      <c r="AW169" s="4"/>
      <c r="AX169" s="4"/>
      <c r="BG169">
        <f t="shared" si="11"/>
        <v>165</v>
      </c>
      <c r="BH169" t="s">
        <v>172</v>
      </c>
    </row>
    <row r="170" spans="3:60" x14ac:dyDescent="0.35">
      <c r="C170" s="19" t="s">
        <v>155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7">
        <v>0</v>
      </c>
      <c r="AA170" s="7">
        <v>0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4">
        <v>0</v>
      </c>
      <c r="AJ170" s="4">
        <v>0</v>
      </c>
      <c r="AK170" s="4">
        <v>0</v>
      </c>
      <c r="AL170" s="4">
        <v>0</v>
      </c>
      <c r="AM170" s="4">
        <v>0</v>
      </c>
      <c r="AP170" s="3" t="str">
        <f t="shared" si="9"/>
        <v>GENPAC</v>
      </c>
      <c r="AQ170" s="4">
        <f>VLOOKUP($AP170,$C$5:$AM$504,1+MontoEmpresas!AX168,FALSE)+AV170</f>
        <v>0</v>
      </c>
      <c r="AR170" s="4">
        <f>VLOOKUP($AP170,$C$5:$AM$504,1+MontoEmpresas!AY168,FALSE)+AW170</f>
        <v>0</v>
      </c>
      <c r="AS170" s="4">
        <f>VLOOKUP($AP170,$C$5:$AM$504,1+MontoEmpresas!AZ168,FALSE)+AX170</f>
        <v>0</v>
      </c>
      <c r="AT170" s="5">
        <f t="shared" si="10"/>
        <v>0</v>
      </c>
      <c r="AV170" s="4"/>
      <c r="AW170" s="4"/>
      <c r="AX170" s="4"/>
      <c r="BG170">
        <f t="shared" si="11"/>
        <v>166</v>
      </c>
      <c r="BH170" t="s">
        <v>173</v>
      </c>
    </row>
    <row r="171" spans="3:60" x14ac:dyDescent="0.35">
      <c r="C171" s="19" t="s">
        <v>156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-2218606.4999999986</v>
      </c>
      <c r="N171" s="7">
        <v>-2074516.1499999992</v>
      </c>
      <c r="O171" s="7">
        <v>-1938370.0700000015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-2182959.0499999993</v>
      </c>
      <c r="Z171" s="7">
        <v>-2159527.6899999976</v>
      </c>
      <c r="AA171" s="7">
        <v>-1980457.2600000007</v>
      </c>
      <c r="AB171" s="4">
        <v>0</v>
      </c>
      <c r="AC171" s="4">
        <v>0</v>
      </c>
      <c r="AD171" s="4">
        <v>0</v>
      </c>
      <c r="AE171" s="4">
        <v>0</v>
      </c>
      <c r="AF171" s="4">
        <v>0</v>
      </c>
      <c r="AG171" s="4">
        <v>0</v>
      </c>
      <c r="AH171" s="4">
        <v>0</v>
      </c>
      <c r="AI171" s="4">
        <v>0</v>
      </c>
      <c r="AJ171" s="4">
        <v>0</v>
      </c>
      <c r="AK171" s="4">
        <v>-2188788.5599999991</v>
      </c>
      <c r="AL171" s="4">
        <v>-2083936.6100000006</v>
      </c>
      <c r="AM171" s="4">
        <v>-1908392.6599999981</v>
      </c>
      <c r="AP171" s="3" t="str">
        <f t="shared" si="9"/>
        <v>GEOTERMICA_DEL_NORTE</v>
      </c>
      <c r="AQ171" s="4">
        <f>VLOOKUP($AP171,$C$5:$AM$504,1+MontoEmpresas!AX169,FALSE)+AV171</f>
        <v>-2218606.4999999986</v>
      </c>
      <c r="AR171" s="4">
        <f>VLOOKUP($AP171,$C$5:$AM$504,1+MontoEmpresas!AY169,FALSE)+AW171</f>
        <v>-2074516.1499999992</v>
      </c>
      <c r="AS171" s="4">
        <f>VLOOKUP($AP171,$C$5:$AM$504,1+MontoEmpresas!AZ169,FALSE)+AX171</f>
        <v>-1938370.0700000015</v>
      </c>
      <c r="AT171" s="5">
        <f t="shared" si="10"/>
        <v>-6231492.7199999988</v>
      </c>
      <c r="AV171" s="4"/>
      <c r="AW171" s="4"/>
      <c r="AX171" s="4"/>
      <c r="BG171">
        <f t="shared" si="11"/>
        <v>167</v>
      </c>
      <c r="BH171" t="s">
        <v>174</v>
      </c>
    </row>
    <row r="172" spans="3:60" x14ac:dyDescent="0.35">
      <c r="C172" s="19" t="s">
        <v>157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4">
        <v>0</v>
      </c>
      <c r="AC172" s="4">
        <v>0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  <c r="AJ172" s="4">
        <v>0</v>
      </c>
      <c r="AK172" s="4">
        <v>0</v>
      </c>
      <c r="AL172" s="4">
        <v>0</v>
      </c>
      <c r="AM172" s="4">
        <v>0</v>
      </c>
      <c r="AP172" s="3" t="str">
        <f t="shared" si="9"/>
        <v>GESAN</v>
      </c>
      <c r="AQ172" s="4">
        <f>VLOOKUP($AP172,$C$5:$AM$504,1+MontoEmpresas!AX170,FALSE)+AV172</f>
        <v>0</v>
      </c>
      <c r="AR172" s="4">
        <f>VLOOKUP($AP172,$C$5:$AM$504,1+MontoEmpresas!AY170,FALSE)+AW172</f>
        <v>0</v>
      </c>
      <c r="AS172" s="4">
        <f>VLOOKUP($AP172,$C$5:$AM$504,1+MontoEmpresas!AZ170,FALSE)+AX172</f>
        <v>0</v>
      </c>
      <c r="AT172" s="5">
        <f t="shared" si="10"/>
        <v>0</v>
      </c>
      <c r="AV172" s="4"/>
      <c r="AW172" s="4"/>
      <c r="AX172" s="4"/>
      <c r="BG172">
        <f t="shared" si="11"/>
        <v>168</v>
      </c>
      <c r="BH172" t="s">
        <v>175</v>
      </c>
    </row>
    <row r="173" spans="3:60" x14ac:dyDescent="0.35">
      <c r="C173" s="19" t="s">
        <v>437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4">
        <v>0</v>
      </c>
      <c r="AC173" s="4">
        <v>0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  <c r="AJ173" s="4">
        <v>0</v>
      </c>
      <c r="AK173" s="4">
        <v>0</v>
      </c>
      <c r="AL173" s="4">
        <v>0</v>
      </c>
      <c r="AM173" s="4">
        <v>0</v>
      </c>
      <c r="AP173" s="3" t="str">
        <f t="shared" si="9"/>
        <v>GESTEL</v>
      </c>
      <c r="AQ173" s="4">
        <f>VLOOKUP($AP173,$C$5:$AM$504,1+MontoEmpresas!AX171,FALSE)+AV173</f>
        <v>0</v>
      </c>
      <c r="AR173" s="4">
        <f>VLOOKUP($AP173,$C$5:$AM$504,1+MontoEmpresas!AY171,FALSE)+AW173</f>
        <v>0</v>
      </c>
      <c r="AS173" s="4">
        <f>VLOOKUP($AP173,$C$5:$AM$504,1+MontoEmpresas!AZ171,FALSE)+AX173</f>
        <v>0</v>
      </c>
      <c r="AT173" s="5">
        <f t="shared" si="10"/>
        <v>0</v>
      </c>
      <c r="AV173" s="4"/>
      <c r="AW173" s="4"/>
      <c r="AX173" s="4"/>
      <c r="BG173">
        <f t="shared" si="11"/>
        <v>169</v>
      </c>
      <c r="BH173" t="s">
        <v>176</v>
      </c>
    </row>
    <row r="174" spans="3:60" x14ac:dyDescent="0.35">
      <c r="C174" s="19" t="s">
        <v>28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5331821.0099999961</v>
      </c>
      <c r="N174" s="7">
        <v>6140972.9200000009</v>
      </c>
      <c r="O174" s="7">
        <v>5487392.3800000008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v>5495236.8099999987</v>
      </c>
      <c r="Z174" s="7">
        <v>6299881.2100000028</v>
      </c>
      <c r="AA174" s="7">
        <v>5781696.3699999982</v>
      </c>
      <c r="AB174" s="4">
        <v>0</v>
      </c>
      <c r="AC174" s="4">
        <v>0</v>
      </c>
      <c r="AD174" s="4">
        <v>0</v>
      </c>
      <c r="AE174" s="4">
        <v>0</v>
      </c>
      <c r="AF174" s="4">
        <v>0</v>
      </c>
      <c r="AG174" s="4">
        <v>0</v>
      </c>
      <c r="AH174" s="4">
        <v>0</v>
      </c>
      <c r="AI174" s="4">
        <v>0</v>
      </c>
      <c r="AJ174" s="4">
        <v>0</v>
      </c>
      <c r="AK174" s="4">
        <v>5554293.3299999963</v>
      </c>
      <c r="AL174" s="4">
        <v>6183684.1799999988</v>
      </c>
      <c r="AM174" s="4">
        <v>5622004.3800000008</v>
      </c>
      <c r="AP174" s="3" t="str">
        <f t="shared" si="9"/>
        <v>GM_HOLDINGS</v>
      </c>
      <c r="AQ174" s="4">
        <f>VLOOKUP($AP174,$C$5:$AM$504,1+MontoEmpresas!AX172,FALSE)+AV174</f>
        <v>30991625.269999985</v>
      </c>
      <c r="AR174" s="4">
        <f>VLOOKUP($AP174,$C$5:$AM$504,1+MontoEmpresas!AY172,FALSE)+AW174</f>
        <v>34302997.210000008</v>
      </c>
      <c r="AS174" s="4">
        <f>VLOOKUP($AP174,$C$5:$AM$504,1+MontoEmpresas!AZ172,FALSE)+AX174</f>
        <v>34093257.069999978</v>
      </c>
      <c r="AT174" s="5">
        <f t="shared" si="10"/>
        <v>99387879.549999967</v>
      </c>
      <c r="AV174" s="4">
        <f>+VLOOKUP($AP174,CVReg!$C$15:$AM$16,1+MontoEmpresas!AX172,FALSE)</f>
        <v>25496388.459999986</v>
      </c>
      <c r="AW174" s="4">
        <f>+VLOOKUP($AP174,CVReg!$C$15:$AM$16,1+MontoEmpresas!AY172,FALSE)</f>
        <v>28003116.000000004</v>
      </c>
      <c r="AX174" s="4">
        <f>+VLOOKUP($AP174,CVReg!$C$15:$AM$16,1+MontoEmpresas!AZ172,FALSE)</f>
        <v>28311560.699999981</v>
      </c>
      <c r="BG174">
        <f t="shared" si="11"/>
        <v>170</v>
      </c>
      <c r="BH174" t="s">
        <v>177</v>
      </c>
    </row>
    <row r="175" spans="3:60" x14ac:dyDescent="0.35">
      <c r="C175" s="19" t="s">
        <v>158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-5331821.0099999961</v>
      </c>
      <c r="N175" s="7">
        <v>-6140972.9200000009</v>
      </c>
      <c r="O175" s="7">
        <v>-5487392.3800000008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v>-5495236.8099999987</v>
      </c>
      <c r="Z175" s="7">
        <v>-6299881.2100000028</v>
      </c>
      <c r="AA175" s="7">
        <v>-5781696.3699999982</v>
      </c>
      <c r="AB175" s="4">
        <v>0</v>
      </c>
      <c r="AC175" s="4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-5554293.3299999963</v>
      </c>
      <c r="AL175" s="4">
        <v>-6183684.1799999988</v>
      </c>
      <c r="AM175" s="4">
        <v>-5622004.3800000008</v>
      </c>
      <c r="AP175" s="3" t="str">
        <f t="shared" si="9"/>
        <v>GMETROPOLITANA</v>
      </c>
      <c r="AQ175" s="4">
        <f>VLOOKUP($AP175,$C$5:$AM$504,1+MontoEmpresas!AX173,FALSE)+AV175</f>
        <v>-5554293.3299999963</v>
      </c>
      <c r="AR175" s="4">
        <f>VLOOKUP($AP175,$C$5:$AM$504,1+MontoEmpresas!AY173,FALSE)+AW175</f>
        <v>-6183684.1799999988</v>
      </c>
      <c r="AS175" s="4">
        <f>VLOOKUP($AP175,$C$5:$AM$504,1+MontoEmpresas!AZ173,FALSE)+AX175</f>
        <v>-5622004.3800000008</v>
      </c>
      <c r="AT175" s="5">
        <f t="shared" si="10"/>
        <v>-17359981.889999993</v>
      </c>
      <c r="AV175" s="4"/>
      <c r="AW175" s="4"/>
      <c r="AX175" s="4"/>
      <c r="BG175">
        <f t="shared" si="11"/>
        <v>171</v>
      </c>
      <c r="BH175" t="s">
        <v>178</v>
      </c>
    </row>
    <row r="176" spans="3:60" x14ac:dyDescent="0.35">
      <c r="C176" s="19" t="s">
        <v>438</v>
      </c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4">
        <v>0</v>
      </c>
      <c r="AC176" s="4">
        <v>0</v>
      </c>
      <c r="AD176" s="4">
        <v>0</v>
      </c>
      <c r="AE176" s="4">
        <v>0</v>
      </c>
      <c r="AF176" s="4">
        <v>0</v>
      </c>
      <c r="AG176" s="4">
        <v>0</v>
      </c>
      <c r="AH176" s="4">
        <v>0</v>
      </c>
      <c r="AI176" s="4">
        <v>0</v>
      </c>
      <c r="AJ176" s="4">
        <v>0</v>
      </c>
      <c r="AK176" s="4">
        <v>0</v>
      </c>
      <c r="AL176" s="4">
        <v>0</v>
      </c>
      <c r="AM176" s="4">
        <v>0</v>
      </c>
      <c r="AP176" s="3" t="str">
        <f t="shared" si="9"/>
        <v>GORRIONES</v>
      </c>
      <c r="AQ176" s="4">
        <f>VLOOKUP($AP176,$C$5:$AM$504,1+MontoEmpresas!AX174,FALSE)+AV176</f>
        <v>0</v>
      </c>
      <c r="AR176" s="4">
        <f>VLOOKUP($AP176,$C$5:$AM$504,1+MontoEmpresas!AY174,FALSE)+AW176</f>
        <v>0</v>
      </c>
      <c r="AS176" s="4">
        <f>VLOOKUP($AP176,$C$5:$AM$504,1+MontoEmpresas!AZ174,FALSE)+AX176</f>
        <v>0</v>
      </c>
      <c r="AT176" s="5">
        <f t="shared" si="10"/>
        <v>0</v>
      </c>
      <c r="AV176" s="4"/>
      <c r="AW176" s="4"/>
      <c r="AX176" s="4"/>
      <c r="BG176">
        <f t="shared" si="11"/>
        <v>172</v>
      </c>
      <c r="BH176" t="s">
        <v>179</v>
      </c>
    </row>
    <row r="177" spans="3:60" x14ac:dyDescent="0.35">
      <c r="C177" s="19" t="s">
        <v>439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4">
        <v>0</v>
      </c>
      <c r="AC177" s="4">
        <v>0</v>
      </c>
      <c r="AD177" s="4">
        <v>0</v>
      </c>
      <c r="AE177" s="4">
        <v>0</v>
      </c>
      <c r="AF177" s="4">
        <v>0</v>
      </c>
      <c r="AG177" s="4">
        <v>0</v>
      </c>
      <c r="AH177" s="4">
        <v>0</v>
      </c>
      <c r="AI177" s="4">
        <v>0</v>
      </c>
      <c r="AJ177" s="4">
        <v>0</v>
      </c>
      <c r="AK177" s="4">
        <v>0</v>
      </c>
      <c r="AL177" s="4">
        <v>0</v>
      </c>
      <c r="AM177" s="4">
        <v>0</v>
      </c>
      <c r="AP177" s="3" t="str">
        <f t="shared" si="9"/>
        <v>GR GUINDO</v>
      </c>
      <c r="AQ177" s="4">
        <f>VLOOKUP($AP177,$C$5:$AM$504,1+MontoEmpresas!AX175,FALSE)+AV177</f>
        <v>0</v>
      </c>
      <c r="AR177" s="4">
        <f>VLOOKUP($AP177,$C$5:$AM$504,1+MontoEmpresas!AY175,FALSE)+AW177</f>
        <v>0</v>
      </c>
      <c r="AS177" s="4">
        <f>VLOOKUP($AP177,$C$5:$AM$504,1+MontoEmpresas!AZ175,FALSE)+AX177</f>
        <v>0</v>
      </c>
      <c r="AT177" s="5">
        <f t="shared" si="10"/>
        <v>0</v>
      </c>
      <c r="AV177" s="4"/>
      <c r="AW177" s="4"/>
      <c r="AX177" s="4"/>
      <c r="BG177">
        <f t="shared" si="11"/>
        <v>173</v>
      </c>
      <c r="BH177" t="s">
        <v>180</v>
      </c>
    </row>
    <row r="178" spans="3:60" x14ac:dyDescent="0.35">
      <c r="C178" s="19" t="s">
        <v>440</v>
      </c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4">
        <v>0</v>
      </c>
      <c r="AC178" s="4">
        <v>0</v>
      </c>
      <c r="AD178" s="4">
        <v>0</v>
      </c>
      <c r="AE178" s="4">
        <v>0</v>
      </c>
      <c r="AF178" s="4">
        <v>0</v>
      </c>
      <c r="AG178" s="4">
        <v>0</v>
      </c>
      <c r="AH178" s="4">
        <v>0</v>
      </c>
      <c r="AI178" s="4">
        <v>0</v>
      </c>
      <c r="AJ178" s="4">
        <v>0</v>
      </c>
      <c r="AK178" s="4">
        <v>0</v>
      </c>
      <c r="AL178" s="4">
        <v>0</v>
      </c>
      <c r="AM178" s="4">
        <v>0</v>
      </c>
      <c r="AP178" s="3" t="str">
        <f t="shared" si="9"/>
        <v>GR Power Chile SpA</v>
      </c>
      <c r="AQ178" s="4">
        <f>VLOOKUP($AP178,$C$5:$AM$504,1+MontoEmpresas!AX176,FALSE)+AV178</f>
        <v>0</v>
      </c>
      <c r="AR178" s="4">
        <f>VLOOKUP($AP178,$C$5:$AM$504,1+MontoEmpresas!AY176,FALSE)+AW178</f>
        <v>0</v>
      </c>
      <c r="AS178" s="4">
        <f>VLOOKUP($AP178,$C$5:$AM$504,1+MontoEmpresas!AZ176,FALSE)+AX178</f>
        <v>0</v>
      </c>
      <c r="AT178" s="5">
        <f t="shared" si="10"/>
        <v>0</v>
      </c>
      <c r="AV178" s="4"/>
      <c r="AW178" s="4"/>
      <c r="AX178" s="4"/>
      <c r="BG178">
        <f t="shared" si="11"/>
        <v>174</v>
      </c>
      <c r="BH178" t="s">
        <v>181</v>
      </c>
    </row>
    <row r="179" spans="3:60" x14ac:dyDescent="0.35">
      <c r="C179" s="19" t="s">
        <v>441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0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4">
        <v>0</v>
      </c>
      <c r="AC179" s="4">
        <v>0</v>
      </c>
      <c r="AD179" s="4">
        <v>0</v>
      </c>
      <c r="AE179" s="4">
        <v>0</v>
      </c>
      <c r="AF179" s="4">
        <v>0</v>
      </c>
      <c r="AG179" s="4">
        <v>0</v>
      </c>
      <c r="AH179" s="4">
        <v>0</v>
      </c>
      <c r="AI179" s="4">
        <v>0</v>
      </c>
      <c r="AJ179" s="4">
        <v>0</v>
      </c>
      <c r="AK179" s="4">
        <v>0</v>
      </c>
      <c r="AL179" s="4">
        <v>0</v>
      </c>
      <c r="AM179" s="4">
        <v>0</v>
      </c>
      <c r="AP179" s="3" t="str">
        <f t="shared" si="9"/>
        <v>GR Raulí</v>
      </c>
      <c r="AQ179" s="4">
        <f>VLOOKUP($AP179,$C$5:$AM$504,1+MontoEmpresas!AX177,FALSE)+AV179</f>
        <v>0</v>
      </c>
      <c r="AR179" s="4">
        <f>VLOOKUP($AP179,$C$5:$AM$504,1+MontoEmpresas!AY177,FALSE)+AW179</f>
        <v>0</v>
      </c>
      <c r="AS179" s="4">
        <f>VLOOKUP($AP179,$C$5:$AM$504,1+MontoEmpresas!AZ177,FALSE)+AX179</f>
        <v>0</v>
      </c>
      <c r="AT179" s="5">
        <f t="shared" si="10"/>
        <v>0</v>
      </c>
      <c r="AV179" s="4"/>
      <c r="AW179" s="4"/>
      <c r="AX179" s="4"/>
      <c r="BG179">
        <f t="shared" si="11"/>
        <v>175</v>
      </c>
      <c r="BH179" t="s">
        <v>182</v>
      </c>
    </row>
    <row r="180" spans="3:60" x14ac:dyDescent="0.35">
      <c r="C180" s="19" t="s">
        <v>442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0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4">
        <v>0</v>
      </c>
      <c r="AC180" s="4">
        <v>0</v>
      </c>
      <c r="AD180" s="4">
        <v>0</v>
      </c>
      <c r="AE180" s="4">
        <v>0</v>
      </c>
      <c r="AF180" s="4">
        <v>0</v>
      </c>
      <c r="AG180" s="4">
        <v>0</v>
      </c>
      <c r="AH180" s="4">
        <v>0</v>
      </c>
      <c r="AI180" s="4">
        <v>0</v>
      </c>
      <c r="AJ180" s="4">
        <v>0</v>
      </c>
      <c r="AK180" s="4">
        <v>0</v>
      </c>
      <c r="AL180" s="4">
        <v>0</v>
      </c>
      <c r="AM180" s="4">
        <v>0</v>
      </c>
      <c r="AP180" s="3" t="str">
        <f t="shared" si="9"/>
        <v>GR ROBLE</v>
      </c>
      <c r="AQ180" s="4">
        <f>VLOOKUP($AP180,$C$5:$AM$504,1+MontoEmpresas!AX178,FALSE)+AV180</f>
        <v>0</v>
      </c>
      <c r="AR180" s="4">
        <f>VLOOKUP($AP180,$C$5:$AM$504,1+MontoEmpresas!AY178,FALSE)+AW180</f>
        <v>0</v>
      </c>
      <c r="AS180" s="4">
        <f>VLOOKUP($AP180,$C$5:$AM$504,1+MontoEmpresas!AZ178,FALSE)+AX180</f>
        <v>0</v>
      </c>
      <c r="AT180" s="5">
        <f t="shared" si="10"/>
        <v>0</v>
      </c>
      <c r="AV180" s="4"/>
      <c r="AW180" s="4"/>
      <c r="AX180" s="4"/>
      <c r="BG180">
        <f t="shared" si="11"/>
        <v>176</v>
      </c>
      <c r="BH180" t="s">
        <v>183</v>
      </c>
    </row>
    <row r="181" spans="3:60" x14ac:dyDescent="0.35">
      <c r="C181" s="19" t="s">
        <v>443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4">
        <v>0</v>
      </c>
      <c r="AC181" s="4">
        <v>0</v>
      </c>
      <c r="AD181" s="4">
        <v>0</v>
      </c>
      <c r="AE181" s="4">
        <v>0</v>
      </c>
      <c r="AF181" s="4">
        <v>0</v>
      </c>
      <c r="AG181" s="4">
        <v>0</v>
      </c>
      <c r="AH181" s="4">
        <v>0</v>
      </c>
      <c r="AI181" s="4">
        <v>0</v>
      </c>
      <c r="AJ181" s="4">
        <v>0</v>
      </c>
      <c r="AK181" s="4">
        <v>0</v>
      </c>
      <c r="AL181" s="4">
        <v>0</v>
      </c>
      <c r="AM181" s="4">
        <v>0</v>
      </c>
      <c r="AP181" s="3" t="str">
        <f t="shared" si="9"/>
        <v>GR Ulmo</v>
      </c>
      <c r="AQ181" s="4">
        <f>VLOOKUP($AP181,$C$5:$AM$504,1+MontoEmpresas!AX179,FALSE)+AV181</f>
        <v>0</v>
      </c>
      <c r="AR181" s="4">
        <f>VLOOKUP($AP181,$C$5:$AM$504,1+MontoEmpresas!AY179,FALSE)+AW181</f>
        <v>0</v>
      </c>
      <c r="AS181" s="4">
        <f>VLOOKUP($AP181,$C$5:$AM$504,1+MontoEmpresas!AZ179,FALSE)+AX181</f>
        <v>0</v>
      </c>
      <c r="AT181" s="5">
        <f t="shared" si="10"/>
        <v>0</v>
      </c>
      <c r="AV181" s="4"/>
      <c r="AW181" s="4"/>
      <c r="AX181" s="4"/>
      <c r="BG181">
        <f t="shared" si="11"/>
        <v>177</v>
      </c>
      <c r="BH181" t="s">
        <v>184</v>
      </c>
    </row>
    <row r="182" spans="3:60" x14ac:dyDescent="0.35">
      <c r="C182" s="19" t="s">
        <v>444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4">
        <v>0</v>
      </c>
      <c r="AC182" s="4">
        <v>0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  <c r="AJ182" s="4">
        <v>0</v>
      </c>
      <c r="AK182" s="4">
        <v>0</v>
      </c>
      <c r="AL182" s="4">
        <v>0</v>
      </c>
      <c r="AM182" s="4">
        <v>0</v>
      </c>
      <c r="AP182" s="3" t="str">
        <f t="shared" si="9"/>
        <v>GR_ALERCE</v>
      </c>
      <c r="AQ182" s="4">
        <f>VLOOKUP($AP182,$C$5:$AM$504,1+MontoEmpresas!AX180,FALSE)+AV182</f>
        <v>0</v>
      </c>
      <c r="AR182" s="4">
        <f>VLOOKUP($AP182,$C$5:$AM$504,1+MontoEmpresas!AY180,FALSE)+AW182</f>
        <v>0</v>
      </c>
      <c r="AS182" s="4">
        <f>VLOOKUP($AP182,$C$5:$AM$504,1+MontoEmpresas!AZ180,FALSE)+AX182</f>
        <v>0</v>
      </c>
      <c r="AT182" s="5">
        <f t="shared" si="10"/>
        <v>0</v>
      </c>
      <c r="AV182" s="4"/>
      <c r="AW182" s="4"/>
      <c r="AX182" s="4"/>
      <c r="BG182">
        <f t="shared" si="11"/>
        <v>178</v>
      </c>
      <c r="BH182" t="s">
        <v>185</v>
      </c>
    </row>
    <row r="183" spans="3:60" x14ac:dyDescent="0.35">
      <c r="C183" s="19" t="s">
        <v>445</v>
      </c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4">
        <v>0</v>
      </c>
      <c r="AC183" s="4">
        <v>0</v>
      </c>
      <c r="AD183" s="4">
        <v>0</v>
      </c>
      <c r="AE183" s="4">
        <v>0</v>
      </c>
      <c r="AF183" s="4">
        <v>0</v>
      </c>
      <c r="AG183" s="4">
        <v>0</v>
      </c>
      <c r="AH183" s="4">
        <v>0</v>
      </c>
      <c r="AI183" s="4">
        <v>0</v>
      </c>
      <c r="AJ183" s="4">
        <v>0</v>
      </c>
      <c r="AK183" s="4">
        <v>0</v>
      </c>
      <c r="AL183" s="4">
        <v>0</v>
      </c>
      <c r="AM183" s="4">
        <v>0</v>
      </c>
      <c r="AP183" s="3" t="str">
        <f t="shared" si="9"/>
        <v>GR_ARAUCARIA</v>
      </c>
      <c r="AQ183" s="4">
        <f>VLOOKUP($AP183,$C$5:$AM$504,1+MontoEmpresas!AX181,FALSE)+AV183</f>
        <v>0</v>
      </c>
      <c r="AR183" s="4">
        <f>VLOOKUP($AP183,$C$5:$AM$504,1+MontoEmpresas!AY181,FALSE)+AW183</f>
        <v>0</v>
      </c>
      <c r="AS183" s="4">
        <f>VLOOKUP($AP183,$C$5:$AM$504,1+MontoEmpresas!AZ181,FALSE)+AX183</f>
        <v>0</v>
      </c>
      <c r="AT183" s="5">
        <f t="shared" si="10"/>
        <v>0</v>
      </c>
      <c r="AV183" s="4"/>
      <c r="AW183" s="4"/>
      <c r="AX183" s="4"/>
      <c r="BG183">
        <f t="shared" si="11"/>
        <v>179</v>
      </c>
      <c r="BH183" t="s">
        <v>186</v>
      </c>
    </row>
    <row r="184" spans="3:60" x14ac:dyDescent="0.35">
      <c r="C184" s="19" t="s">
        <v>446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0</v>
      </c>
      <c r="AL184" s="4">
        <v>0</v>
      </c>
      <c r="AM184" s="4">
        <v>0</v>
      </c>
      <c r="AP184" s="3" t="str">
        <f t="shared" si="9"/>
        <v>GR_BELLOTO_SPA</v>
      </c>
      <c r="AQ184" s="4">
        <f>VLOOKUP($AP184,$C$5:$AM$504,1+MontoEmpresas!AX182,FALSE)+AV184</f>
        <v>0</v>
      </c>
      <c r="AR184" s="4">
        <f>VLOOKUP($AP184,$C$5:$AM$504,1+MontoEmpresas!AY182,FALSE)+AW184</f>
        <v>0</v>
      </c>
      <c r="AS184" s="4">
        <f>VLOOKUP($AP184,$C$5:$AM$504,1+MontoEmpresas!AZ182,FALSE)+AX184</f>
        <v>0</v>
      </c>
      <c r="AT184" s="5">
        <f t="shared" si="10"/>
        <v>0</v>
      </c>
      <c r="AV184" s="4"/>
      <c r="AW184" s="4"/>
      <c r="AX184" s="4"/>
      <c r="BG184">
        <f t="shared" si="11"/>
        <v>180</v>
      </c>
      <c r="BH184" t="s">
        <v>187</v>
      </c>
    </row>
    <row r="185" spans="3:60" x14ac:dyDescent="0.35">
      <c r="C185" s="19" t="s">
        <v>447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4">
        <v>0</v>
      </c>
      <c r="AC185" s="4">
        <v>0</v>
      </c>
      <c r="AD185" s="4">
        <v>0</v>
      </c>
      <c r="AE185" s="4">
        <v>0</v>
      </c>
      <c r="AF185" s="4">
        <v>0</v>
      </c>
      <c r="AG185" s="4">
        <v>0</v>
      </c>
      <c r="AH185" s="4">
        <v>0</v>
      </c>
      <c r="AI185" s="4">
        <v>0</v>
      </c>
      <c r="AJ185" s="4">
        <v>0</v>
      </c>
      <c r="AK185" s="4">
        <v>0</v>
      </c>
      <c r="AL185" s="4">
        <v>0</v>
      </c>
      <c r="AM185" s="4">
        <v>0</v>
      </c>
      <c r="AP185" s="3" t="str">
        <f t="shared" si="9"/>
        <v>GR_BOLDO</v>
      </c>
      <c r="AQ185" s="4">
        <f>VLOOKUP($AP185,$C$5:$AM$504,1+MontoEmpresas!AX183,FALSE)+AV185</f>
        <v>0</v>
      </c>
      <c r="AR185" s="4">
        <f>VLOOKUP($AP185,$C$5:$AM$504,1+MontoEmpresas!AY183,FALSE)+AW185</f>
        <v>0</v>
      </c>
      <c r="AS185" s="4">
        <f>VLOOKUP($AP185,$C$5:$AM$504,1+MontoEmpresas!AZ183,FALSE)+AX185</f>
        <v>0</v>
      </c>
      <c r="AT185" s="5">
        <f t="shared" si="10"/>
        <v>0</v>
      </c>
      <c r="AV185" s="4"/>
      <c r="AW185" s="4"/>
      <c r="AX185" s="4"/>
      <c r="BG185">
        <f t="shared" si="11"/>
        <v>181</v>
      </c>
      <c r="BH185" t="s">
        <v>188</v>
      </c>
    </row>
    <row r="186" spans="3:60" x14ac:dyDescent="0.35">
      <c r="C186" s="19" t="s">
        <v>448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4">
        <v>0</v>
      </c>
      <c r="AC186" s="4">
        <v>0</v>
      </c>
      <c r="AD186" s="4">
        <v>0</v>
      </c>
      <c r="AE186" s="4">
        <v>0</v>
      </c>
      <c r="AF186" s="4">
        <v>0</v>
      </c>
      <c r="AG186" s="4">
        <v>0</v>
      </c>
      <c r="AH186" s="4">
        <v>0</v>
      </c>
      <c r="AI186" s="4">
        <v>0</v>
      </c>
      <c r="AJ186" s="4">
        <v>0</v>
      </c>
      <c r="AK186" s="4">
        <v>0</v>
      </c>
      <c r="AL186" s="4">
        <v>0</v>
      </c>
      <c r="AM186" s="4">
        <v>0</v>
      </c>
      <c r="AP186" s="3" t="str">
        <f t="shared" si="9"/>
        <v>GR_CANELO</v>
      </c>
      <c r="AQ186" s="4">
        <f>VLOOKUP($AP186,$C$5:$AM$504,1+MontoEmpresas!AX184,FALSE)+AV186</f>
        <v>0</v>
      </c>
      <c r="AR186" s="4">
        <f>VLOOKUP($AP186,$C$5:$AM$504,1+MontoEmpresas!AY184,FALSE)+AW186</f>
        <v>0</v>
      </c>
      <c r="AS186" s="4">
        <f>VLOOKUP($AP186,$C$5:$AM$504,1+MontoEmpresas!AZ184,FALSE)+AX186</f>
        <v>0</v>
      </c>
      <c r="AT186" s="5">
        <f t="shared" si="10"/>
        <v>0</v>
      </c>
      <c r="AV186" s="4"/>
      <c r="AW186" s="4"/>
      <c r="AX186" s="4"/>
      <c r="BG186">
        <f t="shared" si="11"/>
        <v>182</v>
      </c>
      <c r="BH186" t="s">
        <v>189</v>
      </c>
    </row>
    <row r="187" spans="3:60" x14ac:dyDescent="0.35">
      <c r="C187" s="19" t="s">
        <v>159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4">
        <v>0</v>
      </c>
      <c r="AC187" s="4">
        <v>0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  <c r="AJ187" s="4">
        <v>0</v>
      </c>
      <c r="AK187" s="4">
        <v>0</v>
      </c>
      <c r="AL187" s="4">
        <v>0</v>
      </c>
      <c r="AM187" s="4">
        <v>0</v>
      </c>
      <c r="AP187" s="3" t="str">
        <f t="shared" si="9"/>
        <v>GR_CHAQUIHUE</v>
      </c>
      <c r="AQ187" s="4">
        <f>VLOOKUP($AP187,$C$5:$AM$504,1+MontoEmpresas!AX185,FALSE)+AV187</f>
        <v>0</v>
      </c>
      <c r="AR187" s="4">
        <f>VLOOKUP($AP187,$C$5:$AM$504,1+MontoEmpresas!AY185,FALSE)+AW187</f>
        <v>0</v>
      </c>
      <c r="AS187" s="4">
        <f>VLOOKUP($AP187,$C$5:$AM$504,1+MontoEmpresas!AZ185,FALSE)+AX187</f>
        <v>0</v>
      </c>
      <c r="AT187" s="5">
        <f t="shared" si="10"/>
        <v>0</v>
      </c>
      <c r="AV187" s="4"/>
      <c r="AW187" s="4"/>
      <c r="AX187" s="4"/>
      <c r="BG187">
        <f t="shared" si="11"/>
        <v>183</v>
      </c>
      <c r="BH187" t="s">
        <v>190</v>
      </c>
    </row>
    <row r="188" spans="3:60" x14ac:dyDescent="0.35">
      <c r="C188" s="19" t="s">
        <v>449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4">
        <v>0</v>
      </c>
      <c r="AC188" s="4">
        <v>0</v>
      </c>
      <c r="AD188" s="4">
        <v>0</v>
      </c>
      <c r="AE188" s="4">
        <v>0</v>
      </c>
      <c r="AF188" s="4">
        <v>0</v>
      </c>
      <c r="AG188" s="4">
        <v>0</v>
      </c>
      <c r="AH188" s="4">
        <v>0</v>
      </c>
      <c r="AI188" s="4">
        <v>0</v>
      </c>
      <c r="AJ188" s="4">
        <v>0</v>
      </c>
      <c r="AK188" s="4">
        <v>0</v>
      </c>
      <c r="AL188" s="4">
        <v>0</v>
      </c>
      <c r="AM188" s="4">
        <v>0</v>
      </c>
      <c r="AP188" s="3" t="str">
        <f t="shared" si="9"/>
        <v>GR_COIGUE</v>
      </c>
      <c r="AQ188" s="4">
        <f>VLOOKUP($AP188,$C$5:$AM$504,1+MontoEmpresas!AX186,FALSE)+AV188</f>
        <v>0</v>
      </c>
      <c r="AR188" s="4">
        <f>VLOOKUP($AP188,$C$5:$AM$504,1+MontoEmpresas!AY186,FALSE)+AW188</f>
        <v>0</v>
      </c>
      <c r="AS188" s="4">
        <f>VLOOKUP($AP188,$C$5:$AM$504,1+MontoEmpresas!AZ186,FALSE)+AX188</f>
        <v>0</v>
      </c>
      <c r="AT188" s="5">
        <f t="shared" si="10"/>
        <v>0</v>
      </c>
      <c r="AV188" s="4"/>
      <c r="AW188" s="4"/>
      <c r="AX188" s="4"/>
      <c r="BG188">
        <f t="shared" si="11"/>
        <v>184</v>
      </c>
      <c r="BH188" t="s">
        <v>191</v>
      </c>
    </row>
    <row r="189" spans="3:60" x14ac:dyDescent="0.35">
      <c r="C189" s="19" t="s">
        <v>450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4">
        <v>0</v>
      </c>
      <c r="AC189" s="4">
        <v>0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0</v>
      </c>
      <c r="AJ189" s="4">
        <v>0</v>
      </c>
      <c r="AK189" s="4">
        <v>0</v>
      </c>
      <c r="AL189" s="4">
        <v>0</v>
      </c>
      <c r="AM189" s="4">
        <v>0</v>
      </c>
      <c r="AP189" s="3" t="str">
        <f t="shared" si="9"/>
        <v>GR_ESPINO</v>
      </c>
      <c r="AQ189" s="4">
        <f>VLOOKUP($AP189,$C$5:$AM$504,1+MontoEmpresas!AX187,FALSE)+AV189</f>
        <v>0</v>
      </c>
      <c r="AR189" s="4">
        <f>VLOOKUP($AP189,$C$5:$AM$504,1+MontoEmpresas!AY187,FALSE)+AW189</f>
        <v>0</v>
      </c>
      <c r="AS189" s="4">
        <f>VLOOKUP($AP189,$C$5:$AM$504,1+MontoEmpresas!AZ187,FALSE)+AX189</f>
        <v>0</v>
      </c>
      <c r="AT189" s="5">
        <f t="shared" si="10"/>
        <v>0</v>
      </c>
      <c r="AV189" s="4"/>
      <c r="AW189" s="4"/>
      <c r="AX189" s="4"/>
      <c r="BG189">
        <f t="shared" si="11"/>
        <v>185</v>
      </c>
      <c r="BH189" t="s">
        <v>192</v>
      </c>
    </row>
    <row r="190" spans="3:60" x14ac:dyDescent="0.35">
      <c r="C190" s="19" t="s">
        <v>451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4">
        <v>0</v>
      </c>
      <c r="AC190" s="4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  <c r="AJ190" s="4">
        <v>0</v>
      </c>
      <c r="AK190" s="4">
        <v>0</v>
      </c>
      <c r="AL190" s="4">
        <v>0</v>
      </c>
      <c r="AM190" s="4">
        <v>0</v>
      </c>
      <c r="AP190" s="3" t="str">
        <f t="shared" si="9"/>
        <v>GR_GUAYACAN</v>
      </c>
      <c r="AQ190" s="4">
        <f>VLOOKUP($AP190,$C$5:$AM$504,1+MontoEmpresas!AX188,FALSE)+AV190</f>
        <v>0</v>
      </c>
      <c r="AR190" s="4">
        <f>VLOOKUP($AP190,$C$5:$AM$504,1+MontoEmpresas!AY188,FALSE)+AW190</f>
        <v>0</v>
      </c>
      <c r="AS190" s="4">
        <f>VLOOKUP($AP190,$C$5:$AM$504,1+MontoEmpresas!AZ188,FALSE)+AX190</f>
        <v>0</v>
      </c>
      <c r="AT190" s="5">
        <f t="shared" si="10"/>
        <v>0</v>
      </c>
      <c r="AV190" s="4"/>
      <c r="AW190" s="4"/>
      <c r="AX190" s="4"/>
      <c r="BG190">
        <f t="shared" si="11"/>
        <v>186</v>
      </c>
      <c r="BH190" t="s">
        <v>193</v>
      </c>
    </row>
    <row r="191" spans="3:60" x14ac:dyDescent="0.35">
      <c r="C191" s="19" t="s">
        <v>160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4">
        <v>0</v>
      </c>
      <c r="AC191" s="4">
        <v>0</v>
      </c>
      <c r="AD191" s="4">
        <v>0</v>
      </c>
      <c r="AE191" s="4">
        <v>0</v>
      </c>
      <c r="AF191" s="4">
        <v>0</v>
      </c>
      <c r="AG191" s="4">
        <v>0</v>
      </c>
      <c r="AH191" s="4">
        <v>0</v>
      </c>
      <c r="AI191" s="4">
        <v>0</v>
      </c>
      <c r="AJ191" s="4">
        <v>0</v>
      </c>
      <c r="AK191" s="4">
        <v>0</v>
      </c>
      <c r="AL191" s="4">
        <v>0</v>
      </c>
      <c r="AM191" s="4">
        <v>0</v>
      </c>
      <c r="AP191" s="3" t="str">
        <f t="shared" si="9"/>
        <v>GR_HUINGAN</v>
      </c>
      <c r="AQ191" s="4">
        <f>VLOOKUP($AP191,$C$5:$AM$504,1+MontoEmpresas!AX189,FALSE)+AV191</f>
        <v>0</v>
      </c>
      <c r="AR191" s="4">
        <f>VLOOKUP($AP191,$C$5:$AM$504,1+MontoEmpresas!AY189,FALSE)+AW191</f>
        <v>0</v>
      </c>
      <c r="AS191" s="4">
        <f>VLOOKUP($AP191,$C$5:$AM$504,1+MontoEmpresas!AZ189,FALSE)+AX191</f>
        <v>0</v>
      </c>
      <c r="AT191" s="5">
        <f t="shared" si="10"/>
        <v>0</v>
      </c>
      <c r="AV191" s="4"/>
      <c r="AW191" s="4"/>
      <c r="AX191" s="4"/>
      <c r="BG191">
        <f t="shared" si="11"/>
        <v>187</v>
      </c>
      <c r="BH191" t="s">
        <v>194</v>
      </c>
    </row>
    <row r="192" spans="3:60" x14ac:dyDescent="0.35">
      <c r="C192" s="19" t="s">
        <v>161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4">
        <v>0</v>
      </c>
      <c r="AC192" s="4">
        <v>0</v>
      </c>
      <c r="AD192" s="4">
        <v>0</v>
      </c>
      <c r="AE192" s="4">
        <v>0</v>
      </c>
      <c r="AF192" s="4">
        <v>0</v>
      </c>
      <c r="AG192" s="4">
        <v>0</v>
      </c>
      <c r="AH192" s="4">
        <v>0</v>
      </c>
      <c r="AI192" s="4">
        <v>0</v>
      </c>
      <c r="AJ192" s="4">
        <v>0</v>
      </c>
      <c r="AK192" s="4">
        <v>0</v>
      </c>
      <c r="AL192" s="4">
        <v>0</v>
      </c>
      <c r="AM192" s="4">
        <v>0</v>
      </c>
      <c r="AP192" s="3" t="str">
        <f t="shared" si="9"/>
        <v>GR_LAUREL</v>
      </c>
      <c r="AQ192" s="4">
        <f>VLOOKUP($AP192,$C$5:$AM$504,1+MontoEmpresas!AX190,FALSE)+AV192</f>
        <v>0</v>
      </c>
      <c r="AR192" s="4">
        <f>VLOOKUP($AP192,$C$5:$AM$504,1+MontoEmpresas!AY190,FALSE)+AW192</f>
        <v>0</v>
      </c>
      <c r="AS192" s="4">
        <f>VLOOKUP($AP192,$C$5:$AM$504,1+MontoEmpresas!AZ190,FALSE)+AX192</f>
        <v>0</v>
      </c>
      <c r="AT192" s="5">
        <f t="shared" si="10"/>
        <v>0</v>
      </c>
      <c r="AV192" s="4"/>
      <c r="AW192" s="4"/>
      <c r="AX192" s="4"/>
      <c r="BG192">
        <f t="shared" si="11"/>
        <v>188</v>
      </c>
      <c r="BH192" t="s">
        <v>195</v>
      </c>
    </row>
    <row r="193" spans="3:60" x14ac:dyDescent="0.35">
      <c r="C193" s="19" t="s">
        <v>452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4">
        <v>0</v>
      </c>
      <c r="AC193" s="4">
        <v>0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  <c r="AI193" s="4">
        <v>0</v>
      </c>
      <c r="AJ193" s="4">
        <v>0</v>
      </c>
      <c r="AK193" s="4">
        <v>0</v>
      </c>
      <c r="AL193" s="4">
        <v>0</v>
      </c>
      <c r="AM193" s="4">
        <v>0</v>
      </c>
      <c r="AP193" s="3" t="str">
        <f t="shared" si="9"/>
        <v>GR_LILEN_SPA</v>
      </c>
      <c r="AQ193" s="4">
        <f>VLOOKUP($AP193,$C$5:$AM$504,1+MontoEmpresas!AX191,FALSE)+AV193</f>
        <v>0</v>
      </c>
      <c r="AR193" s="4">
        <f>VLOOKUP($AP193,$C$5:$AM$504,1+MontoEmpresas!AY191,FALSE)+AW193</f>
        <v>0</v>
      </c>
      <c r="AS193" s="4">
        <f>VLOOKUP($AP193,$C$5:$AM$504,1+MontoEmpresas!AZ191,FALSE)+AX193</f>
        <v>0</v>
      </c>
      <c r="AT193" s="5">
        <f t="shared" si="10"/>
        <v>0</v>
      </c>
      <c r="AV193" s="4"/>
      <c r="AW193" s="4"/>
      <c r="AX193" s="4"/>
      <c r="BG193">
        <f t="shared" si="11"/>
        <v>189</v>
      </c>
      <c r="BH193" t="s">
        <v>196</v>
      </c>
    </row>
    <row r="194" spans="3:60" x14ac:dyDescent="0.35">
      <c r="C194" s="19" t="s">
        <v>453</v>
      </c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4">
        <v>0</v>
      </c>
      <c r="AC194" s="4">
        <v>0</v>
      </c>
      <c r="AD194" s="4">
        <v>0</v>
      </c>
      <c r="AE194" s="4">
        <v>0</v>
      </c>
      <c r="AF194" s="4">
        <v>0</v>
      </c>
      <c r="AG194" s="4">
        <v>0</v>
      </c>
      <c r="AH194" s="4">
        <v>0</v>
      </c>
      <c r="AI194" s="4">
        <v>0</v>
      </c>
      <c r="AJ194" s="4">
        <v>0</v>
      </c>
      <c r="AK194" s="4">
        <v>0</v>
      </c>
      <c r="AL194" s="4">
        <v>0</v>
      </c>
      <c r="AM194" s="4">
        <v>0</v>
      </c>
      <c r="AP194" s="3" t="str">
        <f t="shared" si="9"/>
        <v>GR_LINGUE</v>
      </c>
      <c r="AQ194" s="4">
        <f>VLOOKUP($AP194,$C$5:$AM$504,1+MontoEmpresas!AX192,FALSE)+AV194</f>
        <v>0</v>
      </c>
      <c r="AR194" s="4">
        <f>VLOOKUP($AP194,$C$5:$AM$504,1+MontoEmpresas!AY192,FALSE)+AW194</f>
        <v>0</v>
      </c>
      <c r="AS194" s="4">
        <f>VLOOKUP($AP194,$C$5:$AM$504,1+MontoEmpresas!AZ192,FALSE)+AX194</f>
        <v>0</v>
      </c>
      <c r="AT194" s="5">
        <f t="shared" si="10"/>
        <v>0</v>
      </c>
      <c r="AV194" s="4"/>
      <c r="AW194" s="4"/>
      <c r="AX194" s="4"/>
      <c r="BG194">
        <f t="shared" si="11"/>
        <v>190</v>
      </c>
      <c r="BH194" t="s">
        <v>197</v>
      </c>
    </row>
    <row r="195" spans="3:60" x14ac:dyDescent="0.35">
      <c r="C195" s="19" t="s">
        <v>162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4">
        <v>0</v>
      </c>
      <c r="AC195" s="4">
        <v>0</v>
      </c>
      <c r="AD195" s="4">
        <v>0</v>
      </c>
      <c r="AE195" s="4">
        <v>0</v>
      </c>
      <c r="AF195" s="4">
        <v>0</v>
      </c>
      <c r="AG195" s="4">
        <v>0</v>
      </c>
      <c r="AH195" s="4">
        <v>0</v>
      </c>
      <c r="AI195" s="4">
        <v>0</v>
      </c>
      <c r="AJ195" s="4">
        <v>0</v>
      </c>
      <c r="AK195" s="4">
        <v>0</v>
      </c>
      <c r="AL195" s="4">
        <v>0</v>
      </c>
      <c r="AM195" s="4">
        <v>0</v>
      </c>
      <c r="AP195" s="3" t="str">
        <f t="shared" si="9"/>
        <v>GR_LITRE</v>
      </c>
      <c r="AQ195" s="4">
        <f>VLOOKUP($AP195,$C$5:$AM$504,1+MontoEmpresas!AX193,FALSE)+AV195</f>
        <v>0</v>
      </c>
      <c r="AR195" s="4">
        <f>VLOOKUP($AP195,$C$5:$AM$504,1+MontoEmpresas!AY193,FALSE)+AW195</f>
        <v>0</v>
      </c>
      <c r="AS195" s="4">
        <f>VLOOKUP($AP195,$C$5:$AM$504,1+MontoEmpresas!AZ193,FALSE)+AX195</f>
        <v>0</v>
      </c>
      <c r="AT195" s="5">
        <f t="shared" si="10"/>
        <v>0</v>
      </c>
      <c r="AV195" s="4"/>
      <c r="AW195" s="4"/>
      <c r="AX195" s="4"/>
      <c r="BG195">
        <f t="shared" si="11"/>
        <v>191</v>
      </c>
      <c r="BH195" t="s">
        <v>198</v>
      </c>
    </row>
    <row r="196" spans="3:60" x14ac:dyDescent="0.35">
      <c r="C196" s="19" t="s">
        <v>454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4">
        <v>0</v>
      </c>
      <c r="AC196" s="4">
        <v>0</v>
      </c>
      <c r="AD196" s="4">
        <v>0</v>
      </c>
      <c r="AE196" s="4">
        <v>0</v>
      </c>
      <c r="AF196" s="4">
        <v>0</v>
      </c>
      <c r="AG196" s="4">
        <v>0</v>
      </c>
      <c r="AH196" s="4">
        <v>0</v>
      </c>
      <c r="AI196" s="4">
        <v>0</v>
      </c>
      <c r="AJ196" s="4">
        <v>0</v>
      </c>
      <c r="AK196" s="4">
        <v>0</v>
      </c>
      <c r="AL196" s="4">
        <v>0</v>
      </c>
      <c r="AM196" s="4">
        <v>0</v>
      </c>
      <c r="AP196" s="3" t="str">
        <f t="shared" si="9"/>
        <v>GR_MELI _SPA</v>
      </c>
      <c r="AQ196" s="4">
        <f>VLOOKUP($AP196,$C$5:$AM$504,1+MontoEmpresas!AX194,FALSE)+AV196</f>
        <v>0</v>
      </c>
      <c r="AR196" s="4">
        <f>VLOOKUP($AP196,$C$5:$AM$504,1+MontoEmpresas!AY194,FALSE)+AW196</f>
        <v>0</v>
      </c>
      <c r="AS196" s="4">
        <f>VLOOKUP($AP196,$C$5:$AM$504,1+MontoEmpresas!AZ194,FALSE)+AX196</f>
        <v>0</v>
      </c>
      <c r="AT196" s="5">
        <f t="shared" si="10"/>
        <v>0</v>
      </c>
      <c r="AV196" s="4"/>
      <c r="AW196" s="4"/>
      <c r="AX196" s="4"/>
      <c r="BG196">
        <f t="shared" si="11"/>
        <v>192</v>
      </c>
      <c r="BH196" t="s">
        <v>199</v>
      </c>
    </row>
    <row r="197" spans="3:60" x14ac:dyDescent="0.35">
      <c r="C197" s="19" t="s">
        <v>163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4">
        <v>0</v>
      </c>
      <c r="AC197" s="4">
        <v>0</v>
      </c>
      <c r="AD197" s="4">
        <v>0</v>
      </c>
      <c r="AE197" s="4">
        <v>0</v>
      </c>
      <c r="AF197" s="4">
        <v>0</v>
      </c>
      <c r="AG197" s="4">
        <v>0</v>
      </c>
      <c r="AH197" s="4">
        <v>0</v>
      </c>
      <c r="AI197" s="4">
        <v>0</v>
      </c>
      <c r="AJ197" s="4">
        <v>0</v>
      </c>
      <c r="AK197" s="4">
        <v>0</v>
      </c>
      <c r="AL197" s="4">
        <v>0</v>
      </c>
      <c r="AM197" s="4">
        <v>0</v>
      </c>
      <c r="AP197" s="3" t="str">
        <f t="shared" si="9"/>
        <v>GR_MOLLE</v>
      </c>
      <c r="AQ197" s="4">
        <f>VLOOKUP($AP197,$C$5:$AM$504,1+MontoEmpresas!AX195,FALSE)+AV197</f>
        <v>0</v>
      </c>
      <c r="AR197" s="4">
        <f>VLOOKUP($AP197,$C$5:$AM$504,1+MontoEmpresas!AY195,FALSE)+AW197</f>
        <v>0</v>
      </c>
      <c r="AS197" s="4">
        <f>VLOOKUP($AP197,$C$5:$AM$504,1+MontoEmpresas!AZ195,FALSE)+AX197</f>
        <v>0</v>
      </c>
      <c r="AT197" s="5">
        <f t="shared" si="10"/>
        <v>0</v>
      </c>
      <c r="AV197" s="4"/>
      <c r="AW197" s="4"/>
      <c r="AX197" s="4"/>
      <c r="BG197">
        <f t="shared" si="11"/>
        <v>193</v>
      </c>
      <c r="BH197" t="s">
        <v>200</v>
      </c>
    </row>
    <row r="198" spans="3:60" x14ac:dyDescent="0.35">
      <c r="C198" s="19" t="s">
        <v>455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4">
        <v>0</v>
      </c>
      <c r="AC198" s="4">
        <v>0</v>
      </c>
      <c r="AD198" s="4">
        <v>0</v>
      </c>
      <c r="AE198" s="4">
        <v>0</v>
      </c>
      <c r="AF198" s="4">
        <v>0</v>
      </c>
      <c r="AG198" s="4">
        <v>0</v>
      </c>
      <c r="AH198" s="4">
        <v>0</v>
      </c>
      <c r="AI198" s="4">
        <v>0</v>
      </c>
      <c r="AJ198" s="4">
        <v>0</v>
      </c>
      <c r="AK198" s="4">
        <v>0</v>
      </c>
      <c r="AL198" s="4">
        <v>0</v>
      </c>
      <c r="AM198" s="4">
        <v>0</v>
      </c>
      <c r="AP198" s="3" t="str">
        <f t="shared" ref="AP198:AP261" si="12">C198</f>
        <v>GR_PALMA_SPA</v>
      </c>
      <c r="AQ198" s="4">
        <f>VLOOKUP($AP198,$C$5:$AM$504,1+MontoEmpresas!AX196,FALSE)+AV198</f>
        <v>0</v>
      </c>
      <c r="AR198" s="4">
        <f>VLOOKUP($AP198,$C$5:$AM$504,1+MontoEmpresas!AY196,FALSE)+AW198</f>
        <v>0</v>
      </c>
      <c r="AS198" s="4">
        <f>VLOOKUP($AP198,$C$5:$AM$504,1+MontoEmpresas!AZ196,FALSE)+AX198</f>
        <v>0</v>
      </c>
      <c r="AT198" s="5">
        <f t="shared" ref="AT198:AT261" si="13">SUM(AQ198:AS198)</f>
        <v>0</v>
      </c>
      <c r="AV198" s="4"/>
      <c r="AW198" s="4"/>
      <c r="AX198" s="4"/>
      <c r="BG198">
        <f t="shared" si="11"/>
        <v>194</v>
      </c>
      <c r="BH198" t="s">
        <v>201</v>
      </c>
    </row>
    <row r="199" spans="3:60" x14ac:dyDescent="0.35">
      <c r="C199" s="19" t="s">
        <v>164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4">
        <v>0</v>
      </c>
      <c r="AC199" s="4">
        <v>0</v>
      </c>
      <c r="AD199" s="4">
        <v>0</v>
      </c>
      <c r="AE199" s="4">
        <v>0</v>
      </c>
      <c r="AF199" s="4">
        <v>0</v>
      </c>
      <c r="AG199" s="4">
        <v>0</v>
      </c>
      <c r="AH199" s="4">
        <v>0</v>
      </c>
      <c r="AI199" s="4">
        <v>0</v>
      </c>
      <c r="AJ199" s="4">
        <v>0</v>
      </c>
      <c r="AK199" s="4">
        <v>0</v>
      </c>
      <c r="AL199" s="4">
        <v>0</v>
      </c>
      <c r="AM199" s="4">
        <v>0</v>
      </c>
      <c r="AP199" s="3" t="str">
        <f t="shared" si="12"/>
        <v>GR_PAN_DE_AZUCAR</v>
      </c>
      <c r="AQ199" s="4">
        <f>VLOOKUP($AP199,$C$5:$AM$504,1+MontoEmpresas!AX197,FALSE)+AV199</f>
        <v>0</v>
      </c>
      <c r="AR199" s="4">
        <f>VLOOKUP($AP199,$C$5:$AM$504,1+MontoEmpresas!AY197,FALSE)+AW199</f>
        <v>0</v>
      </c>
      <c r="AS199" s="4">
        <f>VLOOKUP($AP199,$C$5:$AM$504,1+MontoEmpresas!AZ197,FALSE)+AX199</f>
        <v>0</v>
      </c>
      <c r="AT199" s="5">
        <f t="shared" si="13"/>
        <v>0</v>
      </c>
      <c r="AV199" s="4"/>
      <c r="AW199" s="4"/>
      <c r="AX199" s="4"/>
      <c r="BG199">
        <f t="shared" si="11"/>
        <v>195</v>
      </c>
      <c r="BH199" t="s">
        <v>202</v>
      </c>
    </row>
    <row r="200" spans="3:60" x14ac:dyDescent="0.35">
      <c r="C200" s="19" t="s">
        <v>456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0</v>
      </c>
      <c r="AA200" s="7">
        <v>0</v>
      </c>
      <c r="AB200" s="4">
        <v>0</v>
      </c>
      <c r="AC200" s="4">
        <v>0</v>
      </c>
      <c r="AD200" s="4">
        <v>0</v>
      </c>
      <c r="AE200" s="4">
        <v>0</v>
      </c>
      <c r="AF200" s="4">
        <v>0</v>
      </c>
      <c r="AG200" s="4">
        <v>0</v>
      </c>
      <c r="AH200" s="4">
        <v>0</v>
      </c>
      <c r="AI200" s="4">
        <v>0</v>
      </c>
      <c r="AJ200" s="4">
        <v>0</v>
      </c>
      <c r="AK200" s="4">
        <v>0</v>
      </c>
      <c r="AL200" s="4">
        <v>0</v>
      </c>
      <c r="AM200" s="4">
        <v>0</v>
      </c>
      <c r="AP200" s="3" t="str">
        <f t="shared" si="12"/>
        <v>GR_PILO</v>
      </c>
      <c r="AQ200" s="4">
        <f>VLOOKUP($AP200,$C$5:$AM$504,1+MontoEmpresas!AX198,FALSE)+AV200</f>
        <v>0</v>
      </c>
      <c r="AR200" s="4">
        <f>VLOOKUP($AP200,$C$5:$AM$504,1+MontoEmpresas!AY198,FALSE)+AW200</f>
        <v>0</v>
      </c>
      <c r="AS200" s="4">
        <f>VLOOKUP($AP200,$C$5:$AM$504,1+MontoEmpresas!AZ198,FALSE)+AX200</f>
        <v>0</v>
      </c>
      <c r="AT200" s="5">
        <f t="shared" si="13"/>
        <v>0</v>
      </c>
      <c r="AV200" s="4"/>
      <c r="AW200" s="4"/>
      <c r="AX200" s="4"/>
      <c r="BG200">
        <f t="shared" si="11"/>
        <v>196</v>
      </c>
      <c r="BH200" t="s">
        <v>203</v>
      </c>
    </row>
    <row r="201" spans="3:60" x14ac:dyDescent="0.35">
      <c r="C201" s="19" t="s">
        <v>457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4">
        <v>0</v>
      </c>
      <c r="AC201" s="4">
        <v>0</v>
      </c>
      <c r="AD201" s="4">
        <v>0</v>
      </c>
      <c r="AE201" s="4">
        <v>0</v>
      </c>
      <c r="AF201" s="4">
        <v>0</v>
      </c>
      <c r="AG201" s="4">
        <v>0</v>
      </c>
      <c r="AH201" s="4">
        <v>0</v>
      </c>
      <c r="AI201" s="4">
        <v>0</v>
      </c>
      <c r="AJ201" s="4">
        <v>0</v>
      </c>
      <c r="AK201" s="4">
        <v>0</v>
      </c>
      <c r="AL201" s="4">
        <v>0</v>
      </c>
      <c r="AM201" s="4">
        <v>0</v>
      </c>
      <c r="AP201" s="3" t="str">
        <f t="shared" si="12"/>
        <v>GR_PITAO</v>
      </c>
      <c r="AQ201" s="4">
        <f>VLOOKUP($AP201,$C$5:$AM$504,1+MontoEmpresas!AX199,FALSE)+AV201</f>
        <v>0</v>
      </c>
      <c r="AR201" s="4">
        <f>VLOOKUP($AP201,$C$5:$AM$504,1+MontoEmpresas!AY199,FALSE)+AW201</f>
        <v>0</v>
      </c>
      <c r="AS201" s="4">
        <f>VLOOKUP($AP201,$C$5:$AM$504,1+MontoEmpresas!AZ199,FALSE)+AX201</f>
        <v>0</v>
      </c>
      <c r="AT201" s="5">
        <f t="shared" si="13"/>
        <v>0</v>
      </c>
      <c r="AV201" s="4"/>
      <c r="AW201" s="4"/>
      <c r="AX201" s="4"/>
      <c r="BG201">
        <f t="shared" si="11"/>
        <v>197</v>
      </c>
      <c r="BH201" t="s">
        <v>204</v>
      </c>
    </row>
    <row r="202" spans="3:60" x14ac:dyDescent="0.35">
      <c r="C202" s="19" t="s">
        <v>458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4">
        <v>0</v>
      </c>
      <c r="AC202" s="4">
        <v>0</v>
      </c>
      <c r="AD202" s="4">
        <v>0</v>
      </c>
      <c r="AE202" s="4">
        <v>0</v>
      </c>
      <c r="AF202" s="4">
        <v>0</v>
      </c>
      <c r="AG202" s="4">
        <v>0</v>
      </c>
      <c r="AH202" s="4">
        <v>0</v>
      </c>
      <c r="AI202" s="4">
        <v>0</v>
      </c>
      <c r="AJ202" s="4">
        <v>0</v>
      </c>
      <c r="AK202" s="4">
        <v>0</v>
      </c>
      <c r="AL202" s="4">
        <v>0</v>
      </c>
      <c r="AM202" s="4">
        <v>0</v>
      </c>
      <c r="AP202" s="3" t="str">
        <f t="shared" si="12"/>
        <v>GR_TAMARUGO_SPA</v>
      </c>
      <c r="AQ202" s="4">
        <f>VLOOKUP($AP202,$C$5:$AM$504,1+MontoEmpresas!AX200,FALSE)+AV202</f>
        <v>0</v>
      </c>
      <c r="AR202" s="4">
        <f>VLOOKUP($AP202,$C$5:$AM$504,1+MontoEmpresas!AY200,FALSE)+AW202</f>
        <v>0</v>
      </c>
      <c r="AS202" s="4">
        <f>VLOOKUP($AP202,$C$5:$AM$504,1+MontoEmpresas!AZ200,FALSE)+AX202</f>
        <v>0</v>
      </c>
      <c r="AT202" s="5">
        <f t="shared" si="13"/>
        <v>0</v>
      </c>
      <c r="AV202" s="4"/>
      <c r="AW202" s="4"/>
      <c r="AX202" s="4"/>
      <c r="BG202">
        <f t="shared" si="11"/>
        <v>198</v>
      </c>
      <c r="BH202" t="s">
        <v>205</v>
      </c>
    </row>
    <row r="203" spans="3:60" x14ac:dyDescent="0.35">
      <c r="C203" s="19" t="s">
        <v>459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4">
        <v>0</v>
      </c>
      <c r="AC203" s="4">
        <v>0</v>
      </c>
      <c r="AD203" s="4">
        <v>0</v>
      </c>
      <c r="AE203" s="4">
        <v>0</v>
      </c>
      <c r="AF203" s="4">
        <v>0</v>
      </c>
      <c r="AG203" s="4">
        <v>0</v>
      </c>
      <c r="AH203" s="4">
        <v>0</v>
      </c>
      <c r="AI203" s="4">
        <v>0</v>
      </c>
      <c r="AJ203" s="4">
        <v>0</v>
      </c>
      <c r="AK203" s="4">
        <v>0</v>
      </c>
      <c r="AL203" s="4">
        <v>0</v>
      </c>
      <c r="AM203" s="4">
        <v>0</v>
      </c>
      <c r="AP203" s="3" t="str">
        <f t="shared" si="12"/>
        <v>GR_TIACA</v>
      </c>
      <c r="AQ203" s="4">
        <f>VLOOKUP($AP203,$C$5:$AM$504,1+MontoEmpresas!AX201,FALSE)+AV203</f>
        <v>0</v>
      </c>
      <c r="AR203" s="4">
        <f>VLOOKUP($AP203,$C$5:$AM$504,1+MontoEmpresas!AY201,FALSE)+AW203</f>
        <v>0</v>
      </c>
      <c r="AS203" s="4">
        <f>VLOOKUP($AP203,$C$5:$AM$504,1+MontoEmpresas!AZ201,FALSE)+AX203</f>
        <v>0</v>
      </c>
      <c r="AT203" s="5">
        <f t="shared" si="13"/>
        <v>0</v>
      </c>
      <c r="AV203" s="4"/>
      <c r="AW203" s="4"/>
      <c r="AX203" s="4"/>
      <c r="BG203">
        <f t="shared" si="11"/>
        <v>199</v>
      </c>
      <c r="BH203" t="s">
        <v>206</v>
      </c>
    </row>
    <row r="204" spans="3:60" x14ac:dyDescent="0.35">
      <c r="C204" s="19" t="s">
        <v>460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7">
        <v>0</v>
      </c>
      <c r="AA204" s="7">
        <v>0</v>
      </c>
      <c r="AB204" s="4">
        <v>0</v>
      </c>
      <c r="AC204" s="4">
        <v>0</v>
      </c>
      <c r="AD204" s="4">
        <v>0</v>
      </c>
      <c r="AE204" s="4">
        <v>0</v>
      </c>
      <c r="AF204" s="4">
        <v>0</v>
      </c>
      <c r="AG204" s="4">
        <v>0</v>
      </c>
      <c r="AH204" s="4">
        <v>0</v>
      </c>
      <c r="AI204" s="4">
        <v>0</v>
      </c>
      <c r="AJ204" s="4">
        <v>0</v>
      </c>
      <c r="AK204" s="4">
        <v>0</v>
      </c>
      <c r="AL204" s="4">
        <v>0</v>
      </c>
      <c r="AM204" s="4">
        <v>0</v>
      </c>
      <c r="AP204" s="3" t="str">
        <f t="shared" si="12"/>
        <v>GR_TINEO</v>
      </c>
      <c r="AQ204" s="4">
        <f>VLOOKUP($AP204,$C$5:$AM$504,1+MontoEmpresas!AX202,FALSE)+AV204</f>
        <v>0</v>
      </c>
      <c r="AR204" s="4">
        <f>VLOOKUP($AP204,$C$5:$AM$504,1+MontoEmpresas!AY202,FALSE)+AW204</f>
        <v>0</v>
      </c>
      <c r="AS204" s="4">
        <f>VLOOKUP($AP204,$C$5:$AM$504,1+MontoEmpresas!AZ202,FALSE)+AX204</f>
        <v>0</v>
      </c>
      <c r="AT204" s="5">
        <f t="shared" si="13"/>
        <v>0</v>
      </c>
      <c r="AV204" s="4"/>
      <c r="AW204" s="4"/>
      <c r="AX204" s="4"/>
      <c r="BG204">
        <f t="shared" si="11"/>
        <v>200</v>
      </c>
      <c r="BH204" t="s">
        <v>207</v>
      </c>
    </row>
    <row r="205" spans="3:60" x14ac:dyDescent="0.35">
      <c r="C205" s="19" t="s">
        <v>461</v>
      </c>
      <c r="D205" s="7">
        <v>0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4">
        <v>0</v>
      </c>
      <c r="AC205" s="4">
        <v>0</v>
      </c>
      <c r="AD205" s="4">
        <v>0</v>
      </c>
      <c r="AE205" s="4">
        <v>0</v>
      </c>
      <c r="AF205" s="4">
        <v>0</v>
      </c>
      <c r="AG205" s="4">
        <v>0</v>
      </c>
      <c r="AH205" s="4">
        <v>0</v>
      </c>
      <c r="AI205" s="4">
        <v>0</v>
      </c>
      <c r="AJ205" s="4">
        <v>0</v>
      </c>
      <c r="AK205" s="4">
        <v>0</v>
      </c>
      <c r="AL205" s="4">
        <v>0</v>
      </c>
      <c r="AM205" s="4">
        <v>0</v>
      </c>
      <c r="AP205" s="3" t="str">
        <f t="shared" si="12"/>
        <v>GRANADA</v>
      </c>
      <c r="AQ205" s="4">
        <f>VLOOKUP($AP205,$C$5:$AM$504,1+MontoEmpresas!AX203,FALSE)+AV205</f>
        <v>0</v>
      </c>
      <c r="AR205" s="4">
        <f>VLOOKUP($AP205,$C$5:$AM$504,1+MontoEmpresas!AY203,FALSE)+AW205</f>
        <v>0</v>
      </c>
      <c r="AS205" s="4">
        <f>VLOOKUP($AP205,$C$5:$AM$504,1+MontoEmpresas!AZ203,FALSE)+AX205</f>
        <v>0</v>
      </c>
      <c r="AT205" s="5">
        <f t="shared" si="13"/>
        <v>0</v>
      </c>
      <c r="AV205" s="4"/>
      <c r="AW205" s="4"/>
      <c r="AX205" s="4"/>
      <c r="BG205">
        <f t="shared" si="11"/>
        <v>201</v>
      </c>
      <c r="BH205" t="s">
        <v>208</v>
      </c>
    </row>
    <row r="206" spans="3:60" x14ac:dyDescent="0.35">
      <c r="C206" s="19" t="s">
        <v>29</v>
      </c>
      <c r="D206" s="7">
        <v>0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-8680646.689999992</v>
      </c>
      <c r="N206" s="7">
        <v>-9442565.0299999937</v>
      </c>
      <c r="O206" s="7">
        <v>-8868363.6599999927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7">
        <v>0</v>
      </c>
      <c r="Y206" s="7">
        <v>-8915031.1899999995</v>
      </c>
      <c r="Z206" s="7">
        <v>-9786001.1199999899</v>
      </c>
      <c r="AA206" s="7">
        <v>-9117538.5600000042</v>
      </c>
      <c r="AB206" s="4">
        <v>0</v>
      </c>
      <c r="AC206" s="4">
        <v>0</v>
      </c>
      <c r="AD206" s="4">
        <v>0</v>
      </c>
      <c r="AE206" s="4">
        <v>0</v>
      </c>
      <c r="AF206" s="4">
        <v>0</v>
      </c>
      <c r="AG206" s="4">
        <v>0</v>
      </c>
      <c r="AH206" s="4">
        <v>0</v>
      </c>
      <c r="AI206" s="4">
        <v>0</v>
      </c>
      <c r="AJ206" s="4">
        <v>0</v>
      </c>
      <c r="AK206" s="4">
        <v>-8934907.8900000211</v>
      </c>
      <c r="AL206" s="4">
        <v>-9562523.8599999845</v>
      </c>
      <c r="AM206" s="4">
        <v>-9174731.670000013</v>
      </c>
      <c r="AP206" s="3" t="str">
        <f t="shared" si="12"/>
        <v>GUACOLDA</v>
      </c>
      <c r="AQ206" s="4">
        <f>VLOOKUP($AP206,$C$5:$AM$504,1+MontoEmpresas!AX204,FALSE)+AV206</f>
        <v>-8934907.8900000211</v>
      </c>
      <c r="AR206" s="4">
        <f>VLOOKUP($AP206,$C$5:$AM$504,1+MontoEmpresas!AY204,FALSE)+AW206</f>
        <v>-9562523.8599999845</v>
      </c>
      <c r="AS206" s="4">
        <f>VLOOKUP($AP206,$C$5:$AM$504,1+MontoEmpresas!AZ204,FALSE)+AX206</f>
        <v>-9174731.670000013</v>
      </c>
      <c r="AT206" s="5">
        <f t="shared" si="13"/>
        <v>-27672163.42000002</v>
      </c>
      <c r="AV206" s="4"/>
      <c r="AW206" s="4"/>
      <c r="AX206" s="4"/>
      <c r="BG206">
        <f t="shared" si="11"/>
        <v>202</v>
      </c>
      <c r="BH206" t="s">
        <v>209</v>
      </c>
    </row>
    <row r="207" spans="3:60" x14ac:dyDescent="0.35">
      <c r="C207" s="19" t="s">
        <v>462</v>
      </c>
      <c r="D207" s="7">
        <v>0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4">
        <v>0</v>
      </c>
      <c r="AC207" s="4">
        <v>0</v>
      </c>
      <c r="AD207" s="4">
        <v>0</v>
      </c>
      <c r="AE207" s="4">
        <v>0</v>
      </c>
      <c r="AF207" s="4">
        <v>0</v>
      </c>
      <c r="AG207" s="4">
        <v>0</v>
      </c>
      <c r="AH207" s="4">
        <v>0</v>
      </c>
      <c r="AI207" s="4">
        <v>0</v>
      </c>
      <c r="AJ207" s="4">
        <v>0</v>
      </c>
      <c r="AK207" s="4">
        <v>0</v>
      </c>
      <c r="AL207" s="4">
        <v>0</v>
      </c>
      <c r="AM207" s="4">
        <v>0</v>
      </c>
      <c r="AP207" s="3" t="str">
        <f t="shared" si="12"/>
        <v>HBS</v>
      </c>
      <c r="AQ207" s="4">
        <f>VLOOKUP($AP207,$C$5:$AM$504,1+MontoEmpresas!AX205,FALSE)+AV207</f>
        <v>0</v>
      </c>
      <c r="AR207" s="4">
        <f>VLOOKUP($AP207,$C$5:$AM$504,1+MontoEmpresas!AY205,FALSE)+AW207</f>
        <v>0</v>
      </c>
      <c r="AS207" s="4">
        <f>VLOOKUP($AP207,$C$5:$AM$504,1+MontoEmpresas!AZ205,FALSE)+AX207</f>
        <v>0</v>
      </c>
      <c r="AT207" s="5">
        <f t="shared" si="13"/>
        <v>0</v>
      </c>
      <c r="AV207" s="4"/>
      <c r="AW207" s="4"/>
      <c r="AX207" s="4"/>
      <c r="BG207">
        <f t="shared" si="11"/>
        <v>203</v>
      </c>
      <c r="BH207" t="s">
        <v>210</v>
      </c>
    </row>
    <row r="208" spans="3:60" x14ac:dyDescent="0.35">
      <c r="C208" s="19" t="s">
        <v>463</v>
      </c>
      <c r="D208" s="7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  <c r="AB208" s="4">
        <v>0</v>
      </c>
      <c r="AC208" s="4">
        <v>0</v>
      </c>
      <c r="AD208" s="4">
        <v>0</v>
      </c>
      <c r="AE208" s="4">
        <v>0</v>
      </c>
      <c r="AF208" s="4">
        <v>0</v>
      </c>
      <c r="AG208" s="4">
        <v>0</v>
      </c>
      <c r="AH208" s="4">
        <v>0</v>
      </c>
      <c r="AI208" s="4">
        <v>0</v>
      </c>
      <c r="AJ208" s="4">
        <v>0</v>
      </c>
      <c r="AK208" s="4">
        <v>0</v>
      </c>
      <c r="AL208" s="4">
        <v>0</v>
      </c>
      <c r="AM208" s="4">
        <v>0</v>
      </c>
      <c r="AP208" s="3" t="str">
        <f t="shared" si="12"/>
        <v>HE_EL_PASO</v>
      </c>
      <c r="AQ208" s="4">
        <f>VLOOKUP($AP208,$C$5:$AM$504,1+MontoEmpresas!AX206,FALSE)+AV208</f>
        <v>0</v>
      </c>
      <c r="AR208" s="4">
        <f>VLOOKUP($AP208,$C$5:$AM$504,1+MontoEmpresas!AY206,FALSE)+AW208</f>
        <v>0</v>
      </c>
      <c r="AS208" s="4">
        <f>VLOOKUP($AP208,$C$5:$AM$504,1+MontoEmpresas!AZ206,FALSE)+AX208</f>
        <v>0</v>
      </c>
      <c r="AT208" s="5">
        <f t="shared" si="13"/>
        <v>0</v>
      </c>
      <c r="AV208" s="4"/>
      <c r="AW208" s="4"/>
      <c r="AX208" s="4"/>
      <c r="BG208">
        <f t="shared" si="11"/>
        <v>204</v>
      </c>
      <c r="BH208" t="s">
        <v>211</v>
      </c>
    </row>
    <row r="209" spans="3:60" x14ac:dyDescent="0.35">
      <c r="C209" s="19" t="s">
        <v>78</v>
      </c>
      <c r="D209" s="7">
        <v>0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4">
        <v>0</v>
      </c>
      <c r="AC209" s="4">
        <v>0</v>
      </c>
      <c r="AD209" s="4">
        <v>0</v>
      </c>
      <c r="AE209" s="4">
        <v>0</v>
      </c>
      <c r="AF209" s="4">
        <v>0</v>
      </c>
      <c r="AG209" s="4">
        <v>0</v>
      </c>
      <c r="AH209" s="4">
        <v>0</v>
      </c>
      <c r="AI209" s="4">
        <v>0</v>
      </c>
      <c r="AJ209" s="4">
        <v>0</v>
      </c>
      <c r="AK209" s="4">
        <v>0</v>
      </c>
      <c r="AL209" s="4">
        <v>0</v>
      </c>
      <c r="AM209" s="4">
        <v>0</v>
      </c>
      <c r="AP209" s="3" t="str">
        <f t="shared" si="12"/>
        <v>HELIO_ATACAMA_TRES</v>
      </c>
      <c r="AQ209" s="4">
        <f>VLOOKUP($AP209,$C$5:$AM$504,1+MontoEmpresas!AX207,FALSE)+AV209</f>
        <v>0</v>
      </c>
      <c r="AR209" s="4">
        <f>VLOOKUP($AP209,$C$5:$AM$504,1+MontoEmpresas!AY207,FALSE)+AW209</f>
        <v>0</v>
      </c>
      <c r="AS209" s="4">
        <f>VLOOKUP($AP209,$C$5:$AM$504,1+MontoEmpresas!AZ207,FALSE)+AX209</f>
        <v>0</v>
      </c>
      <c r="AT209" s="5">
        <f t="shared" si="13"/>
        <v>0</v>
      </c>
      <c r="AV209" s="4"/>
      <c r="AW209" s="4"/>
      <c r="AX209" s="4"/>
      <c r="BG209">
        <f t="shared" si="11"/>
        <v>205</v>
      </c>
      <c r="BH209" t="s">
        <v>212</v>
      </c>
    </row>
    <row r="210" spans="3:60" x14ac:dyDescent="0.35">
      <c r="C210" s="19" t="s">
        <v>165</v>
      </c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4">
        <v>0</v>
      </c>
      <c r="AC210" s="4">
        <v>0</v>
      </c>
      <c r="AD210" s="4">
        <v>0</v>
      </c>
      <c r="AE210" s="4">
        <v>0</v>
      </c>
      <c r="AF210" s="4">
        <v>0</v>
      </c>
      <c r="AG210" s="4">
        <v>0</v>
      </c>
      <c r="AH210" s="4">
        <v>0</v>
      </c>
      <c r="AI210" s="4">
        <v>0</v>
      </c>
      <c r="AJ210" s="4">
        <v>0</v>
      </c>
      <c r="AK210" s="4">
        <v>0</v>
      </c>
      <c r="AL210" s="4">
        <v>0</v>
      </c>
      <c r="AM210" s="4">
        <v>0</v>
      </c>
      <c r="AP210" s="3" t="str">
        <f t="shared" si="12"/>
        <v>HESA</v>
      </c>
      <c r="AQ210" s="4">
        <f>VLOOKUP($AP210,$C$5:$AM$504,1+MontoEmpresas!AX208,FALSE)+AV210</f>
        <v>0</v>
      </c>
      <c r="AR210" s="4">
        <f>VLOOKUP($AP210,$C$5:$AM$504,1+MontoEmpresas!AY208,FALSE)+AW210</f>
        <v>0</v>
      </c>
      <c r="AS210" s="4">
        <f>VLOOKUP($AP210,$C$5:$AM$504,1+MontoEmpresas!AZ208,FALSE)+AX210</f>
        <v>0</v>
      </c>
      <c r="AT210" s="5">
        <f t="shared" si="13"/>
        <v>0</v>
      </c>
      <c r="AV210" s="4"/>
      <c r="AW210" s="4"/>
      <c r="AX210" s="4"/>
      <c r="BG210">
        <f t="shared" si="11"/>
        <v>206</v>
      </c>
      <c r="BH210" t="s">
        <v>213</v>
      </c>
    </row>
    <row r="211" spans="3:60" x14ac:dyDescent="0.35">
      <c r="C211" s="19" t="s">
        <v>166</v>
      </c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4">
        <v>0</v>
      </c>
      <c r="AC211" s="4">
        <v>0</v>
      </c>
      <c r="AD211" s="4">
        <v>0</v>
      </c>
      <c r="AE211" s="4">
        <v>0</v>
      </c>
      <c r="AF211" s="4">
        <v>0</v>
      </c>
      <c r="AG211" s="4">
        <v>0</v>
      </c>
      <c r="AH211" s="4">
        <v>0</v>
      </c>
      <c r="AI211" s="4">
        <v>0</v>
      </c>
      <c r="AJ211" s="4">
        <v>0</v>
      </c>
      <c r="AK211" s="4">
        <v>0</v>
      </c>
      <c r="AL211" s="4">
        <v>0</v>
      </c>
      <c r="AM211" s="4">
        <v>0</v>
      </c>
      <c r="AP211" s="3" t="str">
        <f t="shared" si="12"/>
        <v>HIDROANGOL</v>
      </c>
      <c r="AQ211" s="4">
        <f>VLOOKUP($AP211,$C$5:$AM$504,1+MontoEmpresas!AX209,FALSE)+AV211</f>
        <v>0</v>
      </c>
      <c r="AR211" s="4">
        <f>VLOOKUP($AP211,$C$5:$AM$504,1+MontoEmpresas!AY209,FALSE)+AW211</f>
        <v>0</v>
      </c>
      <c r="AS211" s="4">
        <f>VLOOKUP($AP211,$C$5:$AM$504,1+MontoEmpresas!AZ209,FALSE)+AX211</f>
        <v>0</v>
      </c>
      <c r="AT211" s="5">
        <f t="shared" si="13"/>
        <v>0</v>
      </c>
      <c r="AV211" s="4"/>
      <c r="AW211" s="4"/>
      <c r="AX211" s="4"/>
      <c r="BG211">
        <f t="shared" si="11"/>
        <v>207</v>
      </c>
      <c r="BH211" t="s">
        <v>214</v>
      </c>
    </row>
    <row r="212" spans="3:60" x14ac:dyDescent="0.35">
      <c r="C212" s="19" t="s">
        <v>167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4">
        <v>0</v>
      </c>
      <c r="AC212" s="4">
        <v>0</v>
      </c>
      <c r="AD212" s="4">
        <v>0</v>
      </c>
      <c r="AE212" s="4">
        <v>0</v>
      </c>
      <c r="AF212" s="4">
        <v>0</v>
      </c>
      <c r="AG212" s="4">
        <v>0</v>
      </c>
      <c r="AH212" s="4">
        <v>0</v>
      </c>
      <c r="AI212" s="4">
        <v>0</v>
      </c>
      <c r="AJ212" s="4">
        <v>0</v>
      </c>
      <c r="AK212" s="4">
        <v>0</v>
      </c>
      <c r="AL212" s="4">
        <v>0</v>
      </c>
      <c r="AM212" s="4">
        <v>0</v>
      </c>
      <c r="AP212" s="3" t="str">
        <f t="shared" si="12"/>
        <v>HIDROELECTRICA SAN ANDRES</v>
      </c>
      <c r="AQ212" s="4">
        <f>VLOOKUP($AP212,$C$5:$AM$504,1+MontoEmpresas!AX210,FALSE)+AV212</f>
        <v>0</v>
      </c>
      <c r="AR212" s="4">
        <f>VLOOKUP($AP212,$C$5:$AM$504,1+MontoEmpresas!AY210,FALSE)+AW212</f>
        <v>0</v>
      </c>
      <c r="AS212" s="4">
        <f>VLOOKUP($AP212,$C$5:$AM$504,1+MontoEmpresas!AZ210,FALSE)+AX212</f>
        <v>0</v>
      </c>
      <c r="AT212" s="5">
        <f t="shared" si="13"/>
        <v>0</v>
      </c>
      <c r="AV212" s="4"/>
      <c r="AW212" s="4"/>
      <c r="AX212" s="4"/>
      <c r="BG212">
        <f t="shared" si="11"/>
        <v>208</v>
      </c>
      <c r="BH212" t="s">
        <v>215</v>
      </c>
    </row>
    <row r="213" spans="3:60" x14ac:dyDescent="0.35">
      <c r="C213" s="19" t="s">
        <v>464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4">
        <v>0</v>
      </c>
      <c r="AC213" s="4">
        <v>0</v>
      </c>
      <c r="AD213" s="4">
        <v>0</v>
      </c>
      <c r="AE213" s="4">
        <v>0</v>
      </c>
      <c r="AF213" s="4">
        <v>0</v>
      </c>
      <c r="AG213" s="4">
        <v>0</v>
      </c>
      <c r="AH213" s="4">
        <v>0</v>
      </c>
      <c r="AI213" s="4">
        <v>0</v>
      </c>
      <c r="AJ213" s="4">
        <v>0</v>
      </c>
      <c r="AK213" s="4">
        <v>0</v>
      </c>
      <c r="AL213" s="4">
        <v>0</v>
      </c>
      <c r="AM213" s="4">
        <v>0</v>
      </c>
      <c r="AP213" s="3" t="str">
        <f t="shared" si="12"/>
        <v>HIDROELECTRICA_LASJUNTAS</v>
      </c>
      <c r="AQ213" s="4">
        <f>VLOOKUP($AP213,$C$5:$AM$504,1+MontoEmpresas!AX211,FALSE)+AV213</f>
        <v>0</v>
      </c>
      <c r="AR213" s="4">
        <f>VLOOKUP($AP213,$C$5:$AM$504,1+MontoEmpresas!AY211,FALSE)+AW213</f>
        <v>0</v>
      </c>
      <c r="AS213" s="4">
        <f>VLOOKUP($AP213,$C$5:$AM$504,1+MontoEmpresas!AZ211,FALSE)+AX213</f>
        <v>0</v>
      </c>
      <c r="AT213" s="5">
        <f t="shared" si="13"/>
        <v>0</v>
      </c>
      <c r="AV213" s="4"/>
      <c r="AW213" s="4"/>
      <c r="AX213" s="4"/>
      <c r="BG213">
        <f t="shared" si="11"/>
        <v>209</v>
      </c>
      <c r="BH213" t="s">
        <v>216</v>
      </c>
    </row>
    <row r="214" spans="3:60" x14ac:dyDescent="0.35">
      <c r="C214" s="19" t="s">
        <v>168</v>
      </c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4">
        <v>0</v>
      </c>
      <c r="AC214" s="4">
        <v>0</v>
      </c>
      <c r="AD214" s="4">
        <v>0</v>
      </c>
      <c r="AE214" s="4">
        <v>0</v>
      </c>
      <c r="AF214" s="4">
        <v>0</v>
      </c>
      <c r="AG214" s="4">
        <v>0</v>
      </c>
      <c r="AH214" s="4">
        <v>0</v>
      </c>
      <c r="AI214" s="4">
        <v>0</v>
      </c>
      <c r="AJ214" s="4">
        <v>0</v>
      </c>
      <c r="AK214" s="4">
        <v>0</v>
      </c>
      <c r="AL214" s="4">
        <v>0</v>
      </c>
      <c r="AM214" s="4">
        <v>0</v>
      </c>
      <c r="AP214" s="3" t="str">
        <f t="shared" si="12"/>
        <v>HIDROENERSUR</v>
      </c>
      <c r="AQ214" s="4">
        <f>VLOOKUP($AP214,$C$5:$AM$504,1+MontoEmpresas!AX212,FALSE)+AV214</f>
        <v>0</v>
      </c>
      <c r="AR214" s="4">
        <f>VLOOKUP($AP214,$C$5:$AM$504,1+MontoEmpresas!AY212,FALSE)+AW214</f>
        <v>0</v>
      </c>
      <c r="AS214" s="4">
        <f>VLOOKUP($AP214,$C$5:$AM$504,1+MontoEmpresas!AZ212,FALSE)+AX214</f>
        <v>0</v>
      </c>
      <c r="AT214" s="5">
        <f t="shared" si="13"/>
        <v>0</v>
      </c>
      <c r="AV214" s="4"/>
      <c r="AW214" s="4"/>
      <c r="AX214" s="4"/>
      <c r="BG214">
        <f t="shared" si="11"/>
        <v>210</v>
      </c>
      <c r="BH214" t="s">
        <v>217</v>
      </c>
    </row>
    <row r="215" spans="3:60" x14ac:dyDescent="0.35">
      <c r="C215" s="19" t="s">
        <v>30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4">
        <v>0</v>
      </c>
      <c r="AC215" s="4">
        <v>0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  <c r="AI215" s="4">
        <v>0</v>
      </c>
      <c r="AJ215" s="4">
        <v>0</v>
      </c>
      <c r="AK215" s="4">
        <v>0</v>
      </c>
      <c r="AL215" s="4">
        <v>0</v>
      </c>
      <c r="AM215" s="4">
        <v>0</v>
      </c>
      <c r="AP215" s="3" t="str">
        <f t="shared" si="12"/>
        <v>HIDROLIRCAY</v>
      </c>
      <c r="AQ215" s="4">
        <f>VLOOKUP($AP215,$C$5:$AM$504,1+MontoEmpresas!AX213,FALSE)+AV215</f>
        <v>0</v>
      </c>
      <c r="AR215" s="4">
        <f>VLOOKUP($AP215,$C$5:$AM$504,1+MontoEmpresas!AY213,FALSE)+AW215</f>
        <v>0</v>
      </c>
      <c r="AS215" s="4">
        <f>VLOOKUP($AP215,$C$5:$AM$504,1+MontoEmpresas!AZ213,FALSE)+AX215</f>
        <v>0</v>
      </c>
      <c r="AT215" s="5">
        <f t="shared" si="13"/>
        <v>0</v>
      </c>
      <c r="AV215" s="4"/>
      <c r="AW215" s="4"/>
      <c r="AX215" s="4"/>
      <c r="BG215">
        <f t="shared" ref="BG215:BG278" si="14">1+BG214</f>
        <v>211</v>
      </c>
      <c r="BH215" t="s">
        <v>218</v>
      </c>
    </row>
    <row r="216" spans="3:60" x14ac:dyDescent="0.35">
      <c r="C216" s="19" t="s">
        <v>465</v>
      </c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4">
        <v>0</v>
      </c>
      <c r="AC216" s="4">
        <v>0</v>
      </c>
      <c r="AD216" s="4">
        <v>0</v>
      </c>
      <c r="AE216" s="4">
        <v>0</v>
      </c>
      <c r="AF216" s="4">
        <v>0</v>
      </c>
      <c r="AG216" s="4">
        <v>0</v>
      </c>
      <c r="AH216" s="4">
        <v>0</v>
      </c>
      <c r="AI216" s="4">
        <v>0</v>
      </c>
      <c r="AJ216" s="4">
        <v>0</v>
      </c>
      <c r="AK216" s="4">
        <v>0</v>
      </c>
      <c r="AL216" s="4">
        <v>0</v>
      </c>
      <c r="AM216" s="4">
        <v>0</v>
      </c>
      <c r="AP216" s="3" t="str">
        <f t="shared" si="12"/>
        <v>HIDROMOCHO</v>
      </c>
      <c r="AQ216" s="4">
        <f>VLOOKUP($AP216,$C$5:$AM$504,1+MontoEmpresas!AX214,FALSE)+AV216</f>
        <v>0</v>
      </c>
      <c r="AR216" s="4">
        <f>VLOOKUP($AP216,$C$5:$AM$504,1+MontoEmpresas!AY214,FALSE)+AW216</f>
        <v>0</v>
      </c>
      <c r="AS216" s="4">
        <f>VLOOKUP($AP216,$C$5:$AM$504,1+MontoEmpresas!AZ214,FALSE)+AX216</f>
        <v>0</v>
      </c>
      <c r="AT216" s="5">
        <f t="shared" si="13"/>
        <v>0</v>
      </c>
      <c r="AV216" s="4"/>
      <c r="AW216" s="4"/>
      <c r="AX216" s="4"/>
      <c r="BG216">
        <f t="shared" si="14"/>
        <v>212</v>
      </c>
      <c r="BH216" t="s">
        <v>219</v>
      </c>
    </row>
    <row r="217" spans="3:60" x14ac:dyDescent="0.35">
      <c r="C217" s="19" t="s">
        <v>169</v>
      </c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4">
        <v>0</v>
      </c>
      <c r="AC217" s="4">
        <v>0</v>
      </c>
      <c r="AD217" s="4">
        <v>0</v>
      </c>
      <c r="AE217" s="4">
        <v>0</v>
      </c>
      <c r="AF217" s="4">
        <v>0</v>
      </c>
      <c r="AG217" s="4">
        <v>0</v>
      </c>
      <c r="AH217" s="4">
        <v>0</v>
      </c>
      <c r="AI217" s="4">
        <v>0</v>
      </c>
      <c r="AJ217" s="4">
        <v>0</v>
      </c>
      <c r="AK217" s="4">
        <v>0</v>
      </c>
      <c r="AL217" s="4">
        <v>0</v>
      </c>
      <c r="AM217" s="4">
        <v>0</v>
      </c>
      <c r="AP217" s="3" t="str">
        <f t="shared" si="12"/>
        <v>HIDROMUCHI</v>
      </c>
      <c r="AQ217" s="4">
        <f>VLOOKUP($AP217,$C$5:$AM$504,1+MontoEmpresas!AX215,FALSE)+AV217</f>
        <v>0</v>
      </c>
      <c r="AR217" s="4">
        <f>VLOOKUP($AP217,$C$5:$AM$504,1+MontoEmpresas!AY215,FALSE)+AW217</f>
        <v>0</v>
      </c>
      <c r="AS217" s="4">
        <f>VLOOKUP($AP217,$C$5:$AM$504,1+MontoEmpresas!AZ215,FALSE)+AX217</f>
        <v>0</v>
      </c>
      <c r="AT217" s="5">
        <f t="shared" si="13"/>
        <v>0</v>
      </c>
      <c r="AV217" s="4"/>
      <c r="AW217" s="4"/>
      <c r="AX217" s="4"/>
      <c r="BG217">
        <f t="shared" si="14"/>
        <v>213</v>
      </c>
      <c r="BH217" t="s">
        <v>220</v>
      </c>
    </row>
    <row r="218" spans="3:60" x14ac:dyDescent="0.35">
      <c r="C218" s="19" t="s">
        <v>170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4">
        <v>0</v>
      </c>
      <c r="AC218" s="4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  <c r="AI218" s="4">
        <v>0</v>
      </c>
      <c r="AJ218" s="4">
        <v>0</v>
      </c>
      <c r="AK218" s="4">
        <v>0</v>
      </c>
      <c r="AL218" s="4">
        <v>0</v>
      </c>
      <c r="AM218" s="4">
        <v>0</v>
      </c>
      <c r="AP218" s="3" t="str">
        <f t="shared" si="12"/>
        <v>HIDROMUNILQUE</v>
      </c>
      <c r="AQ218" s="4">
        <f>VLOOKUP($AP218,$C$5:$AM$504,1+MontoEmpresas!AX216,FALSE)+AV218</f>
        <v>0</v>
      </c>
      <c r="AR218" s="4">
        <f>VLOOKUP($AP218,$C$5:$AM$504,1+MontoEmpresas!AY216,FALSE)+AW218</f>
        <v>0</v>
      </c>
      <c r="AS218" s="4">
        <f>VLOOKUP($AP218,$C$5:$AM$504,1+MontoEmpresas!AZ216,FALSE)+AX218</f>
        <v>0</v>
      </c>
      <c r="AT218" s="5">
        <f t="shared" si="13"/>
        <v>0</v>
      </c>
      <c r="AV218" s="4"/>
      <c r="AW218" s="4"/>
      <c r="AX218" s="4"/>
      <c r="BG218">
        <f t="shared" si="14"/>
        <v>214</v>
      </c>
      <c r="BH218" t="s">
        <v>221</v>
      </c>
    </row>
    <row r="219" spans="3:60" x14ac:dyDescent="0.35">
      <c r="C219" s="19" t="s">
        <v>171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4">
        <v>0</v>
      </c>
      <c r="AC219" s="4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  <c r="AI219" s="4">
        <v>0</v>
      </c>
      <c r="AJ219" s="4">
        <v>0</v>
      </c>
      <c r="AK219" s="4">
        <v>0</v>
      </c>
      <c r="AL219" s="4">
        <v>0</v>
      </c>
      <c r="AM219" s="4">
        <v>0</v>
      </c>
      <c r="AP219" s="3" t="str">
        <f t="shared" si="12"/>
        <v>HIDROPALMAR</v>
      </c>
      <c r="AQ219" s="4">
        <f>VLOOKUP($AP219,$C$5:$AM$504,1+MontoEmpresas!AX217,FALSE)+AV219</f>
        <v>0</v>
      </c>
      <c r="AR219" s="4">
        <f>VLOOKUP($AP219,$C$5:$AM$504,1+MontoEmpresas!AY217,FALSE)+AW219</f>
        <v>0</v>
      </c>
      <c r="AS219" s="4">
        <f>VLOOKUP($AP219,$C$5:$AM$504,1+MontoEmpresas!AZ217,FALSE)+AX219</f>
        <v>0</v>
      </c>
      <c r="AT219" s="5">
        <f t="shared" si="13"/>
        <v>0</v>
      </c>
      <c r="AV219" s="4"/>
      <c r="AW219" s="4"/>
      <c r="AX219" s="4"/>
      <c r="BG219">
        <f t="shared" si="14"/>
        <v>215</v>
      </c>
      <c r="BH219" t="s">
        <v>222</v>
      </c>
    </row>
    <row r="220" spans="3:60" x14ac:dyDescent="0.35">
      <c r="C220" s="19" t="s">
        <v>172</v>
      </c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 s="4">
        <v>0</v>
      </c>
      <c r="AC220" s="4">
        <v>0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  <c r="AI220" s="4">
        <v>0</v>
      </c>
      <c r="AJ220" s="4">
        <v>0</v>
      </c>
      <c r="AK220" s="4">
        <v>0</v>
      </c>
      <c r="AL220" s="4">
        <v>0</v>
      </c>
      <c r="AM220" s="4">
        <v>0</v>
      </c>
      <c r="AP220" s="3" t="str">
        <f t="shared" si="12"/>
        <v>HIDROPALOMA</v>
      </c>
      <c r="AQ220" s="4">
        <f>VLOOKUP($AP220,$C$5:$AM$504,1+MontoEmpresas!AX218,FALSE)+AV220</f>
        <v>0</v>
      </c>
      <c r="AR220" s="4">
        <f>VLOOKUP($AP220,$C$5:$AM$504,1+MontoEmpresas!AY218,FALSE)+AW220</f>
        <v>0</v>
      </c>
      <c r="AS220" s="4">
        <f>VLOOKUP($AP220,$C$5:$AM$504,1+MontoEmpresas!AZ218,FALSE)+AX220</f>
        <v>0</v>
      </c>
      <c r="AT220" s="5">
        <f t="shared" si="13"/>
        <v>0</v>
      </c>
      <c r="AV220" s="4"/>
      <c r="AW220" s="4"/>
      <c r="AX220" s="4"/>
      <c r="BG220">
        <f t="shared" si="14"/>
        <v>216</v>
      </c>
      <c r="BH220" t="s">
        <v>223</v>
      </c>
    </row>
    <row r="221" spans="3:60" x14ac:dyDescent="0.35">
      <c r="C221" s="19" t="s">
        <v>173</v>
      </c>
      <c r="D221" s="7">
        <v>0</v>
      </c>
      <c r="E221" s="7">
        <v>0</v>
      </c>
      <c r="F221" s="7">
        <v>0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7">
        <v>0</v>
      </c>
      <c r="U221" s="7">
        <v>0</v>
      </c>
      <c r="V221" s="7">
        <v>0</v>
      </c>
      <c r="W221" s="7">
        <v>0</v>
      </c>
      <c r="X221" s="7">
        <v>0</v>
      </c>
      <c r="Y221" s="7">
        <v>0</v>
      </c>
      <c r="Z221" s="7">
        <v>0</v>
      </c>
      <c r="AA221" s="7">
        <v>0</v>
      </c>
      <c r="AB221" s="4">
        <v>0</v>
      </c>
      <c r="AC221" s="4">
        <v>0</v>
      </c>
      <c r="AD221" s="4">
        <v>0</v>
      </c>
      <c r="AE221" s="4">
        <v>0</v>
      </c>
      <c r="AF221" s="4">
        <v>0</v>
      </c>
      <c r="AG221" s="4">
        <v>0</v>
      </c>
      <c r="AH221" s="4">
        <v>0</v>
      </c>
      <c r="AI221" s="4">
        <v>0</v>
      </c>
      <c r="AJ221" s="4">
        <v>0</v>
      </c>
      <c r="AK221" s="4">
        <v>0</v>
      </c>
      <c r="AL221" s="4">
        <v>0</v>
      </c>
      <c r="AM221" s="4">
        <v>0</v>
      </c>
      <c r="AP221" s="3" t="str">
        <f t="shared" si="12"/>
        <v>HORMIGA_SOLAR</v>
      </c>
      <c r="AQ221" s="4">
        <f>VLOOKUP($AP221,$C$5:$AM$504,1+MontoEmpresas!AX219,FALSE)+AV221</f>
        <v>0</v>
      </c>
      <c r="AR221" s="4">
        <f>VLOOKUP($AP221,$C$5:$AM$504,1+MontoEmpresas!AY219,FALSE)+AW221</f>
        <v>0</v>
      </c>
      <c r="AS221" s="4">
        <f>VLOOKUP($AP221,$C$5:$AM$504,1+MontoEmpresas!AZ219,FALSE)+AX221</f>
        <v>0</v>
      </c>
      <c r="AT221" s="5">
        <f t="shared" si="13"/>
        <v>0</v>
      </c>
      <c r="AV221" s="4"/>
      <c r="AW221" s="4"/>
      <c r="AX221" s="4"/>
      <c r="BG221">
        <f t="shared" si="14"/>
        <v>217</v>
      </c>
      <c r="BH221" t="s">
        <v>224</v>
      </c>
    </row>
    <row r="222" spans="3:60" x14ac:dyDescent="0.35">
      <c r="C222" s="19" t="s">
        <v>79</v>
      </c>
      <c r="D222" s="7">
        <v>0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Q222" s="7">
        <v>0</v>
      </c>
      <c r="R222" s="7">
        <v>0</v>
      </c>
      <c r="S222" s="7">
        <v>0</v>
      </c>
      <c r="T222" s="7">
        <v>0</v>
      </c>
      <c r="U222" s="7">
        <v>0</v>
      </c>
      <c r="V222" s="7">
        <v>0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4">
        <v>0</v>
      </c>
      <c r="AC222" s="4">
        <v>0</v>
      </c>
      <c r="AD222" s="4">
        <v>0</v>
      </c>
      <c r="AE222" s="4">
        <v>0</v>
      </c>
      <c r="AF222" s="4">
        <v>0</v>
      </c>
      <c r="AG222" s="4">
        <v>0</v>
      </c>
      <c r="AH222" s="4">
        <v>0</v>
      </c>
      <c r="AI222" s="4">
        <v>0</v>
      </c>
      <c r="AJ222" s="4">
        <v>0</v>
      </c>
      <c r="AK222" s="4">
        <v>0</v>
      </c>
      <c r="AL222" s="4">
        <v>0</v>
      </c>
      <c r="AM222" s="4">
        <v>0</v>
      </c>
      <c r="AP222" s="3" t="str">
        <f t="shared" si="12"/>
        <v>HORNITOS</v>
      </c>
      <c r="AQ222" s="4">
        <f>VLOOKUP($AP222,$C$5:$AM$504,1+MontoEmpresas!AX220,FALSE)+AV222</f>
        <v>0</v>
      </c>
      <c r="AR222" s="4">
        <f>VLOOKUP($AP222,$C$5:$AM$504,1+MontoEmpresas!AY220,FALSE)+AW222</f>
        <v>0</v>
      </c>
      <c r="AS222" s="4">
        <f>VLOOKUP($AP222,$C$5:$AM$504,1+MontoEmpresas!AZ220,FALSE)+AX222</f>
        <v>0</v>
      </c>
      <c r="AT222" s="5">
        <f t="shared" si="13"/>
        <v>0</v>
      </c>
      <c r="AV222" s="4"/>
      <c r="AW222" s="4"/>
      <c r="AX222" s="4"/>
      <c r="BG222">
        <f t="shared" si="14"/>
        <v>218</v>
      </c>
      <c r="BH222" t="s">
        <v>225</v>
      </c>
    </row>
    <row r="223" spans="3:60" x14ac:dyDescent="0.35">
      <c r="C223" s="19" t="s">
        <v>31</v>
      </c>
      <c r="D223" s="7">
        <v>0</v>
      </c>
      <c r="E223" s="7">
        <v>0</v>
      </c>
      <c r="F223" s="7">
        <v>0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  <c r="O223" s="7">
        <v>0</v>
      </c>
      <c r="P223" s="7">
        <v>0</v>
      </c>
      <c r="Q223" s="7">
        <v>0</v>
      </c>
      <c r="R223" s="7">
        <v>0</v>
      </c>
      <c r="S223" s="7">
        <v>0</v>
      </c>
      <c r="T223" s="7">
        <v>0</v>
      </c>
      <c r="U223" s="7">
        <v>0</v>
      </c>
      <c r="V223" s="7">
        <v>0</v>
      </c>
      <c r="W223" s="7">
        <v>0</v>
      </c>
      <c r="X223" s="7">
        <v>0</v>
      </c>
      <c r="Y223" s="7">
        <v>0</v>
      </c>
      <c r="Z223" s="7">
        <v>0</v>
      </c>
      <c r="AA223" s="7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4">
        <v>0</v>
      </c>
      <c r="AK223" s="4">
        <v>0</v>
      </c>
      <c r="AL223" s="4">
        <v>0</v>
      </c>
      <c r="AM223" s="4">
        <v>0</v>
      </c>
      <c r="AP223" s="3" t="str">
        <f t="shared" si="12"/>
        <v>HUAJACHE</v>
      </c>
      <c r="AQ223" s="4">
        <f>VLOOKUP($AP223,$C$5:$AM$504,1+MontoEmpresas!AX221,FALSE)+AV223</f>
        <v>0</v>
      </c>
      <c r="AR223" s="4">
        <f>VLOOKUP($AP223,$C$5:$AM$504,1+MontoEmpresas!AY221,FALSE)+AW223</f>
        <v>0</v>
      </c>
      <c r="AS223" s="4">
        <f>VLOOKUP($AP223,$C$5:$AM$504,1+MontoEmpresas!AZ221,FALSE)+AX223</f>
        <v>0</v>
      </c>
      <c r="AT223" s="5">
        <f t="shared" si="13"/>
        <v>0</v>
      </c>
      <c r="AV223" s="4"/>
      <c r="AW223" s="4"/>
      <c r="AX223" s="4"/>
      <c r="BG223">
        <f t="shared" si="14"/>
        <v>219</v>
      </c>
      <c r="BH223" t="s">
        <v>226</v>
      </c>
    </row>
    <row r="224" spans="3:60" x14ac:dyDescent="0.35">
      <c r="C224" s="19" t="s">
        <v>466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7">
        <v>0</v>
      </c>
      <c r="AA224" s="7">
        <v>0</v>
      </c>
      <c r="AB224" s="4">
        <v>0</v>
      </c>
      <c r="AC224" s="4">
        <v>0</v>
      </c>
      <c r="AD224" s="4">
        <v>0</v>
      </c>
      <c r="AE224" s="4">
        <v>0</v>
      </c>
      <c r="AF224" s="4">
        <v>0</v>
      </c>
      <c r="AG224" s="4">
        <v>0</v>
      </c>
      <c r="AH224" s="4">
        <v>0</v>
      </c>
      <c r="AI224" s="4">
        <v>0</v>
      </c>
      <c r="AJ224" s="4">
        <v>0</v>
      </c>
      <c r="AK224" s="4">
        <v>0</v>
      </c>
      <c r="AL224" s="4">
        <v>0</v>
      </c>
      <c r="AM224" s="4">
        <v>0</v>
      </c>
      <c r="AP224" s="3" t="str">
        <f t="shared" si="12"/>
        <v>HUEMUL_ENERGIA</v>
      </c>
      <c r="AQ224" s="4">
        <f>VLOOKUP($AP224,$C$5:$AM$504,1+MontoEmpresas!AX222,FALSE)+AV224</f>
        <v>0</v>
      </c>
      <c r="AR224" s="4">
        <f>VLOOKUP($AP224,$C$5:$AM$504,1+MontoEmpresas!AY222,FALSE)+AW224</f>
        <v>0</v>
      </c>
      <c r="AS224" s="4">
        <f>VLOOKUP($AP224,$C$5:$AM$504,1+MontoEmpresas!AZ222,FALSE)+AX224</f>
        <v>0</v>
      </c>
      <c r="AT224" s="5">
        <f t="shared" si="13"/>
        <v>0</v>
      </c>
      <c r="AV224" s="4"/>
      <c r="AW224" s="4"/>
      <c r="AX224" s="4"/>
      <c r="BG224">
        <f t="shared" si="14"/>
        <v>220</v>
      </c>
      <c r="BH224" t="s">
        <v>227</v>
      </c>
    </row>
    <row r="225" spans="3:60" x14ac:dyDescent="0.35">
      <c r="C225" s="19" t="s">
        <v>467</v>
      </c>
      <c r="D225" s="7">
        <v>0</v>
      </c>
      <c r="E225" s="7">
        <v>0</v>
      </c>
      <c r="F225" s="7">
        <v>0</v>
      </c>
      <c r="G225" s="7">
        <v>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  <c r="R225" s="7">
        <v>0</v>
      </c>
      <c r="S225" s="7">
        <v>0</v>
      </c>
      <c r="T225" s="7">
        <v>0</v>
      </c>
      <c r="U225" s="7">
        <v>0</v>
      </c>
      <c r="V225" s="7">
        <v>0</v>
      </c>
      <c r="W225" s="7">
        <v>0</v>
      </c>
      <c r="X225" s="7">
        <v>0</v>
      </c>
      <c r="Y225" s="7">
        <v>0</v>
      </c>
      <c r="Z225" s="7">
        <v>0</v>
      </c>
      <c r="AA225" s="7">
        <v>0</v>
      </c>
      <c r="AB225" s="4">
        <v>0</v>
      </c>
      <c r="AC225" s="4">
        <v>0</v>
      </c>
      <c r="AD225" s="4">
        <v>0</v>
      </c>
      <c r="AE225" s="4">
        <v>0</v>
      </c>
      <c r="AF225" s="4">
        <v>0</v>
      </c>
      <c r="AG225" s="4">
        <v>0</v>
      </c>
      <c r="AH225" s="4">
        <v>0</v>
      </c>
      <c r="AI225" s="4">
        <v>0</v>
      </c>
      <c r="AJ225" s="4">
        <v>0</v>
      </c>
      <c r="AK225" s="4">
        <v>0</v>
      </c>
      <c r="AL225" s="4">
        <v>0</v>
      </c>
      <c r="AM225" s="4">
        <v>0</v>
      </c>
      <c r="AP225" s="3" t="str">
        <f t="shared" si="12"/>
        <v>ILLALOLEN</v>
      </c>
      <c r="AQ225" s="4">
        <f>VLOOKUP($AP225,$C$5:$AM$504,1+MontoEmpresas!AX223,FALSE)+AV225</f>
        <v>0</v>
      </c>
      <c r="AR225" s="4">
        <f>VLOOKUP($AP225,$C$5:$AM$504,1+MontoEmpresas!AY223,FALSE)+AW225</f>
        <v>0</v>
      </c>
      <c r="AS225" s="4">
        <f>VLOOKUP($AP225,$C$5:$AM$504,1+MontoEmpresas!AZ223,FALSE)+AX225</f>
        <v>0</v>
      </c>
      <c r="AT225" s="5">
        <f t="shared" si="13"/>
        <v>0</v>
      </c>
      <c r="AV225" s="4"/>
      <c r="AW225" s="4"/>
      <c r="AX225" s="4"/>
      <c r="BG225">
        <f t="shared" si="14"/>
        <v>221</v>
      </c>
      <c r="BH225" t="s">
        <v>228</v>
      </c>
    </row>
    <row r="226" spans="3:60" x14ac:dyDescent="0.35">
      <c r="C226" s="19" t="s">
        <v>32</v>
      </c>
      <c r="D226" s="7">
        <v>0</v>
      </c>
      <c r="E226" s="7">
        <v>0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7">
        <v>4550169.8399999943</v>
      </c>
      <c r="N226" s="7">
        <v>5012669.5800000066</v>
      </c>
      <c r="O226" s="7">
        <v>4764330.9400000032</v>
      </c>
      <c r="P226" s="7">
        <v>0</v>
      </c>
      <c r="Q226" s="7">
        <v>0</v>
      </c>
      <c r="R226" s="7">
        <v>0</v>
      </c>
      <c r="S226" s="7">
        <v>0</v>
      </c>
      <c r="T226" s="7">
        <v>0</v>
      </c>
      <c r="U226" s="7">
        <v>0</v>
      </c>
      <c r="V226" s="7">
        <v>0</v>
      </c>
      <c r="W226" s="7">
        <v>0</v>
      </c>
      <c r="X226" s="7">
        <v>0</v>
      </c>
      <c r="Y226" s="7">
        <v>4653106.7599999979</v>
      </c>
      <c r="Z226" s="7">
        <v>5142575.9299999988</v>
      </c>
      <c r="AA226" s="7">
        <v>4884580.429999995</v>
      </c>
      <c r="AB226" s="4">
        <v>0</v>
      </c>
      <c r="AC226" s="4">
        <v>0</v>
      </c>
      <c r="AD226" s="4">
        <v>0</v>
      </c>
      <c r="AE226" s="4">
        <v>0</v>
      </c>
      <c r="AF226" s="4">
        <v>0</v>
      </c>
      <c r="AG226" s="4">
        <v>0</v>
      </c>
      <c r="AH226" s="4">
        <v>0</v>
      </c>
      <c r="AI226" s="4">
        <v>0</v>
      </c>
      <c r="AJ226" s="4">
        <v>0</v>
      </c>
      <c r="AK226" s="4">
        <v>4661884.5500000073</v>
      </c>
      <c r="AL226" s="4">
        <v>5048327.6500000069</v>
      </c>
      <c r="AM226" s="4">
        <v>4904817.3299999963</v>
      </c>
      <c r="AP226" s="3" t="str">
        <f t="shared" si="12"/>
        <v>IMELSA_ENERGIA</v>
      </c>
      <c r="AQ226" s="4">
        <f>VLOOKUP($AP226,$C$5:$AM$504,1+MontoEmpresas!AX224,FALSE)+AV226</f>
        <v>4653106.7599999979</v>
      </c>
      <c r="AR226" s="4">
        <f>VLOOKUP($AP226,$C$5:$AM$504,1+MontoEmpresas!AY224,FALSE)+AW226</f>
        <v>5142575.9299999988</v>
      </c>
      <c r="AS226" s="4">
        <f>VLOOKUP($AP226,$C$5:$AM$504,1+MontoEmpresas!AZ224,FALSE)+AX226</f>
        <v>4884580.429999995</v>
      </c>
      <c r="AT226" s="5">
        <f t="shared" si="13"/>
        <v>14680263.119999994</v>
      </c>
      <c r="AV226" s="4"/>
      <c r="AW226" s="4"/>
      <c r="AX226" s="4"/>
      <c r="BG226">
        <f t="shared" si="14"/>
        <v>222</v>
      </c>
      <c r="BH226" t="s">
        <v>229</v>
      </c>
    </row>
    <row r="227" spans="3:60" x14ac:dyDescent="0.35">
      <c r="C227" s="19" t="s">
        <v>468</v>
      </c>
      <c r="D227" s="7">
        <v>0</v>
      </c>
      <c r="E227" s="7">
        <v>0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  <c r="R227" s="7">
        <v>0</v>
      </c>
      <c r="S227" s="7">
        <v>0</v>
      </c>
      <c r="T227" s="7">
        <v>0</v>
      </c>
      <c r="U227" s="7">
        <v>0</v>
      </c>
      <c r="V227" s="7">
        <v>0</v>
      </c>
      <c r="W227" s="7">
        <v>0</v>
      </c>
      <c r="X227" s="7">
        <v>0</v>
      </c>
      <c r="Y227" s="7">
        <v>0</v>
      </c>
      <c r="Z227" s="7">
        <v>0</v>
      </c>
      <c r="AA227" s="7">
        <v>0</v>
      </c>
      <c r="AB227" s="4">
        <v>0</v>
      </c>
      <c r="AC227" s="4">
        <v>0</v>
      </c>
      <c r="AD227" s="4">
        <v>0</v>
      </c>
      <c r="AE227" s="4">
        <v>0</v>
      </c>
      <c r="AF227" s="4">
        <v>0</v>
      </c>
      <c r="AG227" s="4">
        <v>0</v>
      </c>
      <c r="AH227" s="4">
        <v>0</v>
      </c>
      <c r="AI227" s="4">
        <v>0</v>
      </c>
      <c r="AJ227" s="4">
        <v>0</v>
      </c>
      <c r="AK227" s="4">
        <v>0</v>
      </c>
      <c r="AL227" s="4">
        <v>0</v>
      </c>
      <c r="AM227" s="4">
        <v>0</v>
      </c>
      <c r="AP227" s="3" t="str">
        <f t="shared" si="12"/>
        <v>IMELSA_ENERGIA (CINTAC)</v>
      </c>
      <c r="AQ227" s="4">
        <f>VLOOKUP($AP227,$C$5:$AM$504,1+MontoEmpresas!AX225,FALSE)+AV227</f>
        <v>0</v>
      </c>
      <c r="AR227" s="4">
        <f>VLOOKUP($AP227,$C$5:$AM$504,1+MontoEmpresas!AY225,FALSE)+AW227</f>
        <v>0</v>
      </c>
      <c r="AS227" s="4">
        <f>VLOOKUP($AP227,$C$5:$AM$504,1+MontoEmpresas!AZ225,FALSE)+AX227</f>
        <v>0</v>
      </c>
      <c r="AT227" s="5">
        <f t="shared" si="13"/>
        <v>0</v>
      </c>
      <c r="AV227" s="4"/>
      <c r="AW227" s="4"/>
      <c r="AX227" s="4"/>
      <c r="BG227">
        <f t="shared" si="14"/>
        <v>223</v>
      </c>
      <c r="BH227" t="s">
        <v>230</v>
      </c>
    </row>
    <row r="228" spans="3:60" x14ac:dyDescent="0.35">
      <c r="C228" s="19" t="s">
        <v>469</v>
      </c>
      <c r="D228" s="7">
        <v>0</v>
      </c>
      <c r="E228" s="7">
        <v>0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7">
        <v>0</v>
      </c>
      <c r="S228" s="7">
        <v>0</v>
      </c>
      <c r="T228" s="7">
        <v>0</v>
      </c>
      <c r="U228" s="7">
        <v>0</v>
      </c>
      <c r="V228" s="7">
        <v>0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4">
        <v>0</v>
      </c>
      <c r="AC228" s="4">
        <v>0</v>
      </c>
      <c r="AD228" s="4">
        <v>0</v>
      </c>
      <c r="AE228" s="4">
        <v>0</v>
      </c>
      <c r="AF228" s="4">
        <v>0</v>
      </c>
      <c r="AG228" s="4">
        <v>0</v>
      </c>
      <c r="AH228" s="4">
        <v>0</v>
      </c>
      <c r="AI228" s="4">
        <v>0</v>
      </c>
      <c r="AJ228" s="4">
        <v>0</v>
      </c>
      <c r="AK228" s="4">
        <v>0</v>
      </c>
      <c r="AL228" s="4">
        <v>0</v>
      </c>
      <c r="AM228" s="4">
        <v>0</v>
      </c>
      <c r="AP228" s="3" t="str">
        <f t="shared" si="12"/>
        <v>INACAL</v>
      </c>
      <c r="AQ228" s="4">
        <f>VLOOKUP($AP228,$C$5:$AM$504,1+MontoEmpresas!AX226,FALSE)+AV228</f>
        <v>0</v>
      </c>
      <c r="AR228" s="4">
        <f>VLOOKUP($AP228,$C$5:$AM$504,1+MontoEmpresas!AY226,FALSE)+AW228</f>
        <v>0</v>
      </c>
      <c r="AS228" s="4">
        <f>VLOOKUP($AP228,$C$5:$AM$504,1+MontoEmpresas!AZ226,FALSE)+AX228</f>
        <v>0</v>
      </c>
      <c r="AT228" s="5">
        <f t="shared" si="13"/>
        <v>0</v>
      </c>
      <c r="AV228" s="4"/>
      <c r="AW228" s="4"/>
      <c r="AX228" s="4"/>
      <c r="BG228">
        <f t="shared" si="14"/>
        <v>224</v>
      </c>
      <c r="BH228" t="s">
        <v>231</v>
      </c>
    </row>
    <row r="229" spans="3:60" x14ac:dyDescent="0.35">
      <c r="C229" s="19" t="s">
        <v>470</v>
      </c>
      <c r="D229" s="7">
        <v>0</v>
      </c>
      <c r="E229" s="7">
        <v>0</v>
      </c>
      <c r="F229" s="7">
        <v>0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7">
        <v>0</v>
      </c>
      <c r="AA229" s="7">
        <v>0</v>
      </c>
      <c r="AB229" s="4">
        <v>0</v>
      </c>
      <c r="AC229" s="4">
        <v>0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  <c r="AI229" s="4">
        <v>0</v>
      </c>
      <c r="AJ229" s="4">
        <v>0</v>
      </c>
      <c r="AK229" s="4">
        <v>0</v>
      </c>
      <c r="AL229" s="4">
        <v>0</v>
      </c>
      <c r="AM229" s="4">
        <v>0</v>
      </c>
      <c r="AP229" s="3" t="str">
        <f t="shared" si="12"/>
        <v>INCAHUASI_ENERGY</v>
      </c>
      <c r="AQ229" s="4">
        <f>VLOOKUP($AP229,$C$5:$AM$504,1+MontoEmpresas!AX227,FALSE)+AV229</f>
        <v>0</v>
      </c>
      <c r="AR229" s="4">
        <f>VLOOKUP($AP229,$C$5:$AM$504,1+MontoEmpresas!AY227,FALSE)+AW229</f>
        <v>0</v>
      </c>
      <c r="AS229" s="4">
        <f>VLOOKUP($AP229,$C$5:$AM$504,1+MontoEmpresas!AZ227,FALSE)+AX229</f>
        <v>0</v>
      </c>
      <c r="AT229" s="5">
        <f t="shared" si="13"/>
        <v>0</v>
      </c>
      <c r="AV229" s="4"/>
      <c r="AW229" s="4"/>
      <c r="AX229" s="4"/>
      <c r="BG229">
        <f t="shared" si="14"/>
        <v>225</v>
      </c>
      <c r="BH229" t="s">
        <v>232</v>
      </c>
    </row>
    <row r="230" spans="3:60" x14ac:dyDescent="0.35">
      <c r="C230" s="19" t="s">
        <v>471</v>
      </c>
      <c r="D230" s="7">
        <v>0</v>
      </c>
      <c r="E230" s="7">
        <v>0</v>
      </c>
      <c r="F230" s="7">
        <v>0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  <c r="R230" s="7">
        <v>0</v>
      </c>
      <c r="S230" s="7">
        <v>0</v>
      </c>
      <c r="T230" s="7">
        <v>0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7">
        <v>0</v>
      </c>
      <c r="AA230" s="7">
        <v>0</v>
      </c>
      <c r="AB230" s="4">
        <v>0</v>
      </c>
      <c r="AC230" s="4">
        <v>0</v>
      </c>
      <c r="AD230" s="4">
        <v>0</v>
      </c>
      <c r="AE230" s="4">
        <v>0</v>
      </c>
      <c r="AF230" s="4">
        <v>0</v>
      </c>
      <c r="AG230" s="4">
        <v>0</v>
      </c>
      <c r="AH230" s="4">
        <v>0</v>
      </c>
      <c r="AI230" s="4">
        <v>0</v>
      </c>
      <c r="AJ230" s="4">
        <v>0</v>
      </c>
      <c r="AK230" s="4">
        <v>0</v>
      </c>
      <c r="AL230" s="4">
        <v>0</v>
      </c>
      <c r="AM230" s="4">
        <v>0</v>
      </c>
      <c r="AP230" s="3" t="str">
        <f t="shared" si="12"/>
        <v>INERSA</v>
      </c>
      <c r="AQ230" s="4">
        <f>VLOOKUP($AP230,$C$5:$AM$504,1+MontoEmpresas!AX228,FALSE)+AV230</f>
        <v>0</v>
      </c>
      <c r="AR230" s="4">
        <f>VLOOKUP($AP230,$C$5:$AM$504,1+MontoEmpresas!AY228,FALSE)+AW230</f>
        <v>0</v>
      </c>
      <c r="AS230" s="4">
        <f>VLOOKUP($AP230,$C$5:$AM$504,1+MontoEmpresas!AZ228,FALSE)+AX230</f>
        <v>0</v>
      </c>
      <c r="AT230" s="5">
        <f t="shared" si="13"/>
        <v>0</v>
      </c>
      <c r="AV230" s="4"/>
      <c r="AW230" s="4"/>
      <c r="AX230" s="4"/>
      <c r="BG230">
        <f t="shared" si="14"/>
        <v>226</v>
      </c>
      <c r="BH230" t="s">
        <v>233</v>
      </c>
    </row>
    <row r="231" spans="3:60" x14ac:dyDescent="0.35">
      <c r="C231" s="19" t="s">
        <v>472</v>
      </c>
      <c r="D231" s="7">
        <v>0</v>
      </c>
      <c r="E231" s="7">
        <v>0</v>
      </c>
      <c r="F231" s="7">
        <v>0</v>
      </c>
      <c r="G231" s="7">
        <v>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Q231" s="7">
        <v>0</v>
      </c>
      <c r="R231" s="7">
        <v>0</v>
      </c>
      <c r="S231" s="7">
        <v>0</v>
      </c>
      <c r="T231" s="7">
        <v>0</v>
      </c>
      <c r="U231" s="7">
        <v>0</v>
      </c>
      <c r="V231" s="7">
        <v>0</v>
      </c>
      <c r="W231" s="7">
        <v>0</v>
      </c>
      <c r="X231" s="7">
        <v>0</v>
      </c>
      <c r="Y231" s="7">
        <v>0</v>
      </c>
      <c r="Z231" s="7">
        <v>0</v>
      </c>
      <c r="AA231" s="7">
        <v>0</v>
      </c>
      <c r="AB231" s="4">
        <v>0</v>
      </c>
      <c r="AC231" s="4">
        <v>0</v>
      </c>
      <c r="AD231" s="4">
        <v>0</v>
      </c>
      <c r="AE231" s="4">
        <v>0</v>
      </c>
      <c r="AF231" s="4">
        <v>0</v>
      </c>
      <c r="AG231" s="4">
        <v>0</v>
      </c>
      <c r="AH231" s="4">
        <v>0</v>
      </c>
      <c r="AI231" s="4">
        <v>0</v>
      </c>
      <c r="AJ231" s="4">
        <v>0</v>
      </c>
      <c r="AK231" s="4">
        <v>0</v>
      </c>
      <c r="AL231" s="4">
        <v>0</v>
      </c>
      <c r="AM231" s="4">
        <v>0</v>
      </c>
      <c r="AP231" s="3" t="str">
        <f t="shared" si="12"/>
        <v>INNERGEX_RENEWABLE</v>
      </c>
      <c r="AQ231" s="4">
        <f>VLOOKUP($AP231,$C$5:$AM$504,1+MontoEmpresas!AX229,FALSE)+AV231</f>
        <v>0</v>
      </c>
      <c r="AR231" s="4">
        <f>VLOOKUP($AP231,$C$5:$AM$504,1+MontoEmpresas!AY229,FALSE)+AW231</f>
        <v>0</v>
      </c>
      <c r="AS231" s="4">
        <f>VLOOKUP($AP231,$C$5:$AM$504,1+MontoEmpresas!AZ229,FALSE)+AX231</f>
        <v>0</v>
      </c>
      <c r="AT231" s="5">
        <f t="shared" si="13"/>
        <v>0</v>
      </c>
      <c r="AV231" s="4"/>
      <c r="AW231" s="4"/>
      <c r="AX231" s="4"/>
      <c r="BG231">
        <f t="shared" si="14"/>
        <v>227</v>
      </c>
      <c r="BH231" t="s">
        <v>234</v>
      </c>
    </row>
    <row r="232" spans="3:60" x14ac:dyDescent="0.35">
      <c r="C232" s="19" t="s">
        <v>473</v>
      </c>
      <c r="D232" s="7">
        <v>0</v>
      </c>
      <c r="E232" s="7">
        <v>0</v>
      </c>
      <c r="F232" s="7">
        <v>0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7">
        <v>0</v>
      </c>
      <c r="W232" s="7">
        <v>0</v>
      </c>
      <c r="X232" s="7">
        <v>0</v>
      </c>
      <c r="Y232" s="7">
        <v>0</v>
      </c>
      <c r="Z232" s="7">
        <v>0</v>
      </c>
      <c r="AA232" s="7">
        <v>0</v>
      </c>
      <c r="AB232" s="4">
        <v>0</v>
      </c>
      <c r="AC232" s="4">
        <v>0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  <c r="AI232" s="4">
        <v>0</v>
      </c>
      <c r="AJ232" s="4">
        <v>0</v>
      </c>
      <c r="AK232" s="4">
        <v>0</v>
      </c>
      <c r="AL232" s="4">
        <v>0</v>
      </c>
      <c r="AM232" s="4">
        <v>0</v>
      </c>
      <c r="AP232" s="3" t="str">
        <f t="shared" si="12"/>
        <v>INV_CHACABUCO</v>
      </c>
      <c r="AQ232" s="4">
        <f>VLOOKUP($AP232,$C$5:$AM$504,1+MontoEmpresas!AX230,FALSE)+AV232</f>
        <v>0</v>
      </c>
      <c r="AR232" s="4">
        <f>VLOOKUP($AP232,$C$5:$AM$504,1+MontoEmpresas!AY230,FALSE)+AW232</f>
        <v>0</v>
      </c>
      <c r="AS232" s="4">
        <f>VLOOKUP($AP232,$C$5:$AM$504,1+MontoEmpresas!AZ230,FALSE)+AX232</f>
        <v>0</v>
      </c>
      <c r="AT232" s="5">
        <f t="shared" si="13"/>
        <v>0</v>
      </c>
      <c r="AV232" s="4"/>
      <c r="AW232" s="4"/>
      <c r="AX232" s="4"/>
      <c r="BG232">
        <f t="shared" si="14"/>
        <v>228</v>
      </c>
      <c r="BH232" t="s">
        <v>235</v>
      </c>
    </row>
    <row r="233" spans="3:60" x14ac:dyDescent="0.35">
      <c r="C233" s="19" t="s">
        <v>474</v>
      </c>
      <c r="D233" s="7">
        <v>0</v>
      </c>
      <c r="E233" s="7">
        <v>0</v>
      </c>
      <c r="F233" s="7">
        <v>0</v>
      </c>
      <c r="G233" s="7">
        <v>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  <c r="R233" s="7">
        <v>0</v>
      </c>
      <c r="S233" s="7">
        <v>0</v>
      </c>
      <c r="T233" s="7">
        <v>0</v>
      </c>
      <c r="U233" s="7">
        <v>0</v>
      </c>
      <c r="V233" s="7">
        <v>0</v>
      </c>
      <c r="W233" s="7">
        <v>0</v>
      </c>
      <c r="X233" s="7">
        <v>0</v>
      </c>
      <c r="Y233" s="7">
        <v>0</v>
      </c>
      <c r="Z233" s="7">
        <v>0</v>
      </c>
      <c r="AA233" s="7">
        <v>0</v>
      </c>
      <c r="AB233" s="4">
        <v>0</v>
      </c>
      <c r="AC233" s="4">
        <v>0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  <c r="AI233" s="4">
        <v>0</v>
      </c>
      <c r="AJ233" s="4">
        <v>0</v>
      </c>
      <c r="AK233" s="4">
        <v>0</v>
      </c>
      <c r="AL233" s="4">
        <v>0</v>
      </c>
      <c r="AM233" s="4">
        <v>0</v>
      </c>
      <c r="AP233" s="3" t="str">
        <f t="shared" si="12"/>
        <v>ISABEL_SOLAR_SPA</v>
      </c>
      <c r="AQ233" s="4">
        <f>VLOOKUP($AP233,$C$5:$AM$504,1+MontoEmpresas!AX231,FALSE)+AV233</f>
        <v>0</v>
      </c>
      <c r="AR233" s="4">
        <f>VLOOKUP($AP233,$C$5:$AM$504,1+MontoEmpresas!AY231,FALSE)+AW233</f>
        <v>0</v>
      </c>
      <c r="AS233" s="4">
        <f>VLOOKUP($AP233,$C$5:$AM$504,1+MontoEmpresas!AZ231,FALSE)+AX233</f>
        <v>0</v>
      </c>
      <c r="AT233" s="5">
        <f t="shared" si="13"/>
        <v>0</v>
      </c>
      <c r="AV233" s="4"/>
      <c r="AW233" s="4"/>
      <c r="AX233" s="4"/>
      <c r="BG233">
        <f t="shared" si="14"/>
        <v>229</v>
      </c>
      <c r="BH233" t="s">
        <v>236</v>
      </c>
    </row>
    <row r="234" spans="3:60" x14ac:dyDescent="0.35">
      <c r="C234" s="19" t="s">
        <v>475</v>
      </c>
      <c r="D234" s="7">
        <v>0</v>
      </c>
      <c r="E234" s="7">
        <v>0</v>
      </c>
      <c r="F234" s="7">
        <v>0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7">
        <v>0</v>
      </c>
      <c r="S234" s="7">
        <v>0</v>
      </c>
      <c r="T234" s="7">
        <v>0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7">
        <v>0</v>
      </c>
      <c r="AA234" s="7">
        <v>0</v>
      </c>
      <c r="AB234" s="4">
        <v>0</v>
      </c>
      <c r="AC234" s="4">
        <v>0</v>
      </c>
      <c r="AD234" s="4">
        <v>0</v>
      </c>
      <c r="AE234" s="4">
        <v>0</v>
      </c>
      <c r="AF234" s="4">
        <v>0</v>
      </c>
      <c r="AG234" s="4">
        <v>0</v>
      </c>
      <c r="AH234" s="4">
        <v>0</v>
      </c>
      <c r="AI234" s="4">
        <v>0</v>
      </c>
      <c r="AJ234" s="4">
        <v>0</v>
      </c>
      <c r="AK234" s="4">
        <v>0</v>
      </c>
      <c r="AL234" s="4">
        <v>0</v>
      </c>
      <c r="AM234" s="4">
        <v>0</v>
      </c>
      <c r="AP234" s="3" t="str">
        <f t="shared" si="12"/>
        <v>ISER</v>
      </c>
      <c r="AQ234" s="4">
        <f>VLOOKUP($AP234,$C$5:$AM$504,1+MontoEmpresas!AX232,FALSE)+AV234</f>
        <v>0</v>
      </c>
      <c r="AR234" s="4">
        <f>VLOOKUP($AP234,$C$5:$AM$504,1+MontoEmpresas!AY232,FALSE)+AW234</f>
        <v>0</v>
      </c>
      <c r="AS234" s="4">
        <f>VLOOKUP($AP234,$C$5:$AM$504,1+MontoEmpresas!AZ232,FALSE)+AX234</f>
        <v>0</v>
      </c>
      <c r="AT234" s="5">
        <f t="shared" si="13"/>
        <v>0</v>
      </c>
      <c r="AV234" s="4"/>
      <c r="AW234" s="4"/>
      <c r="AX234" s="4"/>
      <c r="BG234">
        <f t="shared" si="14"/>
        <v>230</v>
      </c>
      <c r="BH234" t="s">
        <v>237</v>
      </c>
    </row>
    <row r="235" spans="3:60" x14ac:dyDescent="0.35">
      <c r="C235" s="19" t="s">
        <v>174</v>
      </c>
      <c r="D235" s="7">
        <v>0</v>
      </c>
      <c r="E235" s="7">
        <v>0</v>
      </c>
      <c r="F235" s="7">
        <v>0</v>
      </c>
      <c r="G235" s="7">
        <v>0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0</v>
      </c>
      <c r="U235" s="7">
        <v>0</v>
      </c>
      <c r="V235" s="7">
        <v>0</v>
      </c>
      <c r="W235" s="7">
        <v>0</v>
      </c>
      <c r="X235" s="7">
        <v>0</v>
      </c>
      <c r="Y235" s="7">
        <v>0</v>
      </c>
      <c r="Z235" s="7">
        <v>0</v>
      </c>
      <c r="AA235" s="7">
        <v>0</v>
      </c>
      <c r="AB235" s="4">
        <v>0</v>
      </c>
      <c r="AC235" s="4">
        <v>0</v>
      </c>
      <c r="AD235" s="4">
        <v>0</v>
      </c>
      <c r="AE235" s="4">
        <v>0</v>
      </c>
      <c r="AF235" s="4">
        <v>0</v>
      </c>
      <c r="AG235" s="4">
        <v>0</v>
      </c>
      <c r="AH235" s="4">
        <v>0</v>
      </c>
      <c r="AI235" s="4">
        <v>0</v>
      </c>
      <c r="AJ235" s="4">
        <v>0</v>
      </c>
      <c r="AK235" s="4">
        <v>0</v>
      </c>
      <c r="AL235" s="4">
        <v>0</v>
      </c>
      <c r="AM235" s="4">
        <v>0</v>
      </c>
      <c r="AP235" s="3" t="str">
        <f t="shared" si="12"/>
        <v>JAURURO_SOLAR</v>
      </c>
      <c r="AQ235" s="4">
        <f>VLOOKUP($AP235,$C$5:$AM$504,1+MontoEmpresas!AX233,FALSE)+AV235</f>
        <v>0</v>
      </c>
      <c r="AR235" s="4">
        <f>VLOOKUP($AP235,$C$5:$AM$504,1+MontoEmpresas!AY233,FALSE)+AW235</f>
        <v>0</v>
      </c>
      <c r="AS235" s="4">
        <f>VLOOKUP($AP235,$C$5:$AM$504,1+MontoEmpresas!AZ233,FALSE)+AX235</f>
        <v>0</v>
      </c>
      <c r="AT235" s="5">
        <f t="shared" si="13"/>
        <v>0</v>
      </c>
      <c r="AV235" s="4"/>
      <c r="AW235" s="4"/>
      <c r="AX235" s="4"/>
      <c r="BG235">
        <f t="shared" si="14"/>
        <v>231</v>
      </c>
      <c r="BH235" t="s">
        <v>238</v>
      </c>
    </row>
    <row r="236" spans="3:60" x14ac:dyDescent="0.35">
      <c r="C236" s="19" t="s">
        <v>80</v>
      </c>
      <c r="D236" s="7">
        <v>0</v>
      </c>
      <c r="E236" s="7">
        <v>0</v>
      </c>
      <c r="F236" s="7">
        <v>0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7">
        <v>0</v>
      </c>
      <c r="Q236" s="7">
        <v>0</v>
      </c>
      <c r="R236" s="7">
        <v>0</v>
      </c>
      <c r="S236" s="7">
        <v>0</v>
      </c>
      <c r="T236" s="7">
        <v>0</v>
      </c>
      <c r="U236" s="7">
        <v>0</v>
      </c>
      <c r="V236" s="7">
        <v>0</v>
      </c>
      <c r="W236" s="7">
        <v>0</v>
      </c>
      <c r="X236" s="7">
        <v>0</v>
      </c>
      <c r="Y236" s="7">
        <v>0</v>
      </c>
      <c r="Z236" s="7">
        <v>0</v>
      </c>
      <c r="AA236" s="7">
        <v>0</v>
      </c>
      <c r="AB236" s="4">
        <v>0</v>
      </c>
      <c r="AC236" s="4">
        <v>0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0</v>
      </c>
      <c r="AJ236" s="4">
        <v>0</v>
      </c>
      <c r="AK236" s="4">
        <v>0</v>
      </c>
      <c r="AL236" s="4">
        <v>0</v>
      </c>
      <c r="AM236" s="4">
        <v>0</v>
      </c>
      <c r="AP236" s="3" t="str">
        <f t="shared" si="12"/>
        <v>JAVIERA</v>
      </c>
      <c r="AQ236" s="4">
        <f>VLOOKUP($AP236,$C$5:$AM$504,1+MontoEmpresas!AX234,FALSE)+AV236</f>
        <v>0</v>
      </c>
      <c r="AR236" s="4">
        <f>VLOOKUP($AP236,$C$5:$AM$504,1+MontoEmpresas!AY234,FALSE)+AW236</f>
        <v>0</v>
      </c>
      <c r="AS236" s="4">
        <f>VLOOKUP($AP236,$C$5:$AM$504,1+MontoEmpresas!AZ234,FALSE)+AX236</f>
        <v>0</v>
      </c>
      <c r="AT236" s="5">
        <f t="shared" si="13"/>
        <v>0</v>
      </c>
      <c r="AV236" s="4"/>
      <c r="AW236" s="4"/>
      <c r="AX236" s="4"/>
      <c r="BG236">
        <f t="shared" si="14"/>
        <v>232</v>
      </c>
      <c r="BH236" t="s">
        <v>239</v>
      </c>
    </row>
    <row r="237" spans="3:60" x14ac:dyDescent="0.35">
      <c r="C237" s="19" t="s">
        <v>175</v>
      </c>
      <c r="D237" s="7">
        <v>0</v>
      </c>
      <c r="E237" s="7">
        <v>0</v>
      </c>
      <c r="F237" s="7">
        <v>0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>
        <v>0</v>
      </c>
      <c r="V237" s="7">
        <v>0</v>
      </c>
      <c r="W237" s="7">
        <v>0</v>
      </c>
      <c r="X237" s="7">
        <v>0</v>
      </c>
      <c r="Y237" s="7">
        <v>0</v>
      </c>
      <c r="Z237" s="7">
        <v>0</v>
      </c>
      <c r="AA237" s="7">
        <v>0</v>
      </c>
      <c r="AB237" s="4">
        <v>0</v>
      </c>
      <c r="AC237" s="4">
        <v>0</v>
      </c>
      <c r="AD237" s="4">
        <v>0</v>
      </c>
      <c r="AE237" s="4">
        <v>0</v>
      </c>
      <c r="AF237" s="4">
        <v>0</v>
      </c>
      <c r="AG237" s="4">
        <v>0</v>
      </c>
      <c r="AH237" s="4">
        <v>0</v>
      </c>
      <c r="AI237" s="4">
        <v>0</v>
      </c>
      <c r="AJ237" s="4">
        <v>0</v>
      </c>
      <c r="AK237" s="4">
        <v>0</v>
      </c>
      <c r="AL237" s="4">
        <v>0</v>
      </c>
      <c r="AM237" s="4">
        <v>0</v>
      </c>
      <c r="AP237" s="3" t="str">
        <f t="shared" si="12"/>
        <v>JOAQUIN_SOLAR_SPA</v>
      </c>
      <c r="AQ237" s="4">
        <f>VLOOKUP($AP237,$C$5:$AM$504,1+MontoEmpresas!AX235,FALSE)+AV237</f>
        <v>0</v>
      </c>
      <c r="AR237" s="4">
        <f>VLOOKUP($AP237,$C$5:$AM$504,1+MontoEmpresas!AY235,FALSE)+AW237</f>
        <v>0</v>
      </c>
      <c r="AS237" s="4">
        <f>VLOOKUP($AP237,$C$5:$AM$504,1+MontoEmpresas!AZ235,FALSE)+AX237</f>
        <v>0</v>
      </c>
      <c r="AT237" s="5">
        <f t="shared" si="13"/>
        <v>0</v>
      </c>
      <c r="AV237" s="4"/>
      <c r="AW237" s="4"/>
      <c r="AX237" s="4"/>
      <c r="BG237">
        <f t="shared" si="14"/>
        <v>233</v>
      </c>
      <c r="BH237" t="s">
        <v>240</v>
      </c>
    </row>
    <row r="238" spans="3:60" x14ac:dyDescent="0.35">
      <c r="C238" s="19" t="s">
        <v>61</v>
      </c>
      <c r="D238" s="7">
        <v>0</v>
      </c>
      <c r="E238" s="7">
        <v>0</v>
      </c>
      <c r="F238" s="7">
        <v>0</v>
      </c>
      <c r="G238" s="7">
        <v>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  <c r="R238" s="7">
        <v>0</v>
      </c>
      <c r="S238" s="7">
        <v>0</v>
      </c>
      <c r="T238" s="7">
        <v>0</v>
      </c>
      <c r="U238" s="7">
        <v>0</v>
      </c>
      <c r="V238" s="7">
        <v>0</v>
      </c>
      <c r="W238" s="7">
        <v>0</v>
      </c>
      <c r="X238" s="7">
        <v>0</v>
      </c>
      <c r="Y238" s="7">
        <v>0</v>
      </c>
      <c r="Z238" s="7">
        <v>0</v>
      </c>
      <c r="AA238" s="7">
        <v>0</v>
      </c>
      <c r="AB238" s="4">
        <v>0</v>
      </c>
      <c r="AC238" s="4">
        <v>0</v>
      </c>
      <c r="AD238" s="4">
        <v>0</v>
      </c>
      <c r="AE238" s="4">
        <v>0</v>
      </c>
      <c r="AF238" s="4">
        <v>0</v>
      </c>
      <c r="AG238" s="4">
        <v>0</v>
      </c>
      <c r="AH238" s="4">
        <v>0</v>
      </c>
      <c r="AI238" s="4">
        <v>0</v>
      </c>
      <c r="AJ238" s="4">
        <v>0</v>
      </c>
      <c r="AK238" s="4">
        <v>0</v>
      </c>
      <c r="AL238" s="4">
        <v>0</v>
      </c>
      <c r="AM238" s="4">
        <v>0</v>
      </c>
      <c r="AP238" s="3" t="str">
        <f t="shared" si="12"/>
        <v>KALTEMP</v>
      </c>
      <c r="AQ238" s="4">
        <f>VLOOKUP($AP238,$C$5:$AM$504,1+MontoEmpresas!AX236,FALSE)+AV238</f>
        <v>0</v>
      </c>
      <c r="AR238" s="4">
        <f>VLOOKUP($AP238,$C$5:$AM$504,1+MontoEmpresas!AY236,FALSE)+AW238</f>
        <v>0</v>
      </c>
      <c r="AS238" s="4">
        <f>VLOOKUP($AP238,$C$5:$AM$504,1+MontoEmpresas!AZ236,FALSE)+AX238</f>
        <v>0</v>
      </c>
      <c r="AT238" s="5">
        <f t="shared" si="13"/>
        <v>0</v>
      </c>
      <c r="AV238" s="4"/>
      <c r="AW238" s="4"/>
      <c r="AX238" s="4"/>
      <c r="BG238">
        <f t="shared" si="14"/>
        <v>234</v>
      </c>
      <c r="BH238" t="s">
        <v>241</v>
      </c>
    </row>
    <row r="239" spans="3:60" x14ac:dyDescent="0.35">
      <c r="C239" s="19" t="s">
        <v>33</v>
      </c>
      <c r="D239" s="7">
        <v>0</v>
      </c>
      <c r="E239" s="7">
        <v>0</v>
      </c>
      <c r="F239" s="7">
        <v>0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  <c r="Q239" s="7">
        <v>0</v>
      </c>
      <c r="R239" s="7">
        <v>0</v>
      </c>
      <c r="S239" s="7">
        <v>0</v>
      </c>
      <c r="T239" s="7">
        <v>0</v>
      </c>
      <c r="U239" s="7">
        <v>0</v>
      </c>
      <c r="V239" s="7">
        <v>0</v>
      </c>
      <c r="W239" s="7">
        <v>0</v>
      </c>
      <c r="X239" s="7">
        <v>0</v>
      </c>
      <c r="Y239" s="7">
        <v>0</v>
      </c>
      <c r="Z239" s="7">
        <v>0</v>
      </c>
      <c r="AA239" s="7">
        <v>0</v>
      </c>
      <c r="AB239" s="4">
        <v>0</v>
      </c>
      <c r="AC239" s="4">
        <v>0</v>
      </c>
      <c r="AD239" s="4">
        <v>0</v>
      </c>
      <c r="AE239" s="4">
        <v>0</v>
      </c>
      <c r="AF239" s="4">
        <v>0</v>
      </c>
      <c r="AG239" s="4">
        <v>0</v>
      </c>
      <c r="AH239" s="4">
        <v>0</v>
      </c>
      <c r="AI239" s="4">
        <v>0</v>
      </c>
      <c r="AJ239" s="4">
        <v>0</v>
      </c>
      <c r="AK239" s="4">
        <v>0</v>
      </c>
      <c r="AL239" s="4">
        <v>0</v>
      </c>
      <c r="AM239" s="4">
        <v>0</v>
      </c>
      <c r="AP239" s="3" t="str">
        <f t="shared" si="12"/>
        <v>KDM_ENERGIA</v>
      </c>
      <c r="AQ239" s="4">
        <f>VLOOKUP($AP239,$C$5:$AM$504,1+MontoEmpresas!AX237,FALSE)+AV239</f>
        <v>0</v>
      </c>
      <c r="AR239" s="4">
        <f>VLOOKUP($AP239,$C$5:$AM$504,1+MontoEmpresas!AY237,FALSE)+AW239</f>
        <v>0</v>
      </c>
      <c r="AS239" s="4">
        <f>VLOOKUP($AP239,$C$5:$AM$504,1+MontoEmpresas!AZ237,FALSE)+AX239</f>
        <v>0</v>
      </c>
      <c r="AT239" s="5">
        <f t="shared" si="13"/>
        <v>0</v>
      </c>
      <c r="AV239" s="4"/>
      <c r="AW239" s="4"/>
      <c r="AX239" s="4"/>
      <c r="BG239">
        <f t="shared" si="14"/>
        <v>235</v>
      </c>
      <c r="BH239" t="s">
        <v>242</v>
      </c>
    </row>
    <row r="240" spans="3:60" x14ac:dyDescent="0.35">
      <c r="C240" s="19" t="s">
        <v>34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7">
        <v>0</v>
      </c>
      <c r="AA240" s="7">
        <v>0</v>
      </c>
      <c r="AB240" s="4">
        <v>0</v>
      </c>
      <c r="AC240" s="4">
        <v>0</v>
      </c>
      <c r="AD240" s="4">
        <v>0</v>
      </c>
      <c r="AE240" s="4">
        <v>0</v>
      </c>
      <c r="AF240" s="4">
        <v>0</v>
      </c>
      <c r="AG240" s="4">
        <v>0</v>
      </c>
      <c r="AH240" s="4">
        <v>0</v>
      </c>
      <c r="AI240" s="4">
        <v>0</v>
      </c>
      <c r="AJ240" s="4">
        <v>0</v>
      </c>
      <c r="AK240" s="4">
        <v>0</v>
      </c>
      <c r="AL240" s="4">
        <v>0</v>
      </c>
      <c r="AM240" s="4">
        <v>0</v>
      </c>
      <c r="AP240" s="3" t="str">
        <f t="shared" si="12"/>
        <v>LA ARENA SPA</v>
      </c>
      <c r="AQ240" s="4">
        <f>VLOOKUP($AP240,$C$5:$AM$504,1+MontoEmpresas!AX238,FALSE)+AV240</f>
        <v>0</v>
      </c>
      <c r="AR240" s="4">
        <f>VLOOKUP($AP240,$C$5:$AM$504,1+MontoEmpresas!AY238,FALSE)+AW240</f>
        <v>0</v>
      </c>
      <c r="AS240" s="4">
        <f>VLOOKUP($AP240,$C$5:$AM$504,1+MontoEmpresas!AZ238,FALSE)+AX240</f>
        <v>0</v>
      </c>
      <c r="AT240" s="5">
        <f t="shared" si="13"/>
        <v>0</v>
      </c>
      <c r="AV240" s="4"/>
      <c r="AW240" s="4"/>
      <c r="AX240" s="4"/>
      <c r="BG240">
        <f t="shared" si="14"/>
        <v>236</v>
      </c>
      <c r="BH240" t="s">
        <v>243</v>
      </c>
    </row>
    <row r="241" spans="3:60" x14ac:dyDescent="0.35">
      <c r="C241" s="19" t="s">
        <v>35</v>
      </c>
      <c r="D241" s="7">
        <v>0</v>
      </c>
      <c r="E241" s="7">
        <v>0</v>
      </c>
      <c r="F241" s="7">
        <v>0</v>
      </c>
      <c r="G241" s="7">
        <v>0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7">
        <v>-1940448.45</v>
      </c>
      <c r="N241" s="7">
        <v>-2107722.5100000012</v>
      </c>
      <c r="O241" s="7">
        <v>-1980052.4400000013</v>
      </c>
      <c r="P241" s="7">
        <v>0</v>
      </c>
      <c r="Q241" s="7">
        <v>0</v>
      </c>
      <c r="R241" s="7">
        <v>0</v>
      </c>
      <c r="S241" s="7">
        <v>0</v>
      </c>
      <c r="T241" s="7">
        <v>0</v>
      </c>
      <c r="U241" s="7">
        <v>0</v>
      </c>
      <c r="V241" s="7">
        <v>0</v>
      </c>
      <c r="W241" s="7">
        <v>0</v>
      </c>
      <c r="X241" s="7">
        <v>0</v>
      </c>
      <c r="Y241" s="7">
        <v>-1993176.4800000011</v>
      </c>
      <c r="Z241" s="7">
        <v>-2185584.8800000013</v>
      </c>
      <c r="AA241" s="7">
        <v>-2036465.699999999</v>
      </c>
      <c r="AB241" s="4">
        <v>0</v>
      </c>
      <c r="AC241" s="4">
        <v>0</v>
      </c>
      <c r="AD241" s="4">
        <v>0</v>
      </c>
      <c r="AE241" s="4">
        <v>0</v>
      </c>
      <c r="AF241" s="4">
        <v>0</v>
      </c>
      <c r="AG241" s="4">
        <v>0</v>
      </c>
      <c r="AH241" s="4">
        <v>0</v>
      </c>
      <c r="AI241" s="4">
        <v>0</v>
      </c>
      <c r="AJ241" s="4">
        <v>0</v>
      </c>
      <c r="AK241" s="4">
        <v>-1998415.4800000037</v>
      </c>
      <c r="AL241" s="4">
        <v>-2135402.7200000007</v>
      </c>
      <c r="AM241" s="4">
        <v>-2048761.3600000003</v>
      </c>
      <c r="AP241" s="3" t="str">
        <f t="shared" si="12"/>
        <v>LA CONFLUENCIA</v>
      </c>
      <c r="AQ241" s="4">
        <f>VLOOKUP($AP241,$C$5:$AM$504,1+MontoEmpresas!AX239,FALSE)+AV241</f>
        <v>-1998415.4800000037</v>
      </c>
      <c r="AR241" s="4">
        <f>VLOOKUP($AP241,$C$5:$AM$504,1+MontoEmpresas!AY239,FALSE)+AW241</f>
        <v>-2135402.7200000007</v>
      </c>
      <c r="AS241" s="4">
        <f>VLOOKUP($AP241,$C$5:$AM$504,1+MontoEmpresas!AZ239,FALSE)+AX241</f>
        <v>-2048761.3600000003</v>
      </c>
      <c r="AT241" s="5">
        <f t="shared" si="13"/>
        <v>-6182579.5600000042</v>
      </c>
      <c r="AV241" s="4"/>
      <c r="AW241" s="4"/>
      <c r="AX241" s="4"/>
      <c r="BG241">
        <f t="shared" si="14"/>
        <v>237</v>
      </c>
      <c r="BH241" t="s">
        <v>244</v>
      </c>
    </row>
    <row r="242" spans="3:60" x14ac:dyDescent="0.35">
      <c r="C242" s="19" t="s">
        <v>36</v>
      </c>
      <c r="D242" s="7">
        <v>0</v>
      </c>
      <c r="E242" s="7">
        <v>0</v>
      </c>
      <c r="F242" s="7">
        <v>0</v>
      </c>
      <c r="G242" s="7">
        <v>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-2545122.990000003</v>
      </c>
      <c r="N242" s="7">
        <v>-2764521.9499999969</v>
      </c>
      <c r="O242" s="7">
        <v>-2597068.1600000006</v>
      </c>
      <c r="P242" s="7">
        <v>0</v>
      </c>
      <c r="Q242" s="7">
        <v>0</v>
      </c>
      <c r="R242" s="7">
        <v>0</v>
      </c>
      <c r="S242" s="7">
        <v>0</v>
      </c>
      <c r="T242" s="7">
        <v>0</v>
      </c>
      <c r="U242" s="7">
        <v>0</v>
      </c>
      <c r="V242" s="7">
        <v>0</v>
      </c>
      <c r="W242" s="7">
        <v>0</v>
      </c>
      <c r="X242" s="7">
        <v>0</v>
      </c>
      <c r="Y242" s="7">
        <v>-2614281.8100000019</v>
      </c>
      <c r="Z242" s="7">
        <v>-2866647.8300000029</v>
      </c>
      <c r="AA242" s="7">
        <v>-2671060.6600000015</v>
      </c>
      <c r="AB242" s="4">
        <v>0</v>
      </c>
      <c r="AC242" s="4">
        <v>0</v>
      </c>
      <c r="AD242" s="4">
        <v>0</v>
      </c>
      <c r="AE242" s="4">
        <v>0</v>
      </c>
      <c r="AF242" s="4">
        <v>0</v>
      </c>
      <c r="AG242" s="4">
        <v>0</v>
      </c>
      <c r="AH242" s="4">
        <v>0</v>
      </c>
      <c r="AI242" s="4">
        <v>0</v>
      </c>
      <c r="AJ242" s="4">
        <v>0</v>
      </c>
      <c r="AK242" s="4">
        <v>-2621153.63</v>
      </c>
      <c r="AL242" s="4">
        <v>-2800827.819999998</v>
      </c>
      <c r="AM242" s="4">
        <v>-2687187.6099999994</v>
      </c>
      <c r="AP242" s="3" t="str">
        <f t="shared" si="12"/>
        <v>LA HIGUERA</v>
      </c>
      <c r="AQ242" s="4">
        <f>VLOOKUP($AP242,$C$5:$AM$504,1+MontoEmpresas!AX240,FALSE)+AV242</f>
        <v>-2621153.63</v>
      </c>
      <c r="AR242" s="4">
        <f>VLOOKUP($AP242,$C$5:$AM$504,1+MontoEmpresas!AY240,FALSE)+AW242</f>
        <v>-2800827.819999998</v>
      </c>
      <c r="AS242" s="4">
        <f>VLOOKUP($AP242,$C$5:$AM$504,1+MontoEmpresas!AZ240,FALSE)+AX242</f>
        <v>-2687187.6099999994</v>
      </c>
      <c r="AT242" s="5">
        <f t="shared" si="13"/>
        <v>-8109169.0599999968</v>
      </c>
      <c r="AV242" s="4"/>
      <c r="AW242" s="4"/>
      <c r="AX242" s="4"/>
      <c r="BG242">
        <f t="shared" si="14"/>
        <v>238</v>
      </c>
      <c r="BH242" t="s">
        <v>245</v>
      </c>
    </row>
    <row r="243" spans="3:60" x14ac:dyDescent="0.35">
      <c r="C243" s="19" t="s">
        <v>176</v>
      </c>
      <c r="D243" s="7">
        <v>0</v>
      </c>
      <c r="E243" s="7">
        <v>0</v>
      </c>
      <c r="F243" s="7">
        <v>0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  <c r="Q243" s="7">
        <v>0</v>
      </c>
      <c r="R243" s="7">
        <v>0</v>
      </c>
      <c r="S243" s="7">
        <v>0</v>
      </c>
      <c r="T243" s="7">
        <v>0</v>
      </c>
      <c r="U243" s="7">
        <v>0</v>
      </c>
      <c r="V243" s="7">
        <v>0</v>
      </c>
      <c r="W243" s="7">
        <v>0</v>
      </c>
      <c r="X243" s="7">
        <v>0</v>
      </c>
      <c r="Y243" s="7">
        <v>0</v>
      </c>
      <c r="Z243" s="7">
        <v>0</v>
      </c>
      <c r="AA243" s="7">
        <v>0</v>
      </c>
      <c r="AB243" s="4">
        <v>0</v>
      </c>
      <c r="AC243" s="4">
        <v>0</v>
      </c>
      <c r="AD243" s="4">
        <v>0</v>
      </c>
      <c r="AE243" s="4">
        <v>0</v>
      </c>
      <c r="AF243" s="4">
        <v>0</v>
      </c>
      <c r="AG243" s="4">
        <v>0</v>
      </c>
      <c r="AH243" s="4">
        <v>0</v>
      </c>
      <c r="AI243" s="4">
        <v>0</v>
      </c>
      <c r="AJ243" s="4">
        <v>0</v>
      </c>
      <c r="AK243" s="4">
        <v>0</v>
      </c>
      <c r="AL243" s="4">
        <v>0</v>
      </c>
      <c r="AM243" s="4">
        <v>0</v>
      </c>
      <c r="AP243" s="3" t="str">
        <f t="shared" si="12"/>
        <v>LA_ACACIA</v>
      </c>
      <c r="AQ243" s="4">
        <f>VLOOKUP($AP243,$C$5:$AM$504,1+MontoEmpresas!AX241,FALSE)+AV243</f>
        <v>0</v>
      </c>
      <c r="AR243" s="4">
        <f>VLOOKUP($AP243,$C$5:$AM$504,1+MontoEmpresas!AY241,FALSE)+AW243</f>
        <v>0</v>
      </c>
      <c r="AS243" s="4">
        <f>VLOOKUP($AP243,$C$5:$AM$504,1+MontoEmpresas!AZ241,FALSE)+AX243</f>
        <v>0</v>
      </c>
      <c r="AT243" s="5">
        <f t="shared" si="13"/>
        <v>0</v>
      </c>
      <c r="AV243" s="4"/>
      <c r="AW243" s="4"/>
      <c r="AX243" s="4"/>
      <c r="BG243">
        <f t="shared" si="14"/>
        <v>239</v>
      </c>
      <c r="BH243" t="s">
        <v>246</v>
      </c>
    </row>
    <row r="244" spans="3:60" x14ac:dyDescent="0.35">
      <c r="C244" s="19" t="s">
        <v>476</v>
      </c>
      <c r="D244" s="7">
        <v>0</v>
      </c>
      <c r="E244" s="7">
        <v>0</v>
      </c>
      <c r="F244" s="7">
        <v>0</v>
      </c>
      <c r="G244" s="7">
        <v>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7">
        <v>0</v>
      </c>
      <c r="U244" s="7">
        <v>0</v>
      </c>
      <c r="V244" s="7">
        <v>0</v>
      </c>
      <c r="W244" s="7">
        <v>0</v>
      </c>
      <c r="X244" s="7">
        <v>0</v>
      </c>
      <c r="Y244" s="7">
        <v>0</v>
      </c>
      <c r="Z244" s="7">
        <v>0</v>
      </c>
      <c r="AA244" s="7">
        <v>0</v>
      </c>
      <c r="AB244" s="4">
        <v>0</v>
      </c>
      <c r="AC244" s="4">
        <v>0</v>
      </c>
      <c r="AD244" s="4">
        <v>0</v>
      </c>
      <c r="AE244" s="4">
        <v>0</v>
      </c>
      <c r="AF244" s="4">
        <v>0</v>
      </c>
      <c r="AG244" s="4">
        <v>0</v>
      </c>
      <c r="AH244" s="4">
        <v>0</v>
      </c>
      <c r="AI244" s="4">
        <v>0</v>
      </c>
      <c r="AJ244" s="4">
        <v>0</v>
      </c>
      <c r="AK244" s="4">
        <v>0</v>
      </c>
      <c r="AL244" s="4">
        <v>0</v>
      </c>
      <c r="AM244" s="4">
        <v>0</v>
      </c>
      <c r="AP244" s="3" t="str">
        <f t="shared" si="12"/>
        <v>LA_CALERA</v>
      </c>
      <c r="AQ244" s="4">
        <f>VLOOKUP($AP244,$C$5:$AM$504,1+MontoEmpresas!AX242,FALSE)+AV244</f>
        <v>0</v>
      </c>
      <c r="AR244" s="4">
        <f>VLOOKUP($AP244,$C$5:$AM$504,1+MontoEmpresas!AY242,FALSE)+AW244</f>
        <v>0</v>
      </c>
      <c r="AS244" s="4">
        <f>VLOOKUP($AP244,$C$5:$AM$504,1+MontoEmpresas!AZ242,FALSE)+AX244</f>
        <v>0</v>
      </c>
      <c r="AT244" s="5">
        <f t="shared" si="13"/>
        <v>0</v>
      </c>
      <c r="AV244" s="4"/>
      <c r="AW244" s="4"/>
      <c r="AX244" s="4"/>
      <c r="BG244">
        <f t="shared" si="14"/>
        <v>240</v>
      </c>
      <c r="BH244" t="s">
        <v>247</v>
      </c>
    </row>
    <row r="245" spans="3:60" x14ac:dyDescent="0.35">
      <c r="C245" s="19" t="s">
        <v>477</v>
      </c>
      <c r="D245" s="7">
        <v>0</v>
      </c>
      <c r="E245" s="7">
        <v>0</v>
      </c>
      <c r="F245" s="7">
        <v>0</v>
      </c>
      <c r="G245" s="7">
        <v>0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7">
        <v>0</v>
      </c>
      <c r="T245" s="7">
        <v>0</v>
      </c>
      <c r="U245" s="7">
        <v>0</v>
      </c>
      <c r="V245" s="7">
        <v>0</v>
      </c>
      <c r="W245" s="7">
        <v>0</v>
      </c>
      <c r="X245" s="7">
        <v>0</v>
      </c>
      <c r="Y245" s="7">
        <v>0</v>
      </c>
      <c r="Z245" s="7">
        <v>0</v>
      </c>
      <c r="AA245" s="7">
        <v>0</v>
      </c>
      <c r="AB245" s="4">
        <v>0</v>
      </c>
      <c r="AC245" s="4">
        <v>0</v>
      </c>
      <c r="AD245" s="4">
        <v>0</v>
      </c>
      <c r="AE245" s="4">
        <v>0</v>
      </c>
      <c r="AF245" s="4">
        <v>0</v>
      </c>
      <c r="AG245" s="4">
        <v>0</v>
      </c>
      <c r="AH245" s="4">
        <v>0</v>
      </c>
      <c r="AI245" s="4">
        <v>0</v>
      </c>
      <c r="AJ245" s="4">
        <v>0</v>
      </c>
      <c r="AK245" s="4">
        <v>0</v>
      </c>
      <c r="AL245" s="4">
        <v>0</v>
      </c>
      <c r="AM245" s="4">
        <v>0</v>
      </c>
      <c r="AP245" s="3" t="str">
        <f t="shared" si="12"/>
        <v>LA_CHIMBA_BIS_SPA</v>
      </c>
      <c r="AQ245" s="4">
        <f>VLOOKUP($AP245,$C$5:$AM$504,1+MontoEmpresas!AX243,FALSE)+AV245</f>
        <v>0</v>
      </c>
      <c r="AR245" s="4">
        <f>VLOOKUP($AP245,$C$5:$AM$504,1+MontoEmpresas!AY243,FALSE)+AW245</f>
        <v>0</v>
      </c>
      <c r="AS245" s="4">
        <f>VLOOKUP($AP245,$C$5:$AM$504,1+MontoEmpresas!AZ243,FALSE)+AX245</f>
        <v>0</v>
      </c>
      <c r="AT245" s="5">
        <f t="shared" si="13"/>
        <v>0</v>
      </c>
      <c r="AV245" s="4"/>
      <c r="AW245" s="4"/>
      <c r="AX245" s="4"/>
      <c r="BG245">
        <f t="shared" si="14"/>
        <v>241</v>
      </c>
      <c r="BH245" t="s">
        <v>248</v>
      </c>
    </row>
    <row r="246" spans="3:60" x14ac:dyDescent="0.35">
      <c r="C246" s="19" t="s">
        <v>478</v>
      </c>
      <c r="D246" s="7">
        <v>0</v>
      </c>
      <c r="E246" s="7">
        <v>0</v>
      </c>
      <c r="F246" s="7">
        <v>0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-131469.30000000008</v>
      </c>
      <c r="N246" s="7">
        <v>-139539.37000000005</v>
      </c>
      <c r="O246" s="7">
        <v>-134555.41999999998</v>
      </c>
      <c r="P246" s="7">
        <v>0</v>
      </c>
      <c r="Q246" s="7">
        <v>0</v>
      </c>
      <c r="R246" s="7">
        <v>0</v>
      </c>
      <c r="S246" s="7">
        <v>0</v>
      </c>
      <c r="T246" s="7">
        <v>0</v>
      </c>
      <c r="U246" s="7">
        <v>0</v>
      </c>
      <c r="V246" s="7">
        <v>0</v>
      </c>
      <c r="W246" s="7">
        <v>0</v>
      </c>
      <c r="X246" s="7">
        <v>0</v>
      </c>
      <c r="Y246" s="7">
        <v>-132469.93000000014</v>
      </c>
      <c r="Z246" s="7">
        <v>-143070.49999999997</v>
      </c>
      <c r="AA246" s="7">
        <v>-138332.91999999995</v>
      </c>
      <c r="AB246" s="4">
        <v>0</v>
      </c>
      <c r="AC246" s="4">
        <v>0</v>
      </c>
      <c r="AD246" s="4">
        <v>0</v>
      </c>
      <c r="AE246" s="4">
        <v>0</v>
      </c>
      <c r="AF246" s="4">
        <v>0</v>
      </c>
      <c r="AG246" s="4">
        <v>0</v>
      </c>
      <c r="AH246" s="4">
        <v>0</v>
      </c>
      <c r="AI246" s="4">
        <v>0</v>
      </c>
      <c r="AJ246" s="4">
        <v>0</v>
      </c>
      <c r="AK246" s="4">
        <v>-133386.49999999991</v>
      </c>
      <c r="AL246" s="4">
        <v>-140170.09999999998</v>
      </c>
      <c r="AM246" s="4">
        <v>-137213.80000000002</v>
      </c>
      <c r="AP246" s="3" t="str">
        <f t="shared" si="12"/>
        <v>LA_HUELLA</v>
      </c>
      <c r="AQ246" s="4">
        <f>VLOOKUP($AP246,$C$5:$AM$504,1+MontoEmpresas!AX244,FALSE)+AV246</f>
        <v>-133386.49999999991</v>
      </c>
      <c r="AR246" s="4">
        <f>VLOOKUP($AP246,$C$5:$AM$504,1+MontoEmpresas!AY244,FALSE)+AW246</f>
        <v>-140170.09999999998</v>
      </c>
      <c r="AS246" s="4">
        <f>VLOOKUP($AP246,$C$5:$AM$504,1+MontoEmpresas!AZ244,FALSE)+AX246</f>
        <v>-137213.80000000002</v>
      </c>
      <c r="AT246" s="5">
        <f t="shared" si="13"/>
        <v>-410770.39999999991</v>
      </c>
      <c r="AV246" s="4"/>
      <c r="AW246" s="4"/>
      <c r="AX246" s="4"/>
      <c r="BG246">
        <f t="shared" si="14"/>
        <v>242</v>
      </c>
      <c r="BH246" t="s">
        <v>249</v>
      </c>
    </row>
    <row r="247" spans="3:60" x14ac:dyDescent="0.35">
      <c r="C247" s="19" t="s">
        <v>177</v>
      </c>
      <c r="D247" s="7">
        <v>0</v>
      </c>
      <c r="E247" s="7">
        <v>0</v>
      </c>
      <c r="F247" s="7">
        <v>0</v>
      </c>
      <c r="G247" s="7">
        <v>0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7">
        <v>-241120.16000000003</v>
      </c>
      <c r="N247" s="7">
        <v>-264864.16000000003</v>
      </c>
      <c r="O247" s="7">
        <v>-243519.88999999984</v>
      </c>
      <c r="P247" s="7">
        <v>0</v>
      </c>
      <c r="Q247" s="7">
        <v>0</v>
      </c>
      <c r="R247" s="7">
        <v>0</v>
      </c>
      <c r="S247" s="7">
        <v>0</v>
      </c>
      <c r="T247" s="7">
        <v>0</v>
      </c>
      <c r="U247" s="7">
        <v>0</v>
      </c>
      <c r="V247" s="7">
        <v>0</v>
      </c>
      <c r="W247" s="7">
        <v>0</v>
      </c>
      <c r="X247" s="7">
        <v>0</v>
      </c>
      <c r="Y247" s="7">
        <v>-252508.50999999998</v>
      </c>
      <c r="Z247" s="7">
        <v>-283444.50000000035</v>
      </c>
      <c r="AA247" s="7">
        <v>-266912.4099999998</v>
      </c>
      <c r="AB247" s="4">
        <v>0</v>
      </c>
      <c r="AC247" s="4">
        <v>0</v>
      </c>
      <c r="AD247" s="4">
        <v>0</v>
      </c>
      <c r="AE247" s="4">
        <v>0</v>
      </c>
      <c r="AF247" s="4">
        <v>0</v>
      </c>
      <c r="AG247" s="4">
        <v>0</v>
      </c>
      <c r="AH247" s="4">
        <v>0</v>
      </c>
      <c r="AI247" s="4">
        <v>0</v>
      </c>
      <c r="AJ247" s="4">
        <v>0</v>
      </c>
      <c r="AK247" s="4">
        <v>-243053.56999999986</v>
      </c>
      <c r="AL247" s="4">
        <v>-267472.50999999972</v>
      </c>
      <c r="AM247" s="4">
        <v>-263554.19000000012</v>
      </c>
      <c r="AP247" s="3" t="str">
        <f t="shared" si="12"/>
        <v>LA_LEONERA</v>
      </c>
      <c r="AQ247" s="4">
        <f>VLOOKUP($AP247,$C$5:$AM$504,1+MontoEmpresas!AX245,FALSE)+AV247</f>
        <v>-252508.50999999998</v>
      </c>
      <c r="AR247" s="4">
        <f>VLOOKUP($AP247,$C$5:$AM$504,1+MontoEmpresas!AY245,FALSE)+AW247</f>
        <v>-283444.50000000035</v>
      </c>
      <c r="AS247" s="4">
        <f>VLOOKUP($AP247,$C$5:$AM$504,1+MontoEmpresas!AZ245,FALSE)+AX247</f>
        <v>-266912.4099999998</v>
      </c>
      <c r="AT247" s="5">
        <f t="shared" si="13"/>
        <v>-802865.42000000016</v>
      </c>
      <c r="AV247" s="4"/>
      <c r="AW247" s="4"/>
      <c r="AX247" s="4"/>
      <c r="BG247">
        <f t="shared" si="14"/>
        <v>243</v>
      </c>
      <c r="BH247" t="s">
        <v>250</v>
      </c>
    </row>
    <row r="248" spans="3:60" x14ac:dyDescent="0.35">
      <c r="C248" s="19" t="s">
        <v>479</v>
      </c>
      <c r="D248" s="7">
        <v>0</v>
      </c>
      <c r="E248" s="7">
        <v>0</v>
      </c>
      <c r="F248" s="7">
        <v>0</v>
      </c>
      <c r="G248" s="7">
        <v>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7">
        <v>0</v>
      </c>
      <c r="Q248" s="7">
        <v>0</v>
      </c>
      <c r="R248" s="7">
        <v>0</v>
      </c>
      <c r="S248" s="7">
        <v>0</v>
      </c>
      <c r="T248" s="7">
        <v>0</v>
      </c>
      <c r="U248" s="7">
        <v>0</v>
      </c>
      <c r="V248" s="7">
        <v>0</v>
      </c>
      <c r="W248" s="7">
        <v>0</v>
      </c>
      <c r="X248" s="7">
        <v>0</v>
      </c>
      <c r="Y248" s="7">
        <v>0</v>
      </c>
      <c r="Z248" s="7">
        <v>0</v>
      </c>
      <c r="AA248" s="7">
        <v>0</v>
      </c>
      <c r="AB248" s="4">
        <v>0</v>
      </c>
      <c r="AC248" s="4">
        <v>0</v>
      </c>
      <c r="AD248" s="4">
        <v>0</v>
      </c>
      <c r="AE248" s="4">
        <v>0</v>
      </c>
      <c r="AF248" s="4">
        <v>0</v>
      </c>
      <c r="AG248" s="4">
        <v>0</v>
      </c>
      <c r="AH248" s="4">
        <v>0</v>
      </c>
      <c r="AI248" s="4">
        <v>0</v>
      </c>
      <c r="AJ248" s="4">
        <v>0</v>
      </c>
      <c r="AK248" s="4">
        <v>0</v>
      </c>
      <c r="AL248" s="4">
        <v>0</v>
      </c>
      <c r="AM248" s="4">
        <v>0</v>
      </c>
      <c r="AP248" s="3" t="str">
        <f t="shared" si="12"/>
        <v>LA_LIGUA_SPA</v>
      </c>
      <c r="AQ248" s="4">
        <f>VLOOKUP($AP248,$C$5:$AM$504,1+MontoEmpresas!AX246,FALSE)+AV248</f>
        <v>0</v>
      </c>
      <c r="AR248" s="4">
        <f>VLOOKUP($AP248,$C$5:$AM$504,1+MontoEmpresas!AY246,FALSE)+AW248</f>
        <v>0</v>
      </c>
      <c r="AS248" s="4">
        <f>VLOOKUP($AP248,$C$5:$AM$504,1+MontoEmpresas!AZ246,FALSE)+AX248</f>
        <v>0</v>
      </c>
      <c r="AT248" s="5">
        <f t="shared" si="13"/>
        <v>0</v>
      </c>
      <c r="AV248" s="4"/>
      <c r="AW248" s="4"/>
      <c r="AX248" s="4"/>
      <c r="BG248">
        <f t="shared" si="14"/>
        <v>244</v>
      </c>
      <c r="BH248" t="s">
        <v>251</v>
      </c>
    </row>
    <row r="249" spans="3:60" x14ac:dyDescent="0.35">
      <c r="C249" s="19" t="s">
        <v>178</v>
      </c>
      <c r="D249" s="7">
        <v>0</v>
      </c>
      <c r="E249" s="7">
        <v>0</v>
      </c>
      <c r="F249" s="7">
        <v>0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  <c r="Q249" s="7">
        <v>0</v>
      </c>
      <c r="R249" s="7">
        <v>0</v>
      </c>
      <c r="S249" s="7">
        <v>0</v>
      </c>
      <c r="T249" s="7">
        <v>0</v>
      </c>
      <c r="U249" s="7">
        <v>0</v>
      </c>
      <c r="V249" s="7">
        <v>0</v>
      </c>
      <c r="W249" s="7">
        <v>0</v>
      </c>
      <c r="X249" s="7">
        <v>0</v>
      </c>
      <c r="Y249" s="7">
        <v>0</v>
      </c>
      <c r="Z249" s="7">
        <v>0</v>
      </c>
      <c r="AA249" s="7">
        <v>0</v>
      </c>
      <c r="AB249" s="4">
        <v>0</v>
      </c>
      <c r="AC249" s="4">
        <v>0</v>
      </c>
      <c r="AD249" s="4">
        <v>0</v>
      </c>
      <c r="AE249" s="4">
        <v>0</v>
      </c>
      <c r="AF249" s="4">
        <v>0</v>
      </c>
      <c r="AG249" s="4">
        <v>0</v>
      </c>
      <c r="AH249" s="4">
        <v>0</v>
      </c>
      <c r="AI249" s="4">
        <v>0</v>
      </c>
      <c r="AJ249" s="4">
        <v>0</v>
      </c>
      <c r="AK249" s="4">
        <v>0</v>
      </c>
      <c r="AL249" s="4">
        <v>0</v>
      </c>
      <c r="AM249" s="4">
        <v>0</v>
      </c>
      <c r="AP249" s="3" t="str">
        <f t="shared" si="12"/>
        <v>LA_MANGA_ENERGY</v>
      </c>
      <c r="AQ249" s="4">
        <f>VLOOKUP($AP249,$C$5:$AM$504,1+MontoEmpresas!AX247,FALSE)+AV249</f>
        <v>0</v>
      </c>
      <c r="AR249" s="4">
        <f>VLOOKUP($AP249,$C$5:$AM$504,1+MontoEmpresas!AY247,FALSE)+AW249</f>
        <v>0</v>
      </c>
      <c r="AS249" s="4">
        <f>VLOOKUP($AP249,$C$5:$AM$504,1+MontoEmpresas!AZ247,FALSE)+AX249</f>
        <v>0</v>
      </c>
      <c r="AT249" s="5">
        <f t="shared" si="13"/>
        <v>0</v>
      </c>
      <c r="AV249" s="4"/>
      <c r="AW249" s="4"/>
      <c r="AX249" s="4"/>
      <c r="BG249">
        <f t="shared" si="14"/>
        <v>245</v>
      </c>
      <c r="BH249" t="s">
        <v>252</v>
      </c>
    </row>
    <row r="250" spans="3:60" x14ac:dyDescent="0.35">
      <c r="C250" s="19" t="s">
        <v>179</v>
      </c>
      <c r="D250" s="7">
        <v>0</v>
      </c>
      <c r="E250" s="7">
        <v>0</v>
      </c>
      <c r="F250" s="7">
        <v>0</v>
      </c>
      <c r="G250" s="7">
        <v>0</v>
      </c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7">
        <v>0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7">
        <v>0</v>
      </c>
      <c r="T250" s="7">
        <v>0</v>
      </c>
      <c r="U250" s="7">
        <v>0</v>
      </c>
      <c r="V250" s="7">
        <v>0</v>
      </c>
      <c r="W250" s="7">
        <v>0</v>
      </c>
      <c r="X250" s="7">
        <v>0</v>
      </c>
      <c r="Y250" s="7">
        <v>0</v>
      </c>
      <c r="Z250" s="7">
        <v>0</v>
      </c>
      <c r="AA250" s="7">
        <v>0</v>
      </c>
      <c r="AB250" s="4">
        <v>0</v>
      </c>
      <c r="AC250" s="4">
        <v>0</v>
      </c>
      <c r="AD250" s="4">
        <v>0</v>
      </c>
      <c r="AE250" s="4">
        <v>0</v>
      </c>
      <c r="AF250" s="4">
        <v>0</v>
      </c>
      <c r="AG250" s="4">
        <v>0</v>
      </c>
      <c r="AH250" s="4">
        <v>0</v>
      </c>
      <c r="AI250" s="4">
        <v>0</v>
      </c>
      <c r="AJ250" s="4">
        <v>0</v>
      </c>
      <c r="AK250" s="4">
        <v>0</v>
      </c>
      <c r="AL250" s="4">
        <v>0</v>
      </c>
      <c r="AM250" s="4">
        <v>0</v>
      </c>
      <c r="AP250" s="3" t="str">
        <f t="shared" si="12"/>
        <v>LA_MONTAÑA_1</v>
      </c>
      <c r="AQ250" s="4">
        <f>VLOOKUP($AP250,$C$5:$AM$504,1+MontoEmpresas!AX248,FALSE)+AV250</f>
        <v>0</v>
      </c>
      <c r="AR250" s="4">
        <f>VLOOKUP($AP250,$C$5:$AM$504,1+MontoEmpresas!AY248,FALSE)+AW250</f>
        <v>0</v>
      </c>
      <c r="AS250" s="4">
        <f>VLOOKUP($AP250,$C$5:$AM$504,1+MontoEmpresas!AZ248,FALSE)+AX250</f>
        <v>0</v>
      </c>
      <c r="AT250" s="5">
        <f t="shared" si="13"/>
        <v>0</v>
      </c>
      <c r="AV250" s="4"/>
      <c r="AW250" s="4"/>
      <c r="AX250" s="4"/>
      <c r="BG250">
        <f t="shared" si="14"/>
        <v>246</v>
      </c>
      <c r="BH250" t="s">
        <v>253</v>
      </c>
    </row>
    <row r="251" spans="3:60" x14ac:dyDescent="0.35">
      <c r="C251" s="19" t="s">
        <v>180</v>
      </c>
      <c r="D251" s="7">
        <v>0</v>
      </c>
      <c r="E251" s="7">
        <v>0</v>
      </c>
      <c r="F251" s="7">
        <v>0</v>
      </c>
      <c r="G251" s="7">
        <v>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Q251" s="7">
        <v>0</v>
      </c>
      <c r="R251" s="7">
        <v>0</v>
      </c>
      <c r="S251" s="7">
        <v>0</v>
      </c>
      <c r="T251" s="7">
        <v>0</v>
      </c>
      <c r="U251" s="7">
        <v>0</v>
      </c>
      <c r="V251" s="7">
        <v>0</v>
      </c>
      <c r="W251" s="7">
        <v>0</v>
      </c>
      <c r="X251" s="7">
        <v>0</v>
      </c>
      <c r="Y251" s="7">
        <v>0</v>
      </c>
      <c r="Z251" s="7">
        <v>0</v>
      </c>
      <c r="AA251" s="7">
        <v>0</v>
      </c>
      <c r="AB251" s="4">
        <v>0</v>
      </c>
      <c r="AC251" s="4">
        <v>0</v>
      </c>
      <c r="AD251" s="4">
        <v>0</v>
      </c>
      <c r="AE251" s="4">
        <v>0</v>
      </c>
      <c r="AF251" s="4">
        <v>0</v>
      </c>
      <c r="AG251" s="4">
        <v>0</v>
      </c>
      <c r="AH251" s="4">
        <v>0</v>
      </c>
      <c r="AI251" s="4">
        <v>0</v>
      </c>
      <c r="AJ251" s="4">
        <v>0</v>
      </c>
      <c r="AK251" s="4">
        <v>0</v>
      </c>
      <c r="AL251" s="4">
        <v>0</v>
      </c>
      <c r="AM251" s="4">
        <v>0</v>
      </c>
      <c r="AP251" s="3" t="str">
        <f t="shared" si="12"/>
        <v>LA_MONTAÑA_2</v>
      </c>
      <c r="AQ251" s="4">
        <f>VLOOKUP($AP251,$C$5:$AM$504,1+MontoEmpresas!AX249,FALSE)+AV251</f>
        <v>0</v>
      </c>
      <c r="AR251" s="4">
        <f>VLOOKUP($AP251,$C$5:$AM$504,1+MontoEmpresas!AY249,FALSE)+AW251</f>
        <v>0</v>
      </c>
      <c r="AS251" s="4">
        <f>VLOOKUP($AP251,$C$5:$AM$504,1+MontoEmpresas!AZ249,FALSE)+AX251</f>
        <v>0</v>
      </c>
      <c r="AT251" s="5">
        <f t="shared" si="13"/>
        <v>0</v>
      </c>
      <c r="AV251" s="4"/>
      <c r="AW251" s="4"/>
      <c r="AX251" s="4"/>
      <c r="BG251">
        <f t="shared" si="14"/>
        <v>247</v>
      </c>
      <c r="BH251" t="s">
        <v>254</v>
      </c>
    </row>
    <row r="252" spans="3:60" x14ac:dyDescent="0.35">
      <c r="C252" s="19" t="s">
        <v>480</v>
      </c>
      <c r="D252" s="7">
        <v>0</v>
      </c>
      <c r="E252" s="7">
        <v>0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Q252" s="7">
        <v>0</v>
      </c>
      <c r="R252" s="7">
        <v>0</v>
      </c>
      <c r="S252" s="7">
        <v>0</v>
      </c>
      <c r="T252" s="7">
        <v>0</v>
      </c>
      <c r="U252" s="7">
        <v>0</v>
      </c>
      <c r="V252" s="7">
        <v>0</v>
      </c>
      <c r="W252" s="7">
        <v>0</v>
      </c>
      <c r="X252" s="7">
        <v>0</v>
      </c>
      <c r="Y252" s="7">
        <v>0</v>
      </c>
      <c r="Z252" s="7">
        <v>0</v>
      </c>
      <c r="AA252" s="7">
        <v>0</v>
      </c>
      <c r="AB252" s="4">
        <v>0</v>
      </c>
      <c r="AC252" s="4">
        <v>0</v>
      </c>
      <c r="AD252" s="4">
        <v>0</v>
      </c>
      <c r="AE252" s="4">
        <v>0</v>
      </c>
      <c r="AF252" s="4">
        <v>0</v>
      </c>
      <c r="AG252" s="4">
        <v>0</v>
      </c>
      <c r="AH252" s="4">
        <v>0</v>
      </c>
      <c r="AI252" s="4">
        <v>0</v>
      </c>
      <c r="AJ252" s="4">
        <v>0</v>
      </c>
      <c r="AK252" s="4">
        <v>0</v>
      </c>
      <c r="AL252" s="4">
        <v>0</v>
      </c>
      <c r="AM252" s="4">
        <v>0</v>
      </c>
      <c r="AP252" s="3" t="str">
        <f t="shared" si="12"/>
        <v>LAS LECHUZAS</v>
      </c>
      <c r="AQ252" s="4">
        <f>VLOOKUP($AP252,$C$5:$AM$504,1+MontoEmpresas!AX250,FALSE)+AV252</f>
        <v>0</v>
      </c>
      <c r="AR252" s="4">
        <f>VLOOKUP($AP252,$C$5:$AM$504,1+MontoEmpresas!AY250,FALSE)+AW252</f>
        <v>0</v>
      </c>
      <c r="AS252" s="4">
        <f>VLOOKUP($AP252,$C$5:$AM$504,1+MontoEmpresas!AZ250,FALSE)+AX252</f>
        <v>0</v>
      </c>
      <c r="AT252" s="5">
        <f t="shared" si="13"/>
        <v>0</v>
      </c>
      <c r="AV252" s="4"/>
      <c r="AW252" s="4"/>
      <c r="AX252" s="4"/>
      <c r="BG252">
        <f t="shared" si="14"/>
        <v>248</v>
      </c>
      <c r="BH252" t="s">
        <v>255</v>
      </c>
    </row>
    <row r="253" spans="3:60" x14ac:dyDescent="0.35">
      <c r="C253" s="19" t="s">
        <v>481</v>
      </c>
      <c r="D253" s="7">
        <v>0</v>
      </c>
      <c r="E253" s="7">
        <v>0</v>
      </c>
      <c r="F253" s="7">
        <v>0</v>
      </c>
      <c r="G253" s="7">
        <v>0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  <c r="O253" s="7">
        <v>0</v>
      </c>
      <c r="P253" s="7">
        <v>0</v>
      </c>
      <c r="Q253" s="7">
        <v>0</v>
      </c>
      <c r="R253" s="7">
        <v>0</v>
      </c>
      <c r="S253" s="7">
        <v>0</v>
      </c>
      <c r="T253" s="7">
        <v>0</v>
      </c>
      <c r="U253" s="7">
        <v>0</v>
      </c>
      <c r="V253" s="7">
        <v>0</v>
      </c>
      <c r="W253" s="7">
        <v>0</v>
      </c>
      <c r="X253" s="7">
        <v>0</v>
      </c>
      <c r="Y253" s="7">
        <v>0</v>
      </c>
      <c r="Z253" s="7">
        <v>0</v>
      </c>
      <c r="AA253" s="7">
        <v>0</v>
      </c>
      <c r="AB253" s="4">
        <v>0</v>
      </c>
      <c r="AC253" s="4">
        <v>0</v>
      </c>
      <c r="AD253" s="4">
        <v>0</v>
      </c>
      <c r="AE253" s="4">
        <v>0</v>
      </c>
      <c r="AF253" s="4">
        <v>0</v>
      </c>
      <c r="AG253" s="4">
        <v>0</v>
      </c>
      <c r="AH253" s="4">
        <v>0</v>
      </c>
      <c r="AI253" s="4">
        <v>0</v>
      </c>
      <c r="AJ253" s="4">
        <v>0</v>
      </c>
      <c r="AK253" s="4">
        <v>0</v>
      </c>
      <c r="AL253" s="4">
        <v>0</v>
      </c>
      <c r="AM253" s="4">
        <v>0</v>
      </c>
      <c r="AP253" s="3" t="str">
        <f t="shared" si="12"/>
        <v>LAS_CABRAS</v>
      </c>
      <c r="AQ253" s="4">
        <f>VLOOKUP($AP253,$C$5:$AM$504,1+MontoEmpresas!AX251,FALSE)+AV253</f>
        <v>0</v>
      </c>
      <c r="AR253" s="4">
        <f>VLOOKUP($AP253,$C$5:$AM$504,1+MontoEmpresas!AY251,FALSE)+AW253</f>
        <v>0</v>
      </c>
      <c r="AS253" s="4">
        <f>VLOOKUP($AP253,$C$5:$AM$504,1+MontoEmpresas!AZ251,FALSE)+AX253</f>
        <v>0</v>
      </c>
      <c r="AT253" s="5">
        <f t="shared" si="13"/>
        <v>0</v>
      </c>
      <c r="AV253" s="4"/>
      <c r="AW253" s="4"/>
      <c r="AX253" s="4"/>
      <c r="BG253">
        <f t="shared" si="14"/>
        <v>249</v>
      </c>
      <c r="BH253" t="s">
        <v>256</v>
      </c>
    </row>
    <row r="254" spans="3:60" x14ac:dyDescent="0.35">
      <c r="C254" s="19" t="s">
        <v>482</v>
      </c>
      <c r="D254" s="7">
        <v>0</v>
      </c>
      <c r="E254" s="7">
        <v>0</v>
      </c>
      <c r="F254" s="7">
        <v>0</v>
      </c>
      <c r="G254" s="7">
        <v>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  <c r="Q254" s="7">
        <v>0</v>
      </c>
      <c r="R254" s="7">
        <v>0</v>
      </c>
      <c r="S254" s="7">
        <v>0</v>
      </c>
      <c r="T254" s="7">
        <v>0</v>
      </c>
      <c r="U254" s="7">
        <v>0</v>
      </c>
      <c r="V254" s="7">
        <v>0</v>
      </c>
      <c r="W254" s="7">
        <v>0</v>
      </c>
      <c r="X254" s="7">
        <v>0</v>
      </c>
      <c r="Y254" s="7">
        <v>0</v>
      </c>
      <c r="Z254" s="7">
        <v>0</v>
      </c>
      <c r="AA254" s="7">
        <v>0</v>
      </c>
      <c r="AB254" s="4">
        <v>0</v>
      </c>
      <c r="AC254" s="4">
        <v>0</v>
      </c>
      <c r="AD254" s="4">
        <v>0</v>
      </c>
      <c r="AE254" s="4">
        <v>0</v>
      </c>
      <c r="AF254" s="4">
        <v>0</v>
      </c>
      <c r="AG254" s="4">
        <v>0</v>
      </c>
      <c r="AH254" s="4">
        <v>0</v>
      </c>
      <c r="AI254" s="4">
        <v>0</v>
      </c>
      <c r="AJ254" s="4">
        <v>0</v>
      </c>
      <c r="AK254" s="4">
        <v>0</v>
      </c>
      <c r="AL254" s="4">
        <v>0</v>
      </c>
      <c r="AM254" s="4">
        <v>0</v>
      </c>
      <c r="AP254" s="3" t="str">
        <f t="shared" si="12"/>
        <v>LAS_CHACRAS_ENERGY_SPA</v>
      </c>
      <c r="AQ254" s="4">
        <f>VLOOKUP($AP254,$C$5:$AM$504,1+MontoEmpresas!AX252,FALSE)+AV254</f>
        <v>0</v>
      </c>
      <c r="AR254" s="4">
        <f>VLOOKUP($AP254,$C$5:$AM$504,1+MontoEmpresas!AY252,FALSE)+AW254</f>
        <v>0</v>
      </c>
      <c r="AS254" s="4">
        <f>VLOOKUP($AP254,$C$5:$AM$504,1+MontoEmpresas!AZ252,FALSE)+AX254</f>
        <v>0</v>
      </c>
      <c r="AT254" s="5">
        <f t="shared" si="13"/>
        <v>0</v>
      </c>
      <c r="AV254" s="4"/>
      <c r="AW254" s="4"/>
      <c r="AX254" s="4"/>
      <c r="BG254">
        <f t="shared" si="14"/>
        <v>250</v>
      </c>
      <c r="BH254" t="s">
        <v>257</v>
      </c>
    </row>
    <row r="255" spans="3:60" x14ac:dyDescent="0.35">
      <c r="C255" s="19" t="s">
        <v>181</v>
      </c>
      <c r="D255" s="7">
        <v>0</v>
      </c>
      <c r="E255" s="7">
        <v>0</v>
      </c>
      <c r="F255" s="7">
        <v>0</v>
      </c>
      <c r="G255" s="7">
        <v>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7">
        <v>0</v>
      </c>
      <c r="S255" s="7">
        <v>0</v>
      </c>
      <c r="T255" s="7">
        <v>0</v>
      </c>
      <c r="U255" s="7">
        <v>0</v>
      </c>
      <c r="V255" s="7">
        <v>0</v>
      </c>
      <c r="W255" s="7">
        <v>0</v>
      </c>
      <c r="X255" s="7">
        <v>0</v>
      </c>
      <c r="Y255" s="7">
        <v>0</v>
      </c>
      <c r="Z255" s="7">
        <v>0</v>
      </c>
      <c r="AA255" s="7">
        <v>0</v>
      </c>
      <c r="AB255" s="4">
        <v>0</v>
      </c>
      <c r="AC255" s="4">
        <v>0</v>
      </c>
      <c r="AD255" s="4">
        <v>0</v>
      </c>
      <c r="AE255" s="4">
        <v>0</v>
      </c>
      <c r="AF255" s="4">
        <v>0</v>
      </c>
      <c r="AG255" s="4">
        <v>0</v>
      </c>
      <c r="AH255" s="4">
        <v>0</v>
      </c>
      <c r="AI255" s="4">
        <v>0</v>
      </c>
      <c r="AJ255" s="4">
        <v>0</v>
      </c>
      <c r="AK255" s="4">
        <v>0</v>
      </c>
      <c r="AL255" s="4">
        <v>0</v>
      </c>
      <c r="AM255" s="4">
        <v>0</v>
      </c>
      <c r="AP255" s="3" t="str">
        <f t="shared" si="12"/>
        <v>LAS_FLORES</v>
      </c>
      <c r="AQ255" s="4">
        <f>VLOOKUP($AP255,$C$5:$AM$504,1+MontoEmpresas!AX253,FALSE)+AV255</f>
        <v>0</v>
      </c>
      <c r="AR255" s="4">
        <f>VLOOKUP($AP255,$C$5:$AM$504,1+MontoEmpresas!AY253,FALSE)+AW255</f>
        <v>0</v>
      </c>
      <c r="AS255" s="4">
        <f>VLOOKUP($AP255,$C$5:$AM$504,1+MontoEmpresas!AZ253,FALSE)+AX255</f>
        <v>0</v>
      </c>
      <c r="AT255" s="5">
        <f t="shared" si="13"/>
        <v>0</v>
      </c>
      <c r="AV255" s="4"/>
      <c r="AW255" s="4"/>
      <c r="AX255" s="4"/>
      <c r="BG255">
        <f t="shared" si="14"/>
        <v>251</v>
      </c>
      <c r="BH255" t="s">
        <v>258</v>
      </c>
    </row>
    <row r="256" spans="3:60" x14ac:dyDescent="0.35">
      <c r="C256" s="19" t="s">
        <v>483</v>
      </c>
      <c r="D256" s="7">
        <v>0</v>
      </c>
      <c r="E256" s="7">
        <v>0</v>
      </c>
      <c r="F256" s="7">
        <v>0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S256" s="7">
        <v>0</v>
      </c>
      <c r="T256" s="7">
        <v>0</v>
      </c>
      <c r="U256" s="7">
        <v>0</v>
      </c>
      <c r="V256" s="7">
        <v>0</v>
      </c>
      <c r="W256" s="7">
        <v>0</v>
      </c>
      <c r="X256" s="7">
        <v>0</v>
      </c>
      <c r="Y256" s="7">
        <v>0</v>
      </c>
      <c r="Z256" s="7">
        <v>0</v>
      </c>
      <c r="AA256" s="7">
        <v>0</v>
      </c>
      <c r="AB256" s="4">
        <v>0</v>
      </c>
      <c r="AC256" s="4">
        <v>0</v>
      </c>
      <c r="AD256" s="4">
        <v>0</v>
      </c>
      <c r="AE256" s="4">
        <v>0</v>
      </c>
      <c r="AF256" s="4">
        <v>0</v>
      </c>
      <c r="AG256" s="4">
        <v>0</v>
      </c>
      <c r="AH256" s="4">
        <v>0</v>
      </c>
      <c r="AI256" s="4">
        <v>0</v>
      </c>
      <c r="AJ256" s="4">
        <v>0</v>
      </c>
      <c r="AK256" s="4">
        <v>0</v>
      </c>
      <c r="AL256" s="4">
        <v>0</v>
      </c>
      <c r="AM256" s="4">
        <v>0</v>
      </c>
      <c r="AP256" s="3" t="str">
        <f t="shared" si="12"/>
        <v>LAS_PAMPAS</v>
      </c>
      <c r="AQ256" s="4">
        <f>VLOOKUP($AP256,$C$5:$AM$504,1+MontoEmpresas!AX254,FALSE)+AV256</f>
        <v>0</v>
      </c>
      <c r="AR256" s="4">
        <f>VLOOKUP($AP256,$C$5:$AM$504,1+MontoEmpresas!AY254,FALSE)+AW256</f>
        <v>0</v>
      </c>
      <c r="AS256" s="4">
        <f>VLOOKUP($AP256,$C$5:$AM$504,1+MontoEmpresas!AZ254,FALSE)+AX256</f>
        <v>0</v>
      </c>
      <c r="AT256" s="5">
        <f t="shared" si="13"/>
        <v>0</v>
      </c>
      <c r="AV256" s="4"/>
      <c r="AW256" s="4"/>
      <c r="AX256" s="4"/>
      <c r="BG256">
        <f t="shared" si="14"/>
        <v>252</v>
      </c>
      <c r="BH256" t="s">
        <v>259</v>
      </c>
    </row>
    <row r="257" spans="3:60" x14ac:dyDescent="0.35">
      <c r="C257" s="19" t="s">
        <v>484</v>
      </c>
      <c r="D257" s="7">
        <v>0</v>
      </c>
      <c r="E257" s="7">
        <v>0</v>
      </c>
      <c r="F257" s="7">
        <v>0</v>
      </c>
      <c r="G257" s="7">
        <v>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  <c r="Q257" s="7">
        <v>0</v>
      </c>
      <c r="R257" s="7">
        <v>0</v>
      </c>
      <c r="S257" s="7">
        <v>0</v>
      </c>
      <c r="T257" s="7">
        <v>0</v>
      </c>
      <c r="U257" s="7">
        <v>0</v>
      </c>
      <c r="V257" s="7">
        <v>0</v>
      </c>
      <c r="W257" s="7">
        <v>0</v>
      </c>
      <c r="X257" s="7">
        <v>0</v>
      </c>
      <c r="Y257" s="7">
        <v>0</v>
      </c>
      <c r="Z257" s="7">
        <v>0</v>
      </c>
      <c r="AA257" s="7">
        <v>0</v>
      </c>
      <c r="AB257" s="4">
        <v>0</v>
      </c>
      <c r="AC257" s="4">
        <v>0</v>
      </c>
      <c r="AD257" s="4">
        <v>0</v>
      </c>
      <c r="AE257" s="4">
        <v>0</v>
      </c>
      <c r="AF257" s="4">
        <v>0</v>
      </c>
      <c r="AG257" s="4">
        <v>0</v>
      </c>
      <c r="AH257" s="4">
        <v>0</v>
      </c>
      <c r="AI257" s="4">
        <v>0</v>
      </c>
      <c r="AJ257" s="4">
        <v>0</v>
      </c>
      <c r="AK257" s="4">
        <v>0</v>
      </c>
      <c r="AL257" s="4">
        <v>0</v>
      </c>
      <c r="AM257" s="4">
        <v>0</v>
      </c>
      <c r="AP257" s="3" t="str">
        <f t="shared" si="12"/>
        <v>LAS_PEÑAS</v>
      </c>
      <c r="AQ257" s="4">
        <f>VLOOKUP($AP257,$C$5:$AM$504,1+MontoEmpresas!AX255,FALSE)+AV257</f>
        <v>0</v>
      </c>
      <c r="AR257" s="4">
        <f>VLOOKUP($AP257,$C$5:$AM$504,1+MontoEmpresas!AY255,FALSE)+AW257</f>
        <v>0</v>
      </c>
      <c r="AS257" s="4">
        <f>VLOOKUP($AP257,$C$5:$AM$504,1+MontoEmpresas!AZ255,FALSE)+AX257</f>
        <v>0</v>
      </c>
      <c r="AT257" s="5">
        <f t="shared" si="13"/>
        <v>0</v>
      </c>
      <c r="AV257" s="4"/>
      <c r="AW257" s="4"/>
      <c r="AX257" s="4"/>
      <c r="BG257">
        <f t="shared" si="14"/>
        <v>253</v>
      </c>
      <c r="BH257" t="s">
        <v>260</v>
      </c>
    </row>
    <row r="258" spans="3:60" x14ac:dyDescent="0.35">
      <c r="C258" s="19" t="s">
        <v>485</v>
      </c>
      <c r="D258" s="7">
        <v>0</v>
      </c>
      <c r="E258" s="7">
        <v>0</v>
      </c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  <c r="Q258" s="7">
        <v>0</v>
      </c>
      <c r="R258" s="7">
        <v>0</v>
      </c>
      <c r="S258" s="7">
        <v>0</v>
      </c>
      <c r="T258" s="7">
        <v>0</v>
      </c>
      <c r="U258" s="7">
        <v>0</v>
      </c>
      <c r="V258" s="7">
        <v>0</v>
      </c>
      <c r="W258" s="7">
        <v>0</v>
      </c>
      <c r="X258" s="7">
        <v>0</v>
      </c>
      <c r="Y258" s="7">
        <v>0</v>
      </c>
      <c r="Z258" s="7">
        <v>0</v>
      </c>
      <c r="AA258" s="7">
        <v>0</v>
      </c>
      <c r="AB258" s="4">
        <v>0</v>
      </c>
      <c r="AC258" s="4">
        <v>0</v>
      </c>
      <c r="AD258" s="4">
        <v>0</v>
      </c>
      <c r="AE258" s="4">
        <v>0</v>
      </c>
      <c r="AF258" s="4">
        <v>0</v>
      </c>
      <c r="AG258" s="4">
        <v>0</v>
      </c>
      <c r="AH258" s="4">
        <v>0</v>
      </c>
      <c r="AI258" s="4">
        <v>0</v>
      </c>
      <c r="AJ258" s="4">
        <v>0</v>
      </c>
      <c r="AK258" s="4">
        <v>0</v>
      </c>
      <c r="AL258" s="4">
        <v>0</v>
      </c>
      <c r="AM258" s="4">
        <v>0</v>
      </c>
      <c r="AP258" s="3" t="str">
        <f t="shared" si="12"/>
        <v>LAS_TORCAZAS</v>
      </c>
      <c r="AQ258" s="4">
        <f>VLOOKUP($AP258,$C$5:$AM$504,1+MontoEmpresas!AX256,FALSE)+AV258</f>
        <v>0</v>
      </c>
      <c r="AR258" s="4">
        <f>VLOOKUP($AP258,$C$5:$AM$504,1+MontoEmpresas!AY256,FALSE)+AW258</f>
        <v>0</v>
      </c>
      <c r="AS258" s="4">
        <f>VLOOKUP($AP258,$C$5:$AM$504,1+MontoEmpresas!AZ256,FALSE)+AX258</f>
        <v>0</v>
      </c>
      <c r="AT258" s="5">
        <f t="shared" si="13"/>
        <v>0</v>
      </c>
      <c r="AV258" s="4"/>
      <c r="AW258" s="4"/>
      <c r="AX258" s="4"/>
      <c r="BG258">
        <f t="shared" si="14"/>
        <v>254</v>
      </c>
      <c r="BH258" t="s">
        <v>261</v>
      </c>
    </row>
    <row r="259" spans="3:60" x14ac:dyDescent="0.35">
      <c r="C259" s="19" t="s">
        <v>486</v>
      </c>
      <c r="D259" s="7">
        <v>0</v>
      </c>
      <c r="E259" s="7">
        <v>0</v>
      </c>
      <c r="F259" s="7">
        <v>0</v>
      </c>
      <c r="G259" s="7">
        <v>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Q259" s="7">
        <v>0</v>
      </c>
      <c r="R259" s="7">
        <v>0</v>
      </c>
      <c r="S259" s="7">
        <v>0</v>
      </c>
      <c r="T259" s="7">
        <v>0</v>
      </c>
      <c r="U259" s="7">
        <v>0</v>
      </c>
      <c r="V259" s="7">
        <v>0</v>
      </c>
      <c r="W259" s="7">
        <v>0</v>
      </c>
      <c r="X259" s="7">
        <v>0</v>
      </c>
      <c r="Y259" s="7">
        <v>0</v>
      </c>
      <c r="Z259" s="7">
        <v>0</v>
      </c>
      <c r="AA259" s="7">
        <v>0</v>
      </c>
      <c r="AB259" s="4">
        <v>0</v>
      </c>
      <c r="AC259" s="4">
        <v>0</v>
      </c>
      <c r="AD259" s="4">
        <v>0</v>
      </c>
      <c r="AE259" s="4">
        <v>0</v>
      </c>
      <c r="AF259" s="4">
        <v>0</v>
      </c>
      <c r="AG259" s="4">
        <v>0</v>
      </c>
      <c r="AH259" s="4">
        <v>0</v>
      </c>
      <c r="AI259" s="4">
        <v>0</v>
      </c>
      <c r="AJ259" s="4">
        <v>0</v>
      </c>
      <c r="AK259" s="4">
        <v>0</v>
      </c>
      <c r="AL259" s="4">
        <v>0</v>
      </c>
      <c r="AM259" s="4">
        <v>0</v>
      </c>
      <c r="AP259" s="3" t="str">
        <f t="shared" si="12"/>
        <v>LAS_TURCAS</v>
      </c>
      <c r="AQ259" s="4">
        <f>VLOOKUP($AP259,$C$5:$AM$504,1+MontoEmpresas!AX257,FALSE)+AV259</f>
        <v>0</v>
      </c>
      <c r="AR259" s="4">
        <f>VLOOKUP($AP259,$C$5:$AM$504,1+MontoEmpresas!AY257,FALSE)+AW259</f>
        <v>0</v>
      </c>
      <c r="AS259" s="4">
        <f>VLOOKUP($AP259,$C$5:$AM$504,1+MontoEmpresas!AZ257,FALSE)+AX259</f>
        <v>0</v>
      </c>
      <c r="AT259" s="5">
        <f t="shared" si="13"/>
        <v>0</v>
      </c>
      <c r="AV259" s="4"/>
      <c r="AW259" s="4"/>
      <c r="AX259" s="4"/>
      <c r="BG259">
        <f t="shared" si="14"/>
        <v>255</v>
      </c>
      <c r="BH259" t="s">
        <v>262</v>
      </c>
    </row>
    <row r="260" spans="3:60" x14ac:dyDescent="0.35">
      <c r="C260" s="19" t="s">
        <v>487</v>
      </c>
      <c r="D260" s="7">
        <v>0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7">
        <v>0</v>
      </c>
      <c r="T260" s="7">
        <v>0</v>
      </c>
      <c r="U260" s="7">
        <v>0</v>
      </c>
      <c r="V260" s="7">
        <v>0</v>
      </c>
      <c r="W260" s="7">
        <v>0</v>
      </c>
      <c r="X260" s="7">
        <v>0</v>
      </c>
      <c r="Y260" s="7">
        <v>0</v>
      </c>
      <c r="Z260" s="7">
        <v>0</v>
      </c>
      <c r="AA260" s="7">
        <v>0</v>
      </c>
      <c r="AB260" s="4">
        <v>0</v>
      </c>
      <c r="AC260" s="4">
        <v>0</v>
      </c>
      <c r="AD260" s="4">
        <v>0</v>
      </c>
      <c r="AE260" s="4">
        <v>0</v>
      </c>
      <c r="AF260" s="4">
        <v>0</v>
      </c>
      <c r="AG260" s="4">
        <v>0</v>
      </c>
      <c r="AH260" s="4">
        <v>0</v>
      </c>
      <c r="AI260" s="4">
        <v>0</v>
      </c>
      <c r="AJ260" s="4">
        <v>0</v>
      </c>
      <c r="AK260" s="4">
        <v>0</v>
      </c>
      <c r="AL260" s="4">
        <v>0</v>
      </c>
      <c r="AM260" s="4">
        <v>0</v>
      </c>
      <c r="AP260" s="3" t="str">
        <f t="shared" si="12"/>
        <v>LAUREL_SPA</v>
      </c>
      <c r="AQ260" s="4">
        <f>VLOOKUP($AP260,$C$5:$AM$504,1+MontoEmpresas!AX258,FALSE)+AV260</f>
        <v>0</v>
      </c>
      <c r="AR260" s="4">
        <f>VLOOKUP($AP260,$C$5:$AM$504,1+MontoEmpresas!AY258,FALSE)+AW260</f>
        <v>0</v>
      </c>
      <c r="AS260" s="4">
        <f>VLOOKUP($AP260,$C$5:$AM$504,1+MontoEmpresas!AZ258,FALSE)+AX260</f>
        <v>0</v>
      </c>
      <c r="AT260" s="5">
        <f t="shared" si="13"/>
        <v>0</v>
      </c>
      <c r="AV260" s="4"/>
      <c r="AW260" s="4"/>
      <c r="AX260" s="4"/>
      <c r="BG260">
        <f t="shared" si="14"/>
        <v>256</v>
      </c>
      <c r="BH260" t="s">
        <v>263</v>
      </c>
    </row>
    <row r="261" spans="3:60" x14ac:dyDescent="0.35">
      <c r="C261" s="19" t="s">
        <v>488</v>
      </c>
      <c r="D261" s="7">
        <v>0</v>
      </c>
      <c r="E261" s="7">
        <v>0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  <c r="Q261" s="7">
        <v>0</v>
      </c>
      <c r="R261" s="7">
        <v>0</v>
      </c>
      <c r="S261" s="7">
        <v>0</v>
      </c>
      <c r="T261" s="7">
        <v>0</v>
      </c>
      <c r="U261" s="7">
        <v>0</v>
      </c>
      <c r="V261" s="7">
        <v>0</v>
      </c>
      <c r="W261" s="7">
        <v>0</v>
      </c>
      <c r="X261" s="7">
        <v>0</v>
      </c>
      <c r="Y261" s="7">
        <v>0</v>
      </c>
      <c r="Z261" s="7">
        <v>0</v>
      </c>
      <c r="AA261" s="7">
        <v>0</v>
      </c>
      <c r="AB261" s="4">
        <v>0</v>
      </c>
      <c r="AC261" s="4">
        <v>0</v>
      </c>
      <c r="AD261" s="4">
        <v>0</v>
      </c>
      <c r="AE261" s="4">
        <v>0</v>
      </c>
      <c r="AF261" s="4">
        <v>0</v>
      </c>
      <c r="AG261" s="4">
        <v>0</v>
      </c>
      <c r="AH261" s="4">
        <v>0</v>
      </c>
      <c r="AI261" s="4">
        <v>0</v>
      </c>
      <c r="AJ261" s="4">
        <v>0</v>
      </c>
      <c r="AK261" s="4">
        <v>0</v>
      </c>
      <c r="AL261" s="4">
        <v>0</v>
      </c>
      <c r="AM261" s="4">
        <v>0</v>
      </c>
      <c r="AP261" s="3" t="str">
        <f t="shared" si="12"/>
        <v>LIBERTADORES_SOLAR</v>
      </c>
      <c r="AQ261" s="4">
        <f>VLOOKUP($AP261,$C$5:$AM$504,1+MontoEmpresas!AX259,FALSE)+AV261</f>
        <v>0</v>
      </c>
      <c r="AR261" s="4">
        <f>VLOOKUP($AP261,$C$5:$AM$504,1+MontoEmpresas!AY259,FALSE)+AW261</f>
        <v>0</v>
      </c>
      <c r="AS261" s="4">
        <f>VLOOKUP($AP261,$C$5:$AM$504,1+MontoEmpresas!AZ259,FALSE)+AX261</f>
        <v>0</v>
      </c>
      <c r="AT261" s="5">
        <f t="shared" si="13"/>
        <v>0</v>
      </c>
      <c r="AV261" s="4"/>
      <c r="AW261" s="4"/>
      <c r="AX261" s="4"/>
      <c r="BG261">
        <f t="shared" si="14"/>
        <v>257</v>
      </c>
      <c r="BH261" t="s">
        <v>264</v>
      </c>
    </row>
    <row r="262" spans="3:60" x14ac:dyDescent="0.35">
      <c r="C262" s="19" t="s">
        <v>182</v>
      </c>
      <c r="D262" s="7">
        <v>0</v>
      </c>
      <c r="E262" s="7">
        <v>0</v>
      </c>
      <c r="F262" s="7">
        <v>0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  <c r="T262" s="7">
        <v>0</v>
      </c>
      <c r="U262" s="7">
        <v>0</v>
      </c>
      <c r="V262" s="7">
        <v>0</v>
      </c>
      <c r="W262" s="7">
        <v>0</v>
      </c>
      <c r="X262" s="7">
        <v>0</v>
      </c>
      <c r="Y262" s="7">
        <v>0</v>
      </c>
      <c r="Z262" s="7">
        <v>0</v>
      </c>
      <c r="AA262" s="7">
        <v>0</v>
      </c>
      <c r="AB262" s="4">
        <v>0</v>
      </c>
      <c r="AC262" s="4">
        <v>0</v>
      </c>
      <c r="AD262" s="4">
        <v>0</v>
      </c>
      <c r="AE262" s="4">
        <v>0</v>
      </c>
      <c r="AF262" s="4">
        <v>0</v>
      </c>
      <c r="AG262" s="4">
        <v>0</v>
      </c>
      <c r="AH262" s="4">
        <v>0</v>
      </c>
      <c r="AI262" s="4">
        <v>0</v>
      </c>
      <c r="AJ262" s="4">
        <v>0</v>
      </c>
      <c r="AK262" s="4">
        <v>0</v>
      </c>
      <c r="AL262" s="4">
        <v>0</v>
      </c>
      <c r="AM262" s="4">
        <v>0</v>
      </c>
      <c r="AP262" s="3" t="str">
        <f t="shared" ref="AP262:AP325" si="15">C262</f>
        <v>LICAN</v>
      </c>
      <c r="AQ262" s="4">
        <f>VLOOKUP($AP262,$C$5:$AM$504,1+MontoEmpresas!AX260,FALSE)+AV262</f>
        <v>0</v>
      </c>
      <c r="AR262" s="4">
        <f>VLOOKUP($AP262,$C$5:$AM$504,1+MontoEmpresas!AY260,FALSE)+AW262</f>
        <v>0</v>
      </c>
      <c r="AS262" s="4">
        <f>VLOOKUP($AP262,$C$5:$AM$504,1+MontoEmpresas!AZ260,FALSE)+AX262</f>
        <v>0</v>
      </c>
      <c r="AT262" s="5">
        <f t="shared" ref="AT262:AT325" si="16">SUM(AQ262:AS262)</f>
        <v>0</v>
      </c>
      <c r="AV262" s="4"/>
      <c r="AW262" s="4"/>
      <c r="AX262" s="4"/>
      <c r="BG262">
        <f t="shared" si="14"/>
        <v>258</v>
      </c>
      <c r="BH262" t="s">
        <v>265</v>
      </c>
    </row>
    <row r="263" spans="3:60" x14ac:dyDescent="0.35">
      <c r="C263" s="19" t="s">
        <v>489</v>
      </c>
      <c r="D263" s="7">
        <v>0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>
        <v>0</v>
      </c>
      <c r="X263" s="7">
        <v>0</v>
      </c>
      <c r="Y263" s="7">
        <v>0</v>
      </c>
      <c r="Z263" s="7">
        <v>0</v>
      </c>
      <c r="AA263" s="7">
        <v>0</v>
      </c>
      <c r="AB263" s="4">
        <v>0</v>
      </c>
      <c r="AC263" s="4">
        <v>0</v>
      </c>
      <c r="AD263" s="4">
        <v>0</v>
      </c>
      <c r="AE263" s="4">
        <v>0</v>
      </c>
      <c r="AF263" s="4">
        <v>0</v>
      </c>
      <c r="AG263" s="4">
        <v>0</v>
      </c>
      <c r="AH263" s="4">
        <v>0</v>
      </c>
      <c r="AI263" s="4">
        <v>0</v>
      </c>
      <c r="AJ263" s="4">
        <v>0</v>
      </c>
      <c r="AK263" s="4">
        <v>0</v>
      </c>
      <c r="AL263" s="4">
        <v>0</v>
      </c>
      <c r="AM263" s="4">
        <v>0</v>
      </c>
      <c r="AP263" s="3" t="str">
        <f t="shared" si="15"/>
        <v>LINARES_SOLAR</v>
      </c>
      <c r="AQ263" s="4">
        <f>VLOOKUP($AP263,$C$5:$AM$504,1+MontoEmpresas!AX261,FALSE)+AV263</f>
        <v>0</v>
      </c>
      <c r="AR263" s="4">
        <f>VLOOKUP($AP263,$C$5:$AM$504,1+MontoEmpresas!AY261,FALSE)+AW263</f>
        <v>0</v>
      </c>
      <c r="AS263" s="4">
        <f>VLOOKUP($AP263,$C$5:$AM$504,1+MontoEmpresas!AZ261,FALSE)+AX263</f>
        <v>0</v>
      </c>
      <c r="AT263" s="5">
        <f t="shared" si="16"/>
        <v>0</v>
      </c>
      <c r="AV263" s="4"/>
      <c r="AW263" s="4"/>
      <c r="AX263" s="4"/>
      <c r="BG263">
        <f t="shared" si="14"/>
        <v>259</v>
      </c>
      <c r="BH263" t="s">
        <v>266</v>
      </c>
    </row>
    <row r="264" spans="3:60" x14ac:dyDescent="0.35">
      <c r="C264" s="19" t="s">
        <v>490</v>
      </c>
      <c r="D264" s="7">
        <v>0</v>
      </c>
      <c r="E264" s="7">
        <v>0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7">
        <v>0</v>
      </c>
      <c r="X264" s="7">
        <v>0</v>
      </c>
      <c r="Y264" s="7">
        <v>0</v>
      </c>
      <c r="Z264" s="7">
        <v>0</v>
      </c>
      <c r="AA264" s="7">
        <v>0</v>
      </c>
      <c r="AB264" s="4">
        <v>0</v>
      </c>
      <c r="AC264" s="4">
        <v>0</v>
      </c>
      <c r="AD264" s="4">
        <v>0</v>
      </c>
      <c r="AE264" s="4">
        <v>0</v>
      </c>
      <c r="AF264" s="4">
        <v>0</v>
      </c>
      <c r="AG264" s="4">
        <v>0</v>
      </c>
      <c r="AH264" s="4">
        <v>0</v>
      </c>
      <c r="AI264" s="4">
        <v>0</v>
      </c>
      <c r="AJ264" s="4">
        <v>0</v>
      </c>
      <c r="AK264" s="4">
        <v>0</v>
      </c>
      <c r="AL264" s="4">
        <v>0</v>
      </c>
      <c r="AM264" s="4">
        <v>0</v>
      </c>
      <c r="AP264" s="3" t="str">
        <f t="shared" si="15"/>
        <v>LINGUE_SPA</v>
      </c>
      <c r="AQ264" s="4">
        <f>VLOOKUP($AP264,$C$5:$AM$504,1+MontoEmpresas!AX262,FALSE)+AV264</f>
        <v>0</v>
      </c>
      <c r="AR264" s="4">
        <f>VLOOKUP($AP264,$C$5:$AM$504,1+MontoEmpresas!AY262,FALSE)+AW264</f>
        <v>0</v>
      </c>
      <c r="AS264" s="4">
        <f>VLOOKUP($AP264,$C$5:$AM$504,1+MontoEmpresas!AZ262,FALSE)+AX264</f>
        <v>0</v>
      </c>
      <c r="AT264" s="5">
        <f t="shared" si="16"/>
        <v>0</v>
      </c>
      <c r="AV264" s="4"/>
      <c r="AW264" s="4"/>
      <c r="AX264" s="4"/>
      <c r="BG264">
        <f t="shared" si="14"/>
        <v>260</v>
      </c>
      <c r="BH264" t="s">
        <v>267</v>
      </c>
    </row>
    <row r="265" spans="3:60" x14ac:dyDescent="0.35">
      <c r="C265" s="19" t="s">
        <v>37</v>
      </c>
      <c r="D265" s="7">
        <v>0</v>
      </c>
      <c r="E265" s="7">
        <v>0</v>
      </c>
      <c r="F265" s="7">
        <v>0</v>
      </c>
      <c r="G265" s="7">
        <v>0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7">
        <v>1176887.0999999975</v>
      </c>
      <c r="N265" s="7">
        <v>1294646.699999999</v>
      </c>
      <c r="O265" s="7">
        <v>1225775.4399999997</v>
      </c>
      <c r="P265" s="7">
        <v>0</v>
      </c>
      <c r="Q265" s="7">
        <v>0</v>
      </c>
      <c r="R265" s="7">
        <v>0</v>
      </c>
      <c r="S265" s="7">
        <v>0</v>
      </c>
      <c r="T265" s="7">
        <v>0</v>
      </c>
      <c r="U265" s="7">
        <v>0</v>
      </c>
      <c r="V265" s="7">
        <v>0</v>
      </c>
      <c r="W265" s="7">
        <v>0</v>
      </c>
      <c r="X265" s="7">
        <v>0</v>
      </c>
      <c r="Y265" s="7">
        <v>1205581.7999999973</v>
      </c>
      <c r="Z265" s="7">
        <v>1330891.77</v>
      </c>
      <c r="AA265" s="7">
        <v>1253102.3299999994</v>
      </c>
      <c r="AB265" s="4">
        <v>0</v>
      </c>
      <c r="AC265" s="4">
        <v>0</v>
      </c>
      <c r="AD265" s="4">
        <v>0</v>
      </c>
      <c r="AE265" s="4">
        <v>0</v>
      </c>
      <c r="AF265" s="4">
        <v>0</v>
      </c>
      <c r="AG265" s="4">
        <v>0</v>
      </c>
      <c r="AH265" s="4">
        <v>0</v>
      </c>
      <c r="AI265" s="4">
        <v>0</v>
      </c>
      <c r="AJ265" s="4">
        <v>0</v>
      </c>
      <c r="AK265" s="4">
        <v>1206157.3900000011</v>
      </c>
      <c r="AL265" s="4">
        <v>1305921.9100000036</v>
      </c>
      <c r="AM265" s="4">
        <v>1260727.7399999995</v>
      </c>
      <c r="AP265" s="3" t="str">
        <f t="shared" si="15"/>
        <v>LIPIGAS</v>
      </c>
      <c r="AQ265" s="4">
        <f>VLOOKUP($AP265,$C$5:$AM$504,1+MontoEmpresas!AX263,FALSE)+AV265</f>
        <v>1205581.7999999973</v>
      </c>
      <c r="AR265" s="4">
        <f>VLOOKUP($AP265,$C$5:$AM$504,1+MontoEmpresas!AY263,FALSE)+AW265</f>
        <v>1330891.77</v>
      </c>
      <c r="AS265" s="4">
        <f>VLOOKUP($AP265,$C$5:$AM$504,1+MontoEmpresas!AZ263,FALSE)+AX265</f>
        <v>1253102.3299999994</v>
      </c>
      <c r="AT265" s="5">
        <f t="shared" si="16"/>
        <v>3789575.8999999966</v>
      </c>
      <c r="AV265" s="4"/>
      <c r="AW265" s="4"/>
      <c r="AX265" s="4"/>
      <c r="BG265">
        <f t="shared" si="14"/>
        <v>261</v>
      </c>
      <c r="BH265" t="s">
        <v>268</v>
      </c>
    </row>
    <row r="266" spans="3:60" x14ac:dyDescent="0.35">
      <c r="C266" s="19" t="s">
        <v>491</v>
      </c>
      <c r="D266" s="7">
        <v>0</v>
      </c>
      <c r="E266" s="7">
        <v>0</v>
      </c>
      <c r="F266" s="7">
        <v>0</v>
      </c>
      <c r="G266" s="7">
        <v>0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7">
        <v>0</v>
      </c>
      <c r="N266" s="7">
        <v>0</v>
      </c>
      <c r="O266" s="7">
        <v>0</v>
      </c>
      <c r="P266" s="7">
        <v>0</v>
      </c>
      <c r="Q266" s="7">
        <v>0</v>
      </c>
      <c r="R266" s="7">
        <v>0</v>
      </c>
      <c r="S266" s="7">
        <v>0</v>
      </c>
      <c r="T266" s="7">
        <v>0</v>
      </c>
      <c r="U266" s="7">
        <v>0</v>
      </c>
      <c r="V266" s="7">
        <v>0</v>
      </c>
      <c r="W266" s="7">
        <v>0</v>
      </c>
      <c r="X266" s="7">
        <v>0</v>
      </c>
      <c r="Y266" s="7">
        <v>0</v>
      </c>
      <c r="Z266" s="7">
        <v>0</v>
      </c>
      <c r="AA266" s="7">
        <v>0</v>
      </c>
      <c r="AB266" s="4">
        <v>0</v>
      </c>
      <c r="AC266" s="4">
        <v>0</v>
      </c>
      <c r="AD266" s="4">
        <v>0</v>
      </c>
      <c r="AE266" s="4">
        <v>0</v>
      </c>
      <c r="AF266" s="4">
        <v>0</v>
      </c>
      <c r="AG266" s="4">
        <v>0</v>
      </c>
      <c r="AH266" s="4">
        <v>0</v>
      </c>
      <c r="AI266" s="4">
        <v>0</v>
      </c>
      <c r="AJ266" s="4">
        <v>0</v>
      </c>
      <c r="AK266" s="4">
        <v>0</v>
      </c>
      <c r="AL266" s="4">
        <v>0</v>
      </c>
      <c r="AM266" s="4">
        <v>0</v>
      </c>
      <c r="AP266" s="3" t="str">
        <f t="shared" si="15"/>
        <v>LIRIO_DE_CAMPO_SOLAR_SPA</v>
      </c>
      <c r="AQ266" s="4">
        <f>VLOOKUP($AP266,$C$5:$AM$504,1+MontoEmpresas!AX264,FALSE)+AV266</f>
        <v>0</v>
      </c>
      <c r="AR266" s="4">
        <f>VLOOKUP($AP266,$C$5:$AM$504,1+MontoEmpresas!AY264,FALSE)+AW266</f>
        <v>0</v>
      </c>
      <c r="AS266" s="4">
        <f>VLOOKUP($AP266,$C$5:$AM$504,1+MontoEmpresas!AZ264,FALSE)+AX266</f>
        <v>0</v>
      </c>
      <c r="AT266" s="5">
        <f t="shared" si="16"/>
        <v>0</v>
      </c>
      <c r="AV266" s="4"/>
      <c r="AW266" s="4"/>
      <c r="AX266" s="4"/>
      <c r="BG266">
        <f t="shared" si="14"/>
        <v>262</v>
      </c>
      <c r="BH266" t="s">
        <v>269</v>
      </c>
    </row>
    <row r="267" spans="3:60" x14ac:dyDescent="0.35">
      <c r="C267" s="19" t="s">
        <v>492</v>
      </c>
      <c r="D267" s="7">
        <v>0</v>
      </c>
      <c r="E267" s="7">
        <v>0</v>
      </c>
      <c r="F267" s="7">
        <v>0</v>
      </c>
      <c r="G267" s="7">
        <v>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7">
        <v>0</v>
      </c>
      <c r="N267" s="7">
        <v>0</v>
      </c>
      <c r="O267" s="7">
        <v>0</v>
      </c>
      <c r="P267" s="7">
        <v>0</v>
      </c>
      <c r="Q267" s="7">
        <v>0</v>
      </c>
      <c r="R267" s="7">
        <v>0</v>
      </c>
      <c r="S267" s="7">
        <v>0</v>
      </c>
      <c r="T267" s="7">
        <v>0</v>
      </c>
      <c r="U267" s="7">
        <v>0</v>
      </c>
      <c r="V267" s="7">
        <v>0</v>
      </c>
      <c r="W267" s="7">
        <v>0</v>
      </c>
      <c r="X267" s="7">
        <v>0</v>
      </c>
      <c r="Y267" s="7">
        <v>0</v>
      </c>
      <c r="Z267" s="7">
        <v>0</v>
      </c>
      <c r="AA267" s="7">
        <v>0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P267" s="3" t="str">
        <f t="shared" si="15"/>
        <v>LLEUQUEREO</v>
      </c>
      <c r="AQ267" s="4">
        <f>VLOOKUP($AP267,$C$5:$AM$504,1+MontoEmpresas!AX265,FALSE)+AV267</f>
        <v>0</v>
      </c>
      <c r="AR267" s="4">
        <f>VLOOKUP($AP267,$C$5:$AM$504,1+MontoEmpresas!AY265,FALSE)+AW267</f>
        <v>0</v>
      </c>
      <c r="AS267" s="4">
        <f>VLOOKUP($AP267,$C$5:$AM$504,1+MontoEmpresas!AZ265,FALSE)+AX267</f>
        <v>0</v>
      </c>
      <c r="AT267" s="5">
        <f t="shared" si="16"/>
        <v>0</v>
      </c>
      <c r="AV267" s="4"/>
      <c r="AW267" s="4"/>
      <c r="AX267" s="4"/>
      <c r="BG267">
        <f t="shared" si="14"/>
        <v>263</v>
      </c>
      <c r="BH267" t="s">
        <v>270</v>
      </c>
    </row>
    <row r="268" spans="3:60" x14ac:dyDescent="0.35">
      <c r="C268" s="19" t="s">
        <v>183</v>
      </c>
      <c r="D268" s="7">
        <v>0</v>
      </c>
      <c r="E268" s="7">
        <v>0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Q268" s="7">
        <v>0</v>
      </c>
      <c r="R268" s="7">
        <v>0</v>
      </c>
      <c r="S268" s="7">
        <v>0</v>
      </c>
      <c r="T268" s="7">
        <v>0</v>
      </c>
      <c r="U268" s="7">
        <v>0</v>
      </c>
      <c r="V268" s="7">
        <v>0</v>
      </c>
      <c r="W268" s="7">
        <v>0</v>
      </c>
      <c r="X268" s="7">
        <v>0</v>
      </c>
      <c r="Y268" s="7">
        <v>0</v>
      </c>
      <c r="Z268" s="7">
        <v>0</v>
      </c>
      <c r="AA268" s="7">
        <v>0</v>
      </c>
      <c r="AB268" s="4">
        <v>0</v>
      </c>
      <c r="AC268" s="4">
        <v>0</v>
      </c>
      <c r="AD268" s="4">
        <v>0</v>
      </c>
      <c r="AE268" s="4">
        <v>0</v>
      </c>
      <c r="AF268" s="4">
        <v>0</v>
      </c>
      <c r="AG268" s="4">
        <v>0</v>
      </c>
      <c r="AH268" s="4">
        <v>0</v>
      </c>
      <c r="AI268" s="4">
        <v>0</v>
      </c>
      <c r="AJ268" s="4">
        <v>0</v>
      </c>
      <c r="AK268" s="4">
        <v>0</v>
      </c>
      <c r="AL268" s="4">
        <v>0</v>
      </c>
      <c r="AM268" s="4">
        <v>0</v>
      </c>
      <c r="AP268" s="3" t="str">
        <f t="shared" si="15"/>
        <v>LOA_SOLAR</v>
      </c>
      <c r="AQ268" s="4">
        <f>VLOOKUP($AP268,$C$5:$AM$504,1+MontoEmpresas!AX266,FALSE)+AV268</f>
        <v>0</v>
      </c>
      <c r="AR268" s="4">
        <f>VLOOKUP($AP268,$C$5:$AM$504,1+MontoEmpresas!AY266,FALSE)+AW268</f>
        <v>0</v>
      </c>
      <c r="AS268" s="4">
        <f>VLOOKUP($AP268,$C$5:$AM$504,1+MontoEmpresas!AZ266,FALSE)+AX268</f>
        <v>0</v>
      </c>
      <c r="AT268" s="5">
        <f t="shared" si="16"/>
        <v>0</v>
      </c>
      <c r="AV268" s="4"/>
      <c r="AW268" s="4"/>
      <c r="AX268" s="4"/>
      <c r="BG268">
        <f t="shared" si="14"/>
        <v>264</v>
      </c>
      <c r="BH268" t="s">
        <v>271</v>
      </c>
    </row>
    <row r="269" spans="3:60" x14ac:dyDescent="0.35">
      <c r="C269" s="19" t="s">
        <v>184</v>
      </c>
      <c r="D269" s="7">
        <v>0</v>
      </c>
      <c r="E269" s="7">
        <v>0</v>
      </c>
      <c r="F269" s="7">
        <v>0</v>
      </c>
      <c r="G269" s="7">
        <v>0</v>
      </c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7">
        <v>0</v>
      </c>
      <c r="N269" s="7">
        <v>0</v>
      </c>
      <c r="O269" s="7">
        <v>0</v>
      </c>
      <c r="P269" s="7">
        <v>0</v>
      </c>
      <c r="Q269" s="7">
        <v>0</v>
      </c>
      <c r="R269" s="7">
        <v>0</v>
      </c>
      <c r="S269" s="7">
        <v>0</v>
      </c>
      <c r="T269" s="7">
        <v>0</v>
      </c>
      <c r="U269" s="7">
        <v>0</v>
      </c>
      <c r="V269" s="7">
        <v>0</v>
      </c>
      <c r="W269" s="7">
        <v>0</v>
      </c>
      <c r="X269" s="7">
        <v>0</v>
      </c>
      <c r="Y269" s="7">
        <v>0</v>
      </c>
      <c r="Z269" s="7">
        <v>0</v>
      </c>
      <c r="AA269" s="7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P269" s="3" t="str">
        <f t="shared" si="15"/>
        <v>LOMAS_COLORADAS</v>
      </c>
      <c r="AQ269" s="4">
        <f>VLOOKUP($AP269,$C$5:$AM$504,1+MontoEmpresas!AX267,FALSE)+AV269</f>
        <v>0</v>
      </c>
      <c r="AR269" s="4">
        <f>VLOOKUP($AP269,$C$5:$AM$504,1+MontoEmpresas!AY267,FALSE)+AW269</f>
        <v>0</v>
      </c>
      <c r="AS269" s="4">
        <f>VLOOKUP($AP269,$C$5:$AM$504,1+MontoEmpresas!AZ267,FALSE)+AX269</f>
        <v>0</v>
      </c>
      <c r="AT269" s="5">
        <f t="shared" si="16"/>
        <v>0</v>
      </c>
      <c r="AV269" s="4"/>
      <c r="AW269" s="4"/>
      <c r="AX269" s="4"/>
      <c r="BG269">
        <f t="shared" si="14"/>
        <v>265</v>
      </c>
      <c r="BH269" t="s">
        <v>272</v>
      </c>
    </row>
    <row r="270" spans="3:60" x14ac:dyDescent="0.35">
      <c r="C270" s="19" t="s">
        <v>185</v>
      </c>
      <c r="D270" s="7">
        <v>0</v>
      </c>
      <c r="E270" s="7">
        <v>0</v>
      </c>
      <c r="F270" s="7">
        <v>0</v>
      </c>
      <c r="G270" s="7">
        <v>0</v>
      </c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7">
        <v>0</v>
      </c>
      <c r="N270" s="7">
        <v>0</v>
      </c>
      <c r="O270" s="7">
        <v>0</v>
      </c>
      <c r="P270" s="7">
        <v>0</v>
      </c>
      <c r="Q270" s="7">
        <v>0</v>
      </c>
      <c r="R270" s="7">
        <v>0</v>
      </c>
      <c r="S270" s="7">
        <v>0</v>
      </c>
      <c r="T270" s="7">
        <v>0</v>
      </c>
      <c r="U270" s="7">
        <v>0</v>
      </c>
      <c r="V270" s="7">
        <v>0</v>
      </c>
      <c r="W270" s="7">
        <v>0</v>
      </c>
      <c r="X270" s="7">
        <v>0</v>
      </c>
      <c r="Y270" s="7">
        <v>0</v>
      </c>
      <c r="Z270" s="7">
        <v>0</v>
      </c>
      <c r="AA270" s="7">
        <v>0</v>
      </c>
      <c r="AB270" s="4">
        <v>0</v>
      </c>
      <c r="AC270" s="4">
        <v>0</v>
      </c>
      <c r="AD270" s="4">
        <v>0</v>
      </c>
      <c r="AE270" s="4">
        <v>0</v>
      </c>
      <c r="AF270" s="4">
        <v>0</v>
      </c>
      <c r="AG270" s="4">
        <v>0</v>
      </c>
      <c r="AH270" s="4">
        <v>0</v>
      </c>
      <c r="AI270" s="4">
        <v>0</v>
      </c>
      <c r="AJ270" s="4">
        <v>0</v>
      </c>
      <c r="AK270" s="4">
        <v>0</v>
      </c>
      <c r="AL270" s="4">
        <v>0</v>
      </c>
      <c r="AM270" s="4">
        <v>0</v>
      </c>
      <c r="AP270" s="3" t="str">
        <f t="shared" si="15"/>
        <v>LOS MORROS</v>
      </c>
      <c r="AQ270" s="4">
        <f>VLOOKUP($AP270,$C$5:$AM$504,1+MontoEmpresas!AX268,FALSE)+AV270</f>
        <v>0</v>
      </c>
      <c r="AR270" s="4">
        <f>VLOOKUP($AP270,$C$5:$AM$504,1+MontoEmpresas!AY268,FALSE)+AW270</f>
        <v>0</v>
      </c>
      <c r="AS270" s="4">
        <f>VLOOKUP($AP270,$C$5:$AM$504,1+MontoEmpresas!AZ268,FALSE)+AX270</f>
        <v>0</v>
      </c>
      <c r="AT270" s="5">
        <f t="shared" si="16"/>
        <v>0</v>
      </c>
      <c r="AV270" s="4"/>
      <c r="AW270" s="4"/>
      <c r="AX270" s="4"/>
      <c r="BG270">
        <f t="shared" si="14"/>
        <v>266</v>
      </c>
      <c r="BH270" t="s">
        <v>273</v>
      </c>
    </row>
    <row r="271" spans="3:60" x14ac:dyDescent="0.35">
      <c r="C271" s="19" t="s">
        <v>81</v>
      </c>
      <c r="D271" s="7">
        <v>0</v>
      </c>
      <c r="E271" s="7">
        <v>0</v>
      </c>
      <c r="F271" s="7">
        <v>0</v>
      </c>
      <c r="G271" s="7">
        <v>0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7">
        <v>-1393891.77</v>
      </c>
      <c r="N271" s="7">
        <v>-1517310.6800000018</v>
      </c>
      <c r="O271" s="7">
        <v>-1450305.7999999989</v>
      </c>
      <c r="P271" s="7">
        <v>0</v>
      </c>
      <c r="Q271" s="7">
        <v>0</v>
      </c>
      <c r="R271" s="7">
        <v>0</v>
      </c>
      <c r="S271" s="7">
        <v>0</v>
      </c>
      <c r="T271" s="7">
        <v>0</v>
      </c>
      <c r="U271" s="7">
        <v>0</v>
      </c>
      <c r="V271" s="7">
        <v>0</v>
      </c>
      <c r="W271" s="7">
        <v>0</v>
      </c>
      <c r="X271" s="7">
        <v>0</v>
      </c>
      <c r="Y271" s="7">
        <v>-1430976.7899999996</v>
      </c>
      <c r="Z271" s="7">
        <v>-1558653.9399999995</v>
      </c>
      <c r="AA271" s="7">
        <v>-1498828.7199999988</v>
      </c>
      <c r="AB271" s="4">
        <v>0</v>
      </c>
      <c r="AC271" s="4">
        <v>0</v>
      </c>
      <c r="AD271" s="4">
        <v>0</v>
      </c>
      <c r="AE271" s="4">
        <v>0</v>
      </c>
      <c r="AF271" s="4">
        <v>0</v>
      </c>
      <c r="AG271" s="4">
        <v>0</v>
      </c>
      <c r="AH271" s="4">
        <v>0</v>
      </c>
      <c r="AI271" s="4">
        <v>0</v>
      </c>
      <c r="AJ271" s="4">
        <v>0</v>
      </c>
      <c r="AK271" s="4">
        <v>-1438008.8899999992</v>
      </c>
      <c r="AL271" s="4">
        <v>-1541933.25</v>
      </c>
      <c r="AM271" s="4">
        <v>-1501296.5200000012</v>
      </c>
      <c r="AP271" s="3" t="str">
        <f t="shared" si="15"/>
        <v>LOS_CURUROS</v>
      </c>
      <c r="AQ271" s="4">
        <f>VLOOKUP($AP271,$C$5:$AM$504,1+MontoEmpresas!AX269,FALSE)+AV271</f>
        <v>-1438008.8899999992</v>
      </c>
      <c r="AR271" s="4">
        <f>VLOOKUP($AP271,$C$5:$AM$504,1+MontoEmpresas!AY269,FALSE)+AW271</f>
        <v>-1541933.25</v>
      </c>
      <c r="AS271" s="4">
        <f>VLOOKUP($AP271,$C$5:$AM$504,1+MontoEmpresas!AZ269,FALSE)+AX271</f>
        <v>-1501296.5200000012</v>
      </c>
      <c r="AT271" s="5">
        <f t="shared" si="16"/>
        <v>-4481238.66</v>
      </c>
      <c r="AV271" s="4"/>
      <c r="AW271" s="4"/>
      <c r="AX271" s="4"/>
      <c r="BG271">
        <f t="shared" si="14"/>
        <v>267</v>
      </c>
      <c r="BH271" t="s">
        <v>274</v>
      </c>
    </row>
    <row r="272" spans="3:60" x14ac:dyDescent="0.35">
      <c r="C272" s="19" t="s">
        <v>186</v>
      </c>
      <c r="D272" s="7">
        <v>0</v>
      </c>
      <c r="E272" s="7">
        <v>0</v>
      </c>
      <c r="F272" s="7">
        <v>0</v>
      </c>
      <c r="G272" s="7">
        <v>0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7">
        <v>0</v>
      </c>
      <c r="N272" s="7">
        <v>0</v>
      </c>
      <c r="O272" s="7">
        <v>0</v>
      </c>
      <c r="P272" s="7">
        <v>0</v>
      </c>
      <c r="Q272" s="7">
        <v>0</v>
      </c>
      <c r="R272" s="7">
        <v>0</v>
      </c>
      <c r="S272" s="7">
        <v>0</v>
      </c>
      <c r="T272" s="7">
        <v>0</v>
      </c>
      <c r="U272" s="7">
        <v>0</v>
      </c>
      <c r="V272" s="7">
        <v>0</v>
      </c>
      <c r="W272" s="7">
        <v>0</v>
      </c>
      <c r="X272" s="7">
        <v>0</v>
      </c>
      <c r="Y272" s="7">
        <v>0</v>
      </c>
      <c r="Z272" s="7">
        <v>0</v>
      </c>
      <c r="AA272" s="7">
        <v>0</v>
      </c>
      <c r="AB272" s="4">
        <v>0</v>
      </c>
      <c r="AC272" s="4">
        <v>0</v>
      </c>
      <c r="AD272" s="4">
        <v>0</v>
      </c>
      <c r="AE272" s="4">
        <v>0</v>
      </c>
      <c r="AF272" s="4">
        <v>0</v>
      </c>
      <c r="AG272" s="4">
        <v>0</v>
      </c>
      <c r="AH272" s="4">
        <v>0</v>
      </c>
      <c r="AI272" s="4">
        <v>0</v>
      </c>
      <c r="AJ272" s="4">
        <v>0</v>
      </c>
      <c r="AK272" s="4">
        <v>0</v>
      </c>
      <c r="AL272" s="4">
        <v>0</v>
      </c>
      <c r="AM272" s="4">
        <v>0</v>
      </c>
      <c r="AP272" s="3" t="str">
        <f t="shared" si="15"/>
        <v>LOS_GUINDOS</v>
      </c>
      <c r="AQ272" s="4">
        <f>VLOOKUP($AP272,$C$5:$AM$504,1+MontoEmpresas!AX270,FALSE)+AV272</f>
        <v>0</v>
      </c>
      <c r="AR272" s="4">
        <f>VLOOKUP($AP272,$C$5:$AM$504,1+MontoEmpresas!AY270,FALSE)+AW272</f>
        <v>0</v>
      </c>
      <c r="AS272" s="4">
        <f>VLOOKUP($AP272,$C$5:$AM$504,1+MontoEmpresas!AZ270,FALSE)+AX272</f>
        <v>0</v>
      </c>
      <c r="AT272" s="5">
        <f t="shared" si="16"/>
        <v>0</v>
      </c>
      <c r="AV272" s="4"/>
      <c r="AW272" s="4"/>
      <c r="AX272" s="4"/>
      <c r="BG272">
        <f t="shared" si="14"/>
        <v>268</v>
      </c>
      <c r="BH272" t="s">
        <v>275</v>
      </c>
    </row>
    <row r="273" spans="3:60" x14ac:dyDescent="0.35">
      <c r="C273" s="19" t="s">
        <v>493</v>
      </c>
      <c r="D273" s="7">
        <v>0</v>
      </c>
      <c r="E273" s="7">
        <v>0</v>
      </c>
      <c r="F273" s="7">
        <v>0</v>
      </c>
      <c r="G273" s="7">
        <v>0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7">
        <v>0</v>
      </c>
      <c r="N273" s="7">
        <v>0</v>
      </c>
      <c r="O273" s="7">
        <v>0</v>
      </c>
      <c r="P273" s="7">
        <v>0</v>
      </c>
      <c r="Q273" s="7">
        <v>0</v>
      </c>
      <c r="R273" s="7">
        <v>0</v>
      </c>
      <c r="S273" s="7">
        <v>0</v>
      </c>
      <c r="T273" s="7">
        <v>0</v>
      </c>
      <c r="U273" s="7">
        <v>0</v>
      </c>
      <c r="V273" s="7">
        <v>0</v>
      </c>
      <c r="W273" s="7">
        <v>0</v>
      </c>
      <c r="X273" s="7">
        <v>0</v>
      </c>
      <c r="Y273" s="7">
        <v>0</v>
      </c>
      <c r="Z273" s="7">
        <v>0</v>
      </c>
      <c r="AA273" s="7">
        <v>0</v>
      </c>
      <c r="AB273" s="4">
        <v>0</v>
      </c>
      <c r="AC273" s="4">
        <v>0</v>
      </c>
      <c r="AD273" s="4">
        <v>0</v>
      </c>
      <c r="AE273" s="4">
        <v>0</v>
      </c>
      <c r="AF273" s="4">
        <v>0</v>
      </c>
      <c r="AG273" s="4">
        <v>0</v>
      </c>
      <c r="AH273" s="4">
        <v>0</v>
      </c>
      <c r="AI273" s="4">
        <v>0</v>
      </c>
      <c r="AJ273" s="4">
        <v>0</v>
      </c>
      <c r="AK273" s="4">
        <v>0</v>
      </c>
      <c r="AL273" s="4">
        <v>0</v>
      </c>
      <c r="AM273" s="4">
        <v>0</v>
      </c>
      <c r="AP273" s="3" t="str">
        <f t="shared" si="15"/>
        <v>LOS_LAGOS</v>
      </c>
      <c r="AQ273" s="4">
        <f>VLOOKUP($AP273,$C$5:$AM$504,1+MontoEmpresas!AX271,FALSE)+AV273</f>
        <v>0</v>
      </c>
      <c r="AR273" s="4">
        <f>VLOOKUP($AP273,$C$5:$AM$504,1+MontoEmpresas!AY271,FALSE)+AW273</f>
        <v>0</v>
      </c>
      <c r="AS273" s="4">
        <f>VLOOKUP($AP273,$C$5:$AM$504,1+MontoEmpresas!AZ271,FALSE)+AX273</f>
        <v>0</v>
      </c>
      <c r="AT273" s="5">
        <f t="shared" si="16"/>
        <v>0</v>
      </c>
      <c r="AV273" s="4"/>
      <c r="AW273" s="4"/>
      <c r="AX273" s="4"/>
      <c r="BG273">
        <f t="shared" si="14"/>
        <v>269</v>
      </c>
      <c r="BH273" t="s">
        <v>276</v>
      </c>
    </row>
    <row r="274" spans="3:60" x14ac:dyDescent="0.35">
      <c r="C274" s="19" t="s">
        <v>187</v>
      </c>
      <c r="D274" s="7">
        <v>0</v>
      </c>
      <c r="E274" s="7">
        <v>0</v>
      </c>
      <c r="F274" s="7">
        <v>0</v>
      </c>
      <c r="G274" s="7">
        <v>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7">
        <v>0</v>
      </c>
      <c r="N274" s="7">
        <v>0</v>
      </c>
      <c r="O274" s="7">
        <v>0</v>
      </c>
      <c r="P274" s="7">
        <v>0</v>
      </c>
      <c r="Q274" s="7">
        <v>0</v>
      </c>
      <c r="R274" s="7">
        <v>0</v>
      </c>
      <c r="S274" s="7">
        <v>0</v>
      </c>
      <c r="T274" s="7">
        <v>0</v>
      </c>
      <c r="U274" s="7">
        <v>0</v>
      </c>
      <c r="V274" s="7">
        <v>0</v>
      </c>
      <c r="W274" s="7">
        <v>0</v>
      </c>
      <c r="X274" s="7">
        <v>0</v>
      </c>
      <c r="Y274" s="7">
        <v>0</v>
      </c>
      <c r="Z274" s="7">
        <v>0</v>
      </c>
      <c r="AA274" s="7">
        <v>0</v>
      </c>
      <c r="AB274" s="4">
        <v>0</v>
      </c>
      <c r="AC274" s="4">
        <v>0</v>
      </c>
      <c r="AD274" s="4">
        <v>0</v>
      </c>
      <c r="AE274" s="4">
        <v>0</v>
      </c>
      <c r="AF274" s="4">
        <v>0</v>
      </c>
      <c r="AG274" s="4">
        <v>0</v>
      </c>
      <c r="AH274" s="4">
        <v>0</v>
      </c>
      <c r="AI274" s="4">
        <v>0</v>
      </c>
      <c r="AJ274" s="4">
        <v>0</v>
      </c>
      <c r="AK274" s="4">
        <v>0</v>
      </c>
      <c r="AL274" s="4">
        <v>0</v>
      </c>
      <c r="AM274" s="4">
        <v>0</v>
      </c>
      <c r="AP274" s="3" t="str">
        <f t="shared" si="15"/>
        <v>LOS_LOROS</v>
      </c>
      <c r="AQ274" s="4">
        <f>VLOOKUP($AP274,$C$5:$AM$504,1+MontoEmpresas!AX272,FALSE)+AV274</f>
        <v>0</v>
      </c>
      <c r="AR274" s="4">
        <f>VLOOKUP($AP274,$C$5:$AM$504,1+MontoEmpresas!AY272,FALSE)+AW274</f>
        <v>0</v>
      </c>
      <c r="AS274" s="4">
        <f>VLOOKUP($AP274,$C$5:$AM$504,1+MontoEmpresas!AZ272,FALSE)+AX274</f>
        <v>0</v>
      </c>
      <c r="AT274" s="5">
        <f t="shared" si="16"/>
        <v>0</v>
      </c>
      <c r="AV274" s="4"/>
      <c r="AW274" s="4"/>
      <c r="AX274" s="4"/>
      <c r="BG274">
        <f t="shared" si="14"/>
        <v>270</v>
      </c>
      <c r="BH274" t="s">
        <v>277</v>
      </c>
    </row>
    <row r="275" spans="3:60" x14ac:dyDescent="0.35">
      <c r="C275" s="19" t="s">
        <v>188</v>
      </c>
      <c r="D275" s="7">
        <v>0</v>
      </c>
      <c r="E275" s="7">
        <v>0</v>
      </c>
      <c r="F275" s="7">
        <v>0</v>
      </c>
      <c r="G275" s="7">
        <v>0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7">
        <v>0</v>
      </c>
      <c r="N275" s="7">
        <v>0</v>
      </c>
      <c r="O275" s="7">
        <v>0</v>
      </c>
      <c r="P275" s="7">
        <v>0</v>
      </c>
      <c r="Q275" s="7">
        <v>0</v>
      </c>
      <c r="R275" s="7">
        <v>0</v>
      </c>
      <c r="S275" s="7">
        <v>0</v>
      </c>
      <c r="T275" s="7">
        <v>0</v>
      </c>
      <c r="U275" s="7">
        <v>0</v>
      </c>
      <c r="V275" s="7">
        <v>0</v>
      </c>
      <c r="W275" s="7">
        <v>0</v>
      </c>
      <c r="X275" s="7">
        <v>0</v>
      </c>
      <c r="Y275" s="7">
        <v>0</v>
      </c>
      <c r="Z275" s="7">
        <v>0</v>
      </c>
      <c r="AA275" s="7">
        <v>0</v>
      </c>
      <c r="AB275" s="4">
        <v>0</v>
      </c>
      <c r="AC275" s="4">
        <v>0</v>
      </c>
      <c r="AD275" s="4">
        <v>0</v>
      </c>
      <c r="AE275" s="4">
        <v>0</v>
      </c>
      <c r="AF275" s="4">
        <v>0</v>
      </c>
      <c r="AG275" s="4">
        <v>0</v>
      </c>
      <c r="AH275" s="4">
        <v>0</v>
      </c>
      <c r="AI275" s="4">
        <v>0</v>
      </c>
      <c r="AJ275" s="4">
        <v>0</v>
      </c>
      <c r="AK275" s="4">
        <v>0</v>
      </c>
      <c r="AL275" s="4">
        <v>0</v>
      </c>
      <c r="AM275" s="4">
        <v>0</v>
      </c>
      <c r="AP275" s="3" t="str">
        <f t="shared" si="15"/>
        <v>LOS_PADRES</v>
      </c>
      <c r="AQ275" s="4">
        <f>VLOOKUP($AP275,$C$5:$AM$504,1+MontoEmpresas!AX273,FALSE)+AV275</f>
        <v>0</v>
      </c>
      <c r="AR275" s="4">
        <f>VLOOKUP($AP275,$C$5:$AM$504,1+MontoEmpresas!AY273,FALSE)+AW275</f>
        <v>0</v>
      </c>
      <c r="AS275" s="4">
        <f>VLOOKUP($AP275,$C$5:$AM$504,1+MontoEmpresas!AZ273,FALSE)+AX275</f>
        <v>0</v>
      </c>
      <c r="AT275" s="5">
        <f t="shared" si="16"/>
        <v>0</v>
      </c>
      <c r="AV275" s="4"/>
      <c r="AW275" s="4"/>
      <c r="AX275" s="4"/>
      <c r="BG275">
        <f t="shared" si="14"/>
        <v>271</v>
      </c>
      <c r="BH275" t="s">
        <v>278</v>
      </c>
    </row>
    <row r="276" spans="3:60" x14ac:dyDescent="0.35">
      <c r="C276" s="19" t="s">
        <v>494</v>
      </c>
      <c r="D276" s="7">
        <v>0</v>
      </c>
      <c r="E276" s="7">
        <v>0</v>
      </c>
      <c r="F276" s="7">
        <v>0</v>
      </c>
      <c r="G276" s="7">
        <v>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7">
        <v>0</v>
      </c>
      <c r="N276" s="7">
        <v>0</v>
      </c>
      <c r="O276" s="7">
        <v>0</v>
      </c>
      <c r="P276" s="7">
        <v>0</v>
      </c>
      <c r="Q276" s="7">
        <v>0</v>
      </c>
      <c r="R276" s="7">
        <v>0</v>
      </c>
      <c r="S276" s="7">
        <v>0</v>
      </c>
      <c r="T276" s="7">
        <v>0</v>
      </c>
      <c r="U276" s="7">
        <v>0</v>
      </c>
      <c r="V276" s="7">
        <v>0</v>
      </c>
      <c r="W276" s="7">
        <v>0</v>
      </c>
      <c r="X276" s="7">
        <v>0</v>
      </c>
      <c r="Y276" s="7">
        <v>0</v>
      </c>
      <c r="Z276" s="7">
        <v>0</v>
      </c>
      <c r="AA276" s="7">
        <v>0</v>
      </c>
      <c r="AB276" s="4">
        <v>0</v>
      </c>
      <c r="AC276" s="4">
        <v>0</v>
      </c>
      <c r="AD276" s="4">
        <v>0</v>
      </c>
      <c r="AE276" s="4">
        <v>0</v>
      </c>
      <c r="AF276" s="4">
        <v>0</v>
      </c>
      <c r="AG276" s="4">
        <v>0</v>
      </c>
      <c r="AH276" s="4">
        <v>0</v>
      </c>
      <c r="AI276" s="4">
        <v>0</v>
      </c>
      <c r="AJ276" s="4">
        <v>0</v>
      </c>
      <c r="AK276" s="4">
        <v>0</v>
      </c>
      <c r="AL276" s="4">
        <v>0</v>
      </c>
      <c r="AM276" s="4">
        <v>0</v>
      </c>
      <c r="AP276" s="3" t="str">
        <f t="shared" si="15"/>
        <v>LOS_PINOS_BIO</v>
      </c>
      <c r="AQ276" s="4">
        <f>VLOOKUP($AP276,$C$5:$AM$504,1+MontoEmpresas!AX274,FALSE)+AV276</f>
        <v>0</v>
      </c>
      <c r="AR276" s="4">
        <f>VLOOKUP($AP276,$C$5:$AM$504,1+MontoEmpresas!AY274,FALSE)+AW276</f>
        <v>0</v>
      </c>
      <c r="AS276" s="4">
        <f>VLOOKUP($AP276,$C$5:$AM$504,1+MontoEmpresas!AZ274,FALSE)+AX276</f>
        <v>0</v>
      </c>
      <c r="AT276" s="5">
        <f t="shared" si="16"/>
        <v>0</v>
      </c>
      <c r="AV276" s="4"/>
      <c r="AW276" s="4"/>
      <c r="AX276" s="4"/>
      <c r="BG276">
        <f t="shared" si="14"/>
        <v>272</v>
      </c>
      <c r="BH276" t="s">
        <v>279</v>
      </c>
    </row>
    <row r="277" spans="3:60" x14ac:dyDescent="0.35">
      <c r="C277" s="19" t="s">
        <v>495</v>
      </c>
      <c r="D277" s="7">
        <v>0</v>
      </c>
      <c r="E277" s="7">
        <v>0</v>
      </c>
      <c r="F277" s="7">
        <v>0</v>
      </c>
      <c r="G277" s="7">
        <v>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Q277" s="7">
        <v>0</v>
      </c>
      <c r="R277" s="7">
        <v>0</v>
      </c>
      <c r="S277" s="7">
        <v>0</v>
      </c>
      <c r="T277" s="7">
        <v>0</v>
      </c>
      <c r="U277" s="7">
        <v>0</v>
      </c>
      <c r="V277" s="7">
        <v>0</v>
      </c>
      <c r="W277" s="7">
        <v>0</v>
      </c>
      <c r="X277" s="7">
        <v>0</v>
      </c>
      <c r="Y277" s="7">
        <v>0</v>
      </c>
      <c r="Z277" s="7">
        <v>0</v>
      </c>
      <c r="AA277" s="7">
        <v>0</v>
      </c>
      <c r="AB277" s="4">
        <v>0</v>
      </c>
      <c r="AC277" s="4">
        <v>0</v>
      </c>
      <c r="AD277" s="4">
        <v>0</v>
      </c>
      <c r="AE277" s="4">
        <v>0</v>
      </c>
      <c r="AF277" s="4">
        <v>0</v>
      </c>
      <c r="AG277" s="4">
        <v>0</v>
      </c>
      <c r="AH277" s="4">
        <v>0</v>
      </c>
      <c r="AI277" s="4">
        <v>0</v>
      </c>
      <c r="AJ277" s="4">
        <v>0</v>
      </c>
      <c r="AK277" s="4">
        <v>0</v>
      </c>
      <c r="AL277" s="4">
        <v>0</v>
      </c>
      <c r="AM277" s="4">
        <v>0</v>
      </c>
      <c r="AP277" s="3" t="str">
        <f t="shared" si="15"/>
        <v>LOS_PORTONES</v>
      </c>
      <c r="AQ277" s="4">
        <f>VLOOKUP($AP277,$C$5:$AM$504,1+MontoEmpresas!AX275,FALSE)+AV277</f>
        <v>0</v>
      </c>
      <c r="AR277" s="4">
        <f>VLOOKUP($AP277,$C$5:$AM$504,1+MontoEmpresas!AY275,FALSE)+AW277</f>
        <v>0</v>
      </c>
      <c r="AS277" s="4">
        <f>VLOOKUP($AP277,$C$5:$AM$504,1+MontoEmpresas!AZ275,FALSE)+AX277</f>
        <v>0</v>
      </c>
      <c r="AT277" s="5">
        <f t="shared" si="16"/>
        <v>0</v>
      </c>
      <c r="AV277" s="4"/>
      <c r="AW277" s="4"/>
      <c r="AX277" s="4"/>
      <c r="BG277">
        <f t="shared" si="14"/>
        <v>273</v>
      </c>
      <c r="BH277" t="s">
        <v>280</v>
      </c>
    </row>
    <row r="278" spans="3:60" x14ac:dyDescent="0.35">
      <c r="C278" s="19" t="s">
        <v>189</v>
      </c>
      <c r="D278" s="7">
        <v>0</v>
      </c>
      <c r="E278" s="7">
        <v>0</v>
      </c>
      <c r="F278" s="7">
        <v>0</v>
      </c>
      <c r="G278" s="7">
        <v>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7">
        <v>0</v>
      </c>
      <c r="U278" s="7">
        <v>0</v>
      </c>
      <c r="V278" s="7">
        <v>0</v>
      </c>
      <c r="W278" s="7">
        <v>0</v>
      </c>
      <c r="X278" s="7">
        <v>0</v>
      </c>
      <c r="Y278" s="7">
        <v>0</v>
      </c>
      <c r="Z278" s="7">
        <v>0</v>
      </c>
      <c r="AA278" s="7">
        <v>0</v>
      </c>
      <c r="AB278" s="4">
        <v>0</v>
      </c>
      <c r="AC278" s="4">
        <v>0</v>
      </c>
      <c r="AD278" s="4">
        <v>0</v>
      </c>
      <c r="AE278" s="4">
        <v>0</v>
      </c>
      <c r="AF278" s="4">
        <v>0</v>
      </c>
      <c r="AG278" s="4">
        <v>0</v>
      </c>
      <c r="AH278" s="4">
        <v>0</v>
      </c>
      <c r="AI278" s="4">
        <v>0</v>
      </c>
      <c r="AJ278" s="4">
        <v>0</v>
      </c>
      <c r="AK278" s="4">
        <v>0</v>
      </c>
      <c r="AL278" s="4">
        <v>0</v>
      </c>
      <c r="AM278" s="4">
        <v>0</v>
      </c>
      <c r="AP278" s="3" t="str">
        <f t="shared" si="15"/>
        <v>LOS_PUQUIOS</v>
      </c>
      <c r="AQ278" s="4">
        <f>VLOOKUP($AP278,$C$5:$AM$504,1+MontoEmpresas!AX276,FALSE)+AV278</f>
        <v>0</v>
      </c>
      <c r="AR278" s="4">
        <f>VLOOKUP($AP278,$C$5:$AM$504,1+MontoEmpresas!AY276,FALSE)+AW278</f>
        <v>0</v>
      </c>
      <c r="AS278" s="4">
        <f>VLOOKUP($AP278,$C$5:$AM$504,1+MontoEmpresas!AZ276,FALSE)+AX278</f>
        <v>0</v>
      </c>
      <c r="AT278" s="5">
        <f t="shared" si="16"/>
        <v>0</v>
      </c>
      <c r="AV278" s="4"/>
      <c r="AW278" s="4"/>
      <c r="AX278" s="4"/>
      <c r="BG278">
        <f t="shared" si="14"/>
        <v>274</v>
      </c>
      <c r="BH278" t="s">
        <v>281</v>
      </c>
    </row>
    <row r="279" spans="3:60" x14ac:dyDescent="0.35">
      <c r="C279" s="19" t="s">
        <v>496</v>
      </c>
      <c r="D279" s="7">
        <v>0</v>
      </c>
      <c r="E279" s="7">
        <v>0</v>
      </c>
      <c r="F279" s="7">
        <v>0</v>
      </c>
      <c r="G279" s="7">
        <v>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Q279" s="7">
        <v>0</v>
      </c>
      <c r="R279" s="7">
        <v>0</v>
      </c>
      <c r="S279" s="7">
        <v>0</v>
      </c>
      <c r="T279" s="7">
        <v>0</v>
      </c>
      <c r="U279" s="7">
        <v>0</v>
      </c>
      <c r="V279" s="7">
        <v>0</v>
      </c>
      <c r="W279" s="7">
        <v>0</v>
      </c>
      <c r="X279" s="7">
        <v>0</v>
      </c>
      <c r="Y279" s="7">
        <v>0</v>
      </c>
      <c r="Z279" s="7">
        <v>0</v>
      </c>
      <c r="AA279" s="7">
        <v>0</v>
      </c>
      <c r="AB279" s="4">
        <v>0</v>
      </c>
      <c r="AC279" s="4">
        <v>0</v>
      </c>
      <c r="AD279" s="4">
        <v>0</v>
      </c>
      <c r="AE279" s="4">
        <v>0</v>
      </c>
      <c r="AF279" s="4">
        <v>0</v>
      </c>
      <c r="AG279" s="4">
        <v>0</v>
      </c>
      <c r="AH279" s="4">
        <v>0</v>
      </c>
      <c r="AI279" s="4">
        <v>0</v>
      </c>
      <c r="AJ279" s="4">
        <v>0</v>
      </c>
      <c r="AK279" s="4">
        <v>0</v>
      </c>
      <c r="AL279" s="4">
        <v>0</v>
      </c>
      <c r="AM279" s="4">
        <v>0</v>
      </c>
      <c r="AP279" s="3" t="str">
        <f t="shared" si="15"/>
        <v>LOS_TILOS</v>
      </c>
      <c r="AQ279" s="4">
        <f>VLOOKUP($AP279,$C$5:$AM$504,1+MontoEmpresas!AX277,FALSE)+AV279</f>
        <v>0</v>
      </c>
      <c r="AR279" s="4">
        <f>VLOOKUP($AP279,$C$5:$AM$504,1+MontoEmpresas!AY277,FALSE)+AW279</f>
        <v>0</v>
      </c>
      <c r="AS279" s="4">
        <f>VLOOKUP($AP279,$C$5:$AM$504,1+MontoEmpresas!AZ277,FALSE)+AX279</f>
        <v>0</v>
      </c>
      <c r="AT279" s="5">
        <f t="shared" si="16"/>
        <v>0</v>
      </c>
      <c r="AV279" s="4"/>
      <c r="AW279" s="4"/>
      <c r="AX279" s="4"/>
      <c r="BG279">
        <f t="shared" ref="BG279:BG342" si="17">1+BG278</f>
        <v>275</v>
      </c>
      <c r="BH279" t="s">
        <v>282</v>
      </c>
    </row>
    <row r="280" spans="3:60" x14ac:dyDescent="0.35">
      <c r="C280" s="19" t="s">
        <v>497</v>
      </c>
      <c r="D280" s="7">
        <v>0</v>
      </c>
      <c r="E280" s="7">
        <v>0</v>
      </c>
      <c r="F280" s="7">
        <v>0</v>
      </c>
      <c r="G280" s="7">
        <v>0</v>
      </c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  <c r="Q280" s="7">
        <v>0</v>
      </c>
      <c r="R280" s="7">
        <v>0</v>
      </c>
      <c r="S280" s="7">
        <v>0</v>
      </c>
      <c r="T280" s="7">
        <v>0</v>
      </c>
      <c r="U280" s="7">
        <v>0</v>
      </c>
      <c r="V280" s="7">
        <v>0</v>
      </c>
      <c r="W280" s="7">
        <v>0</v>
      </c>
      <c r="X280" s="7">
        <v>0</v>
      </c>
      <c r="Y280" s="7">
        <v>0</v>
      </c>
      <c r="Z280" s="7">
        <v>0</v>
      </c>
      <c r="AA280" s="7">
        <v>0</v>
      </c>
      <c r="AB280" s="4">
        <v>0</v>
      </c>
      <c r="AC280" s="4">
        <v>0</v>
      </c>
      <c r="AD280" s="4">
        <v>0</v>
      </c>
      <c r="AE280" s="4">
        <v>0</v>
      </c>
      <c r="AF280" s="4">
        <v>0</v>
      </c>
      <c r="AG280" s="4">
        <v>0</v>
      </c>
      <c r="AH280" s="4">
        <v>0</v>
      </c>
      <c r="AI280" s="4">
        <v>0</v>
      </c>
      <c r="AJ280" s="4">
        <v>0</v>
      </c>
      <c r="AK280" s="4">
        <v>0</v>
      </c>
      <c r="AL280" s="4">
        <v>0</v>
      </c>
      <c r="AM280" s="4">
        <v>0</v>
      </c>
      <c r="AP280" s="3" t="str">
        <f t="shared" si="15"/>
        <v>LUCE_SOLAR_SPA</v>
      </c>
      <c r="AQ280" s="4">
        <f>VLOOKUP($AP280,$C$5:$AM$504,1+MontoEmpresas!AX278,FALSE)+AV280</f>
        <v>0</v>
      </c>
      <c r="AR280" s="4">
        <f>VLOOKUP($AP280,$C$5:$AM$504,1+MontoEmpresas!AY278,FALSE)+AW280</f>
        <v>0</v>
      </c>
      <c r="AS280" s="4">
        <f>VLOOKUP($AP280,$C$5:$AM$504,1+MontoEmpresas!AZ278,FALSE)+AX280</f>
        <v>0</v>
      </c>
      <c r="AT280" s="5">
        <f t="shared" si="16"/>
        <v>0</v>
      </c>
      <c r="AV280" s="4"/>
      <c r="AW280" s="4"/>
      <c r="AX280" s="4"/>
      <c r="BG280">
        <f t="shared" si="17"/>
        <v>276</v>
      </c>
      <c r="BH280" t="s">
        <v>283</v>
      </c>
    </row>
    <row r="281" spans="3:60" x14ac:dyDescent="0.35">
      <c r="C281" s="19" t="s">
        <v>498</v>
      </c>
      <c r="D281" s="7">
        <v>0</v>
      </c>
      <c r="E281" s="7">
        <v>0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4">
        <v>0</v>
      </c>
      <c r="AC281" s="4">
        <v>0</v>
      </c>
      <c r="AD281" s="4">
        <v>0</v>
      </c>
      <c r="AE281" s="4">
        <v>0</v>
      </c>
      <c r="AF281" s="4">
        <v>0</v>
      </c>
      <c r="AG281" s="4">
        <v>0</v>
      </c>
      <c r="AH281" s="4">
        <v>0</v>
      </c>
      <c r="AI281" s="4">
        <v>0</v>
      </c>
      <c r="AJ281" s="4">
        <v>0</v>
      </c>
      <c r="AK281" s="4">
        <v>0</v>
      </c>
      <c r="AL281" s="4">
        <v>0</v>
      </c>
      <c r="AM281" s="4">
        <v>0</v>
      </c>
      <c r="AP281" s="3" t="str">
        <f t="shared" si="15"/>
        <v>LUNA_ENERGY</v>
      </c>
      <c r="AQ281" s="4">
        <f>VLOOKUP($AP281,$C$5:$AM$504,1+MontoEmpresas!AX279,FALSE)+AV281</f>
        <v>0</v>
      </c>
      <c r="AR281" s="4">
        <f>VLOOKUP($AP281,$C$5:$AM$504,1+MontoEmpresas!AY279,FALSE)+AW281</f>
        <v>0</v>
      </c>
      <c r="AS281" s="4">
        <f>VLOOKUP($AP281,$C$5:$AM$504,1+MontoEmpresas!AZ279,FALSE)+AX281</f>
        <v>0</v>
      </c>
      <c r="AT281" s="5">
        <f t="shared" si="16"/>
        <v>0</v>
      </c>
      <c r="AV281" s="4"/>
      <c r="AW281" s="4"/>
      <c r="AX281" s="4"/>
      <c r="BG281">
        <f t="shared" si="17"/>
        <v>277</v>
      </c>
      <c r="BH281" t="s">
        <v>284</v>
      </c>
    </row>
    <row r="282" spans="3:60" x14ac:dyDescent="0.35">
      <c r="C282" s="19" t="s">
        <v>38</v>
      </c>
      <c r="D282" s="7">
        <v>0</v>
      </c>
      <c r="E282" s="7">
        <v>0</v>
      </c>
      <c r="F282" s="7">
        <v>0</v>
      </c>
      <c r="G282" s="7">
        <v>0</v>
      </c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7">
        <v>0</v>
      </c>
      <c r="N282" s="7">
        <v>0</v>
      </c>
      <c r="O282" s="7">
        <v>0</v>
      </c>
      <c r="P282" s="7">
        <v>0</v>
      </c>
      <c r="Q282" s="7">
        <v>0</v>
      </c>
      <c r="R282" s="7">
        <v>0</v>
      </c>
      <c r="S282" s="7">
        <v>0</v>
      </c>
      <c r="T282" s="7">
        <v>0</v>
      </c>
      <c r="U282" s="7">
        <v>0</v>
      </c>
      <c r="V282" s="7">
        <v>0</v>
      </c>
      <c r="W282" s="7">
        <v>0</v>
      </c>
      <c r="X282" s="7">
        <v>0</v>
      </c>
      <c r="Y282" s="7">
        <v>0</v>
      </c>
      <c r="Z282" s="7">
        <v>0</v>
      </c>
      <c r="AA282" s="7">
        <v>0</v>
      </c>
      <c r="AB282" s="4">
        <v>0</v>
      </c>
      <c r="AC282" s="4">
        <v>0</v>
      </c>
      <c r="AD282" s="4">
        <v>0</v>
      </c>
      <c r="AE282" s="4">
        <v>0</v>
      </c>
      <c r="AF282" s="4">
        <v>0</v>
      </c>
      <c r="AG282" s="4">
        <v>0</v>
      </c>
      <c r="AH282" s="4">
        <v>0</v>
      </c>
      <c r="AI282" s="4">
        <v>0</v>
      </c>
      <c r="AJ282" s="4">
        <v>0</v>
      </c>
      <c r="AK282" s="4">
        <v>0</v>
      </c>
      <c r="AL282" s="4">
        <v>0</v>
      </c>
      <c r="AM282" s="4">
        <v>0</v>
      </c>
      <c r="AP282" s="3" t="str">
        <f t="shared" si="15"/>
        <v>LUZ_DEL_NORTE</v>
      </c>
      <c r="AQ282" s="4">
        <f>VLOOKUP($AP282,$C$5:$AM$504,1+MontoEmpresas!AX280,FALSE)+AV282</f>
        <v>0</v>
      </c>
      <c r="AR282" s="4">
        <f>VLOOKUP($AP282,$C$5:$AM$504,1+MontoEmpresas!AY280,FALSE)+AW282</f>
        <v>0</v>
      </c>
      <c r="AS282" s="4">
        <f>VLOOKUP($AP282,$C$5:$AM$504,1+MontoEmpresas!AZ280,FALSE)+AX282</f>
        <v>0</v>
      </c>
      <c r="AT282" s="5">
        <f t="shared" si="16"/>
        <v>0</v>
      </c>
      <c r="AV282" s="4"/>
      <c r="AW282" s="4"/>
      <c r="AX282" s="4"/>
      <c r="BG282">
        <f t="shared" si="17"/>
        <v>278</v>
      </c>
      <c r="BH282" t="s">
        <v>285</v>
      </c>
    </row>
    <row r="283" spans="3:60" x14ac:dyDescent="0.35">
      <c r="C283" s="19" t="s">
        <v>190</v>
      </c>
      <c r="D283" s="7">
        <v>0</v>
      </c>
      <c r="E283" s="7">
        <v>0</v>
      </c>
      <c r="F283" s="7">
        <v>0</v>
      </c>
      <c r="G283" s="7">
        <v>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v>0</v>
      </c>
      <c r="AB283" s="4">
        <v>0</v>
      </c>
      <c r="AC283" s="4">
        <v>0</v>
      </c>
      <c r="AD283" s="4">
        <v>0</v>
      </c>
      <c r="AE283" s="4">
        <v>0</v>
      </c>
      <c r="AF283" s="4">
        <v>0</v>
      </c>
      <c r="AG283" s="4">
        <v>0</v>
      </c>
      <c r="AH283" s="4">
        <v>0</v>
      </c>
      <c r="AI283" s="4">
        <v>0</v>
      </c>
      <c r="AJ283" s="4">
        <v>0</v>
      </c>
      <c r="AK283" s="4">
        <v>0</v>
      </c>
      <c r="AL283" s="4">
        <v>0</v>
      </c>
      <c r="AM283" s="4">
        <v>0</v>
      </c>
      <c r="AP283" s="3" t="str">
        <f t="shared" si="15"/>
        <v>M_VILLARRICA</v>
      </c>
      <c r="AQ283" s="4">
        <f>VLOOKUP($AP283,$C$5:$AM$504,1+MontoEmpresas!AX281,FALSE)+AV283</f>
        <v>0</v>
      </c>
      <c r="AR283" s="4">
        <f>VLOOKUP($AP283,$C$5:$AM$504,1+MontoEmpresas!AY281,FALSE)+AW283</f>
        <v>0</v>
      </c>
      <c r="AS283" s="4">
        <f>VLOOKUP($AP283,$C$5:$AM$504,1+MontoEmpresas!AZ281,FALSE)+AX283</f>
        <v>0</v>
      </c>
      <c r="AT283" s="5">
        <f t="shared" si="16"/>
        <v>0</v>
      </c>
      <c r="AV283" s="4"/>
      <c r="AW283" s="4"/>
      <c r="AX283" s="4"/>
      <c r="BG283">
        <f t="shared" si="17"/>
        <v>279</v>
      </c>
      <c r="BH283" t="s">
        <v>286</v>
      </c>
    </row>
    <row r="284" spans="3:60" x14ac:dyDescent="0.35">
      <c r="C284" s="19" t="s">
        <v>191</v>
      </c>
      <c r="D284" s="7">
        <v>0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4">
        <v>0</v>
      </c>
      <c r="AC284" s="4">
        <v>0</v>
      </c>
      <c r="AD284" s="4">
        <v>0</v>
      </c>
      <c r="AE284" s="4">
        <v>0</v>
      </c>
      <c r="AF284" s="4">
        <v>0</v>
      </c>
      <c r="AG284" s="4">
        <v>0</v>
      </c>
      <c r="AH284" s="4">
        <v>0</v>
      </c>
      <c r="AI284" s="4">
        <v>0</v>
      </c>
      <c r="AJ284" s="4">
        <v>0</v>
      </c>
      <c r="AK284" s="4">
        <v>0</v>
      </c>
      <c r="AL284" s="4">
        <v>0</v>
      </c>
      <c r="AM284" s="4">
        <v>0</v>
      </c>
      <c r="AP284" s="3" t="str">
        <f t="shared" si="15"/>
        <v>MALLARAUCO</v>
      </c>
      <c r="AQ284" s="4">
        <f>VLOOKUP($AP284,$C$5:$AM$504,1+MontoEmpresas!AX282,FALSE)+AV284</f>
        <v>0</v>
      </c>
      <c r="AR284" s="4">
        <f>VLOOKUP($AP284,$C$5:$AM$504,1+MontoEmpresas!AY282,FALSE)+AW284</f>
        <v>0</v>
      </c>
      <c r="AS284" s="4">
        <f>VLOOKUP($AP284,$C$5:$AM$504,1+MontoEmpresas!AZ282,FALSE)+AX284</f>
        <v>0</v>
      </c>
      <c r="AT284" s="5">
        <f t="shared" si="16"/>
        <v>0</v>
      </c>
      <c r="AV284" s="4"/>
      <c r="AW284" s="4"/>
      <c r="AX284" s="4"/>
      <c r="BG284">
        <f t="shared" si="17"/>
        <v>280</v>
      </c>
      <c r="BH284" t="s">
        <v>287</v>
      </c>
    </row>
    <row r="285" spans="3:60" x14ac:dyDescent="0.35">
      <c r="C285" s="19" t="s">
        <v>499</v>
      </c>
      <c r="D285" s="7">
        <v>0</v>
      </c>
      <c r="E285" s="7">
        <v>0</v>
      </c>
      <c r="F285" s="7">
        <v>0</v>
      </c>
      <c r="G285" s="7">
        <v>0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7">
        <v>0</v>
      </c>
      <c r="N285" s="7">
        <v>0</v>
      </c>
      <c r="O285" s="7">
        <v>0</v>
      </c>
      <c r="P285" s="7">
        <v>0</v>
      </c>
      <c r="Q285" s="7">
        <v>0</v>
      </c>
      <c r="R285" s="7">
        <v>0</v>
      </c>
      <c r="S285" s="7">
        <v>0</v>
      </c>
      <c r="T285" s="7">
        <v>0</v>
      </c>
      <c r="U285" s="7">
        <v>0</v>
      </c>
      <c r="V285" s="7">
        <v>0</v>
      </c>
      <c r="W285" s="7">
        <v>0</v>
      </c>
      <c r="X285" s="7">
        <v>0</v>
      </c>
      <c r="Y285" s="7">
        <v>0</v>
      </c>
      <c r="Z285" s="7">
        <v>0</v>
      </c>
      <c r="AA285" s="7">
        <v>0</v>
      </c>
      <c r="AB285" s="4">
        <v>0</v>
      </c>
      <c r="AC285" s="4">
        <v>0</v>
      </c>
      <c r="AD285" s="4">
        <v>0</v>
      </c>
      <c r="AE285" s="4">
        <v>0</v>
      </c>
      <c r="AF285" s="4">
        <v>0</v>
      </c>
      <c r="AG285" s="4">
        <v>0</v>
      </c>
      <c r="AH285" s="4">
        <v>0</v>
      </c>
      <c r="AI285" s="4">
        <v>0</v>
      </c>
      <c r="AJ285" s="4">
        <v>0</v>
      </c>
      <c r="AK285" s="4">
        <v>0</v>
      </c>
      <c r="AL285" s="4">
        <v>0</v>
      </c>
      <c r="AM285" s="4">
        <v>0</v>
      </c>
      <c r="AP285" s="3" t="str">
        <f t="shared" si="15"/>
        <v>MAPOCHO TREBAL</v>
      </c>
      <c r="AQ285" s="4">
        <f>VLOOKUP($AP285,$C$5:$AM$504,1+MontoEmpresas!AX283,FALSE)+AV285</f>
        <v>0</v>
      </c>
      <c r="AR285" s="4">
        <f>VLOOKUP($AP285,$C$5:$AM$504,1+MontoEmpresas!AY283,FALSE)+AW285</f>
        <v>0</v>
      </c>
      <c r="AS285" s="4">
        <f>VLOOKUP($AP285,$C$5:$AM$504,1+MontoEmpresas!AZ283,FALSE)+AX285</f>
        <v>0</v>
      </c>
      <c r="AT285" s="5">
        <f t="shared" si="16"/>
        <v>0</v>
      </c>
      <c r="AV285" s="4"/>
      <c r="AW285" s="4"/>
      <c r="AX285" s="4"/>
      <c r="BG285">
        <f t="shared" si="17"/>
        <v>281</v>
      </c>
      <c r="BH285" t="s">
        <v>288</v>
      </c>
    </row>
    <row r="286" spans="3:60" x14ac:dyDescent="0.35">
      <c r="C286" s="19" t="s">
        <v>500</v>
      </c>
      <c r="D286" s="7">
        <v>0</v>
      </c>
      <c r="E286" s="7">
        <v>0</v>
      </c>
      <c r="F286" s="7">
        <v>0</v>
      </c>
      <c r="G286" s="7">
        <v>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  <c r="P286" s="7">
        <v>0</v>
      </c>
      <c r="Q286" s="7">
        <v>0</v>
      </c>
      <c r="R286" s="7">
        <v>0</v>
      </c>
      <c r="S286" s="7">
        <v>0</v>
      </c>
      <c r="T286" s="7">
        <v>0</v>
      </c>
      <c r="U286" s="7">
        <v>0</v>
      </c>
      <c r="V286" s="7">
        <v>0</v>
      </c>
      <c r="W286" s="7">
        <v>0</v>
      </c>
      <c r="X286" s="7">
        <v>0</v>
      </c>
      <c r="Y286" s="7">
        <v>0</v>
      </c>
      <c r="Z286" s="7">
        <v>0</v>
      </c>
      <c r="AA286" s="7">
        <v>0</v>
      </c>
      <c r="AB286" s="4">
        <v>0</v>
      </c>
      <c r="AC286" s="4">
        <v>0</v>
      </c>
      <c r="AD286" s="4">
        <v>0</v>
      </c>
      <c r="AE286" s="4">
        <v>0</v>
      </c>
      <c r="AF286" s="4">
        <v>0</v>
      </c>
      <c r="AG286" s="4">
        <v>0</v>
      </c>
      <c r="AH286" s="4">
        <v>0</v>
      </c>
      <c r="AI286" s="4">
        <v>0</v>
      </c>
      <c r="AJ286" s="4">
        <v>0</v>
      </c>
      <c r="AK286" s="4">
        <v>0</v>
      </c>
      <c r="AL286" s="4">
        <v>0</v>
      </c>
      <c r="AM286" s="4">
        <v>0</v>
      </c>
      <c r="AP286" s="3" t="str">
        <f t="shared" si="15"/>
        <v>MARCHIHUE_VII_SPA</v>
      </c>
      <c r="AQ286" s="4">
        <f>VLOOKUP($AP286,$C$5:$AM$504,1+MontoEmpresas!AX284,FALSE)+AV286</f>
        <v>0</v>
      </c>
      <c r="AR286" s="4">
        <f>VLOOKUP($AP286,$C$5:$AM$504,1+MontoEmpresas!AY284,FALSE)+AW286</f>
        <v>0</v>
      </c>
      <c r="AS286" s="4">
        <f>VLOOKUP($AP286,$C$5:$AM$504,1+MontoEmpresas!AZ284,FALSE)+AX286</f>
        <v>0</v>
      </c>
      <c r="AT286" s="5">
        <f t="shared" si="16"/>
        <v>0</v>
      </c>
      <c r="AV286" s="4"/>
      <c r="AW286" s="4"/>
      <c r="AX286" s="4"/>
      <c r="BG286">
        <f t="shared" si="17"/>
        <v>282</v>
      </c>
      <c r="BH286" t="s">
        <v>289</v>
      </c>
    </row>
    <row r="287" spans="3:60" x14ac:dyDescent="0.35">
      <c r="C287" s="19" t="s">
        <v>192</v>
      </c>
      <c r="D287" s="7">
        <v>0</v>
      </c>
      <c r="E287" s="7">
        <v>0</v>
      </c>
      <c r="F287" s="7">
        <v>0</v>
      </c>
      <c r="G287" s="7">
        <v>0</v>
      </c>
      <c r="H287" s="7">
        <v>0</v>
      </c>
      <c r="I287" s="7">
        <v>0</v>
      </c>
      <c r="J287" s="7">
        <v>0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  <c r="P287" s="7">
        <v>0</v>
      </c>
      <c r="Q287" s="7">
        <v>0</v>
      </c>
      <c r="R287" s="7">
        <v>0</v>
      </c>
      <c r="S287" s="7">
        <v>0</v>
      </c>
      <c r="T287" s="7">
        <v>0</v>
      </c>
      <c r="U287" s="7">
        <v>0</v>
      </c>
      <c r="V287" s="7">
        <v>0</v>
      </c>
      <c r="W287" s="7">
        <v>0</v>
      </c>
      <c r="X287" s="7">
        <v>0</v>
      </c>
      <c r="Y287" s="7">
        <v>0</v>
      </c>
      <c r="Z287" s="7">
        <v>0</v>
      </c>
      <c r="AA287" s="7">
        <v>0</v>
      </c>
      <c r="AB287" s="4">
        <v>0</v>
      </c>
      <c r="AC287" s="4">
        <v>0</v>
      </c>
      <c r="AD287" s="4">
        <v>0</v>
      </c>
      <c r="AE287" s="4">
        <v>0</v>
      </c>
      <c r="AF287" s="4">
        <v>0</v>
      </c>
      <c r="AG287" s="4">
        <v>0</v>
      </c>
      <c r="AH287" s="4">
        <v>0</v>
      </c>
      <c r="AI287" s="4">
        <v>0</v>
      </c>
      <c r="AJ287" s="4">
        <v>0</v>
      </c>
      <c r="AK287" s="4">
        <v>0</v>
      </c>
      <c r="AL287" s="4">
        <v>0</v>
      </c>
      <c r="AM287" s="4">
        <v>0</v>
      </c>
      <c r="AP287" s="3" t="str">
        <f t="shared" si="15"/>
        <v>MARIA_ELENA</v>
      </c>
      <c r="AQ287" s="4">
        <f>VLOOKUP($AP287,$C$5:$AM$504,1+MontoEmpresas!AX285,FALSE)+AV287</f>
        <v>0</v>
      </c>
      <c r="AR287" s="4">
        <f>VLOOKUP($AP287,$C$5:$AM$504,1+MontoEmpresas!AY285,FALSE)+AW287</f>
        <v>0</v>
      </c>
      <c r="AS287" s="4">
        <f>VLOOKUP($AP287,$C$5:$AM$504,1+MontoEmpresas!AZ285,FALSE)+AX287</f>
        <v>0</v>
      </c>
      <c r="AT287" s="5">
        <f t="shared" si="16"/>
        <v>0</v>
      </c>
      <c r="AV287" s="4"/>
      <c r="AW287" s="4"/>
      <c r="AX287" s="4"/>
      <c r="BG287">
        <f t="shared" si="17"/>
        <v>283</v>
      </c>
      <c r="BH287" t="s">
        <v>290</v>
      </c>
    </row>
    <row r="288" spans="3:60" x14ac:dyDescent="0.35">
      <c r="C288" s="19" t="s">
        <v>501</v>
      </c>
      <c r="D288" s="7">
        <v>0</v>
      </c>
      <c r="E288" s="7">
        <v>0</v>
      </c>
      <c r="F288" s="7">
        <v>0</v>
      </c>
      <c r="G288" s="7">
        <v>0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7">
        <v>0</v>
      </c>
      <c r="N288" s="7">
        <v>0</v>
      </c>
      <c r="O288" s="7">
        <v>0</v>
      </c>
      <c r="P288" s="7">
        <v>0</v>
      </c>
      <c r="Q288" s="7">
        <v>0</v>
      </c>
      <c r="R288" s="7">
        <v>0</v>
      </c>
      <c r="S288" s="7">
        <v>0</v>
      </c>
      <c r="T288" s="7">
        <v>0</v>
      </c>
      <c r="U288" s="7">
        <v>0</v>
      </c>
      <c r="V288" s="7">
        <v>0</v>
      </c>
      <c r="W288" s="7">
        <v>0</v>
      </c>
      <c r="X288" s="7">
        <v>0</v>
      </c>
      <c r="Y288" s="7">
        <v>0</v>
      </c>
      <c r="Z288" s="7">
        <v>0</v>
      </c>
      <c r="AA288" s="7">
        <v>0</v>
      </c>
      <c r="AB288" s="4">
        <v>0</v>
      </c>
      <c r="AC288" s="4">
        <v>0</v>
      </c>
      <c r="AD288" s="4">
        <v>0</v>
      </c>
      <c r="AE288" s="4">
        <v>0</v>
      </c>
      <c r="AF288" s="4">
        <v>0</v>
      </c>
      <c r="AG288" s="4">
        <v>0</v>
      </c>
      <c r="AH288" s="4">
        <v>0</v>
      </c>
      <c r="AI288" s="4">
        <v>0</v>
      </c>
      <c r="AJ288" s="4">
        <v>0</v>
      </c>
      <c r="AK288" s="4">
        <v>0</v>
      </c>
      <c r="AL288" s="4">
        <v>0</v>
      </c>
      <c r="AM288" s="4">
        <v>0</v>
      </c>
      <c r="AP288" s="3" t="str">
        <f t="shared" si="15"/>
        <v>MARIA_ELENA_SOLAR</v>
      </c>
      <c r="AQ288" s="4">
        <f>VLOOKUP($AP288,$C$5:$AM$504,1+MontoEmpresas!AX286,FALSE)+AV288</f>
        <v>0</v>
      </c>
      <c r="AR288" s="4">
        <f>VLOOKUP($AP288,$C$5:$AM$504,1+MontoEmpresas!AY286,FALSE)+AW288</f>
        <v>0</v>
      </c>
      <c r="AS288" s="4">
        <f>VLOOKUP($AP288,$C$5:$AM$504,1+MontoEmpresas!AZ286,FALSE)+AX288</f>
        <v>0</v>
      </c>
      <c r="AT288" s="5">
        <f t="shared" si="16"/>
        <v>0</v>
      </c>
      <c r="AV288" s="4"/>
      <c r="AW288" s="4"/>
      <c r="AX288" s="4"/>
      <c r="BG288">
        <f t="shared" si="17"/>
        <v>284</v>
      </c>
      <c r="BH288" t="s">
        <v>291</v>
      </c>
    </row>
    <row r="289" spans="3:60" x14ac:dyDescent="0.35">
      <c r="C289" s="19" t="s">
        <v>502</v>
      </c>
      <c r="D289" s="7">
        <v>0</v>
      </c>
      <c r="E289" s="7">
        <v>0</v>
      </c>
      <c r="F289" s="7">
        <v>0</v>
      </c>
      <c r="G289" s="7">
        <v>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7">
        <v>0</v>
      </c>
      <c r="N289" s="7">
        <v>0</v>
      </c>
      <c r="O289" s="7">
        <v>0</v>
      </c>
      <c r="P289" s="7">
        <v>0</v>
      </c>
      <c r="Q289" s="7">
        <v>0</v>
      </c>
      <c r="R289" s="7">
        <v>0</v>
      </c>
      <c r="S289" s="7">
        <v>0</v>
      </c>
      <c r="T289" s="7">
        <v>0</v>
      </c>
      <c r="U289" s="7">
        <v>0</v>
      </c>
      <c r="V289" s="7">
        <v>0</v>
      </c>
      <c r="W289" s="7">
        <v>0</v>
      </c>
      <c r="X289" s="7">
        <v>0</v>
      </c>
      <c r="Y289" s="7">
        <v>0</v>
      </c>
      <c r="Z289" s="7">
        <v>0</v>
      </c>
      <c r="AA289" s="7">
        <v>0</v>
      </c>
      <c r="AB289" s="4">
        <v>0</v>
      </c>
      <c r="AC289" s="4">
        <v>0</v>
      </c>
      <c r="AD289" s="4">
        <v>0</v>
      </c>
      <c r="AE289" s="4">
        <v>0</v>
      </c>
      <c r="AF289" s="4">
        <v>0</v>
      </c>
      <c r="AG289" s="4">
        <v>0</v>
      </c>
      <c r="AH289" s="4">
        <v>0</v>
      </c>
      <c r="AI289" s="4">
        <v>0</v>
      </c>
      <c r="AJ289" s="4">
        <v>0</v>
      </c>
      <c r="AK289" s="4">
        <v>0</v>
      </c>
      <c r="AL289" s="4">
        <v>0</v>
      </c>
      <c r="AM289" s="4">
        <v>0</v>
      </c>
      <c r="AP289" s="3" t="str">
        <f t="shared" si="15"/>
        <v>MECO_CHILLAN</v>
      </c>
      <c r="AQ289" s="4">
        <f>VLOOKUP($AP289,$C$5:$AM$504,1+MontoEmpresas!AX287,FALSE)+AV289</f>
        <v>0</v>
      </c>
      <c r="AR289" s="4">
        <f>VLOOKUP($AP289,$C$5:$AM$504,1+MontoEmpresas!AY287,FALSE)+AW289</f>
        <v>0</v>
      </c>
      <c r="AS289" s="4">
        <f>VLOOKUP($AP289,$C$5:$AM$504,1+MontoEmpresas!AZ287,FALSE)+AX289</f>
        <v>0</v>
      </c>
      <c r="AT289" s="5">
        <f t="shared" si="16"/>
        <v>0</v>
      </c>
      <c r="AV289" s="4"/>
      <c r="AW289" s="4"/>
      <c r="AX289" s="4"/>
      <c r="BG289">
        <f t="shared" si="17"/>
        <v>285</v>
      </c>
      <c r="BH289" t="s">
        <v>292</v>
      </c>
    </row>
    <row r="290" spans="3:60" x14ac:dyDescent="0.35">
      <c r="C290" s="19" t="s">
        <v>503</v>
      </c>
      <c r="D290" s="7">
        <v>0</v>
      </c>
      <c r="E290" s="7">
        <v>0</v>
      </c>
      <c r="F290" s="7">
        <v>0</v>
      </c>
      <c r="G290" s="7">
        <v>0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  <c r="Q290" s="7">
        <v>0</v>
      </c>
      <c r="R290" s="7">
        <v>0</v>
      </c>
      <c r="S290" s="7">
        <v>0</v>
      </c>
      <c r="T290" s="7">
        <v>0</v>
      </c>
      <c r="U290" s="7">
        <v>0</v>
      </c>
      <c r="V290" s="7">
        <v>0</v>
      </c>
      <c r="W290" s="7">
        <v>0</v>
      </c>
      <c r="X290" s="7">
        <v>0</v>
      </c>
      <c r="Y290" s="7">
        <v>0</v>
      </c>
      <c r="Z290" s="7">
        <v>0</v>
      </c>
      <c r="AA290" s="7">
        <v>0</v>
      </c>
      <c r="AB290" s="4">
        <v>0</v>
      </c>
      <c r="AC290" s="4">
        <v>0</v>
      </c>
      <c r="AD290" s="4">
        <v>0</v>
      </c>
      <c r="AE290" s="4">
        <v>0</v>
      </c>
      <c r="AF290" s="4">
        <v>0</v>
      </c>
      <c r="AG290" s="4">
        <v>0</v>
      </c>
      <c r="AH290" s="4">
        <v>0</v>
      </c>
      <c r="AI290" s="4">
        <v>0</v>
      </c>
      <c r="AJ290" s="4">
        <v>0</v>
      </c>
      <c r="AK290" s="4">
        <v>0</v>
      </c>
      <c r="AL290" s="4">
        <v>0</v>
      </c>
      <c r="AM290" s="4">
        <v>0</v>
      </c>
      <c r="AP290" s="3" t="str">
        <f t="shared" si="15"/>
        <v>MGM_INNOVA_CAPITAL</v>
      </c>
      <c r="AQ290" s="4">
        <f>VLOOKUP($AP290,$C$5:$AM$504,1+MontoEmpresas!AX288,FALSE)+AV290</f>
        <v>0</v>
      </c>
      <c r="AR290" s="4">
        <f>VLOOKUP($AP290,$C$5:$AM$504,1+MontoEmpresas!AY288,FALSE)+AW290</f>
        <v>0</v>
      </c>
      <c r="AS290" s="4">
        <f>VLOOKUP($AP290,$C$5:$AM$504,1+MontoEmpresas!AZ288,FALSE)+AX290</f>
        <v>0</v>
      </c>
      <c r="AT290" s="5">
        <f t="shared" si="16"/>
        <v>0</v>
      </c>
      <c r="AV290" s="4"/>
      <c r="AW290" s="4"/>
      <c r="AX290" s="4"/>
      <c r="BG290">
        <f t="shared" si="17"/>
        <v>286</v>
      </c>
      <c r="BH290" t="s">
        <v>293</v>
      </c>
    </row>
    <row r="291" spans="3:60" x14ac:dyDescent="0.35">
      <c r="C291" s="19" t="s">
        <v>504</v>
      </c>
      <c r="D291" s="7">
        <v>0</v>
      </c>
      <c r="E291" s="7">
        <v>0</v>
      </c>
      <c r="F291" s="7">
        <v>0</v>
      </c>
      <c r="G291" s="7">
        <v>0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7">
        <v>0</v>
      </c>
      <c r="N291" s="7">
        <v>0</v>
      </c>
      <c r="O291" s="7">
        <v>0</v>
      </c>
      <c r="P291" s="7">
        <v>0</v>
      </c>
      <c r="Q291" s="7">
        <v>0</v>
      </c>
      <c r="R291" s="7">
        <v>0</v>
      </c>
      <c r="S291" s="7">
        <v>0</v>
      </c>
      <c r="T291" s="7">
        <v>0</v>
      </c>
      <c r="U291" s="7">
        <v>0</v>
      </c>
      <c r="V291" s="7">
        <v>0</v>
      </c>
      <c r="W291" s="7">
        <v>0</v>
      </c>
      <c r="X291" s="7">
        <v>0</v>
      </c>
      <c r="Y291" s="7">
        <v>0</v>
      </c>
      <c r="Z291" s="7">
        <v>0</v>
      </c>
      <c r="AA291" s="7">
        <v>0</v>
      </c>
      <c r="AB291" s="4">
        <v>0</v>
      </c>
      <c r="AC291" s="4">
        <v>0</v>
      </c>
      <c r="AD291" s="4">
        <v>0</v>
      </c>
      <c r="AE291" s="4">
        <v>0</v>
      </c>
      <c r="AF291" s="4">
        <v>0</v>
      </c>
      <c r="AG291" s="4">
        <v>0</v>
      </c>
      <c r="AH291" s="4">
        <v>0</v>
      </c>
      <c r="AI291" s="4">
        <v>0</v>
      </c>
      <c r="AJ291" s="4">
        <v>0</v>
      </c>
      <c r="AK291" s="4">
        <v>0</v>
      </c>
      <c r="AL291" s="4">
        <v>0</v>
      </c>
      <c r="AM291" s="4">
        <v>0</v>
      </c>
      <c r="AP291" s="3" t="str">
        <f t="shared" si="15"/>
        <v>MIMBRE</v>
      </c>
      <c r="AQ291" s="4">
        <f>VLOOKUP($AP291,$C$5:$AM$504,1+MontoEmpresas!AX289,FALSE)+AV291</f>
        <v>0</v>
      </c>
      <c r="AR291" s="4">
        <f>VLOOKUP($AP291,$C$5:$AM$504,1+MontoEmpresas!AY289,FALSE)+AW291</f>
        <v>0</v>
      </c>
      <c r="AS291" s="4">
        <f>VLOOKUP($AP291,$C$5:$AM$504,1+MontoEmpresas!AZ289,FALSE)+AX291</f>
        <v>0</v>
      </c>
      <c r="AT291" s="5">
        <f t="shared" si="16"/>
        <v>0</v>
      </c>
      <c r="AV291" s="4"/>
      <c r="AW291" s="4"/>
      <c r="AX291" s="4"/>
      <c r="BG291">
        <f t="shared" si="17"/>
        <v>287</v>
      </c>
      <c r="BH291" t="s">
        <v>294</v>
      </c>
    </row>
    <row r="292" spans="3:60" x14ac:dyDescent="0.35">
      <c r="C292" s="19" t="s">
        <v>193</v>
      </c>
      <c r="D292" s="7">
        <v>0</v>
      </c>
      <c r="E292" s="7">
        <v>0</v>
      </c>
      <c r="F292" s="7">
        <v>0</v>
      </c>
      <c r="G292" s="7">
        <v>0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0</v>
      </c>
      <c r="N292" s="7">
        <v>0</v>
      </c>
      <c r="O292" s="7">
        <v>0</v>
      </c>
      <c r="P292" s="7">
        <v>0</v>
      </c>
      <c r="Q292" s="7">
        <v>0</v>
      </c>
      <c r="R292" s="7">
        <v>0</v>
      </c>
      <c r="S292" s="7">
        <v>0</v>
      </c>
      <c r="T292" s="7">
        <v>0</v>
      </c>
      <c r="U292" s="7">
        <v>0</v>
      </c>
      <c r="V292" s="7">
        <v>0</v>
      </c>
      <c r="W292" s="7">
        <v>0</v>
      </c>
      <c r="X292" s="7">
        <v>0</v>
      </c>
      <c r="Y292" s="7">
        <v>0</v>
      </c>
      <c r="Z292" s="7">
        <v>0</v>
      </c>
      <c r="AA292" s="7">
        <v>0</v>
      </c>
      <c r="AB292" s="4">
        <v>0</v>
      </c>
      <c r="AC292" s="4">
        <v>0</v>
      </c>
      <c r="AD292" s="4">
        <v>0</v>
      </c>
      <c r="AE292" s="4">
        <v>0</v>
      </c>
      <c r="AF292" s="4">
        <v>0</v>
      </c>
      <c r="AG292" s="4">
        <v>0</v>
      </c>
      <c r="AH292" s="4">
        <v>0</v>
      </c>
      <c r="AI292" s="4">
        <v>0</v>
      </c>
      <c r="AJ292" s="4">
        <v>0</v>
      </c>
      <c r="AK292" s="4">
        <v>0</v>
      </c>
      <c r="AL292" s="4">
        <v>0</v>
      </c>
      <c r="AM292" s="4">
        <v>0</v>
      </c>
      <c r="AP292" s="3" t="str">
        <f t="shared" si="15"/>
        <v>MINICENTRALES_ARAUCANIA</v>
      </c>
      <c r="AQ292" s="4">
        <f>VLOOKUP($AP292,$C$5:$AM$504,1+MontoEmpresas!AX290,FALSE)+AV292</f>
        <v>0</v>
      </c>
      <c r="AR292" s="4">
        <f>VLOOKUP($AP292,$C$5:$AM$504,1+MontoEmpresas!AY290,FALSE)+AW292</f>
        <v>0</v>
      </c>
      <c r="AS292" s="4">
        <f>VLOOKUP($AP292,$C$5:$AM$504,1+MontoEmpresas!AZ290,FALSE)+AX292</f>
        <v>0</v>
      </c>
      <c r="AT292" s="5">
        <f t="shared" si="16"/>
        <v>0</v>
      </c>
      <c r="AV292" s="4"/>
      <c r="AW292" s="4"/>
      <c r="AX292" s="4"/>
      <c r="BG292">
        <f t="shared" si="17"/>
        <v>288</v>
      </c>
      <c r="BH292" t="s">
        <v>295</v>
      </c>
    </row>
    <row r="293" spans="3:60" x14ac:dyDescent="0.35">
      <c r="C293" s="19" t="s">
        <v>505</v>
      </c>
      <c r="D293" s="7">
        <v>0</v>
      </c>
      <c r="E293" s="7">
        <v>0</v>
      </c>
      <c r="F293" s="7">
        <v>0</v>
      </c>
      <c r="G293" s="7">
        <v>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0</v>
      </c>
      <c r="N293" s="7">
        <v>0</v>
      </c>
      <c r="O293" s="7">
        <v>0</v>
      </c>
      <c r="P293" s="7">
        <v>0</v>
      </c>
      <c r="Q293" s="7">
        <v>0</v>
      </c>
      <c r="R293" s="7">
        <v>0</v>
      </c>
      <c r="S293" s="7">
        <v>0</v>
      </c>
      <c r="T293" s="7">
        <v>0</v>
      </c>
      <c r="U293" s="7">
        <v>0</v>
      </c>
      <c r="V293" s="7">
        <v>0</v>
      </c>
      <c r="W293" s="7">
        <v>0</v>
      </c>
      <c r="X293" s="7">
        <v>0</v>
      </c>
      <c r="Y293" s="7">
        <v>0</v>
      </c>
      <c r="Z293" s="7">
        <v>0</v>
      </c>
      <c r="AA293" s="7">
        <v>0</v>
      </c>
      <c r="AB293" s="4">
        <v>0</v>
      </c>
      <c r="AC293" s="4">
        <v>0</v>
      </c>
      <c r="AD293" s="4">
        <v>0</v>
      </c>
      <c r="AE293" s="4">
        <v>0</v>
      </c>
      <c r="AF293" s="4">
        <v>0</v>
      </c>
      <c r="AG293" s="4">
        <v>0</v>
      </c>
      <c r="AH293" s="4">
        <v>0</v>
      </c>
      <c r="AI293" s="4">
        <v>0</v>
      </c>
      <c r="AJ293" s="4">
        <v>0</v>
      </c>
      <c r="AK293" s="4">
        <v>0</v>
      </c>
      <c r="AL293" s="4">
        <v>0</v>
      </c>
      <c r="AM293" s="4">
        <v>0</v>
      </c>
      <c r="AP293" s="3" t="str">
        <f t="shared" si="15"/>
        <v>MONCURI_ENERGY_SPA</v>
      </c>
      <c r="AQ293" s="4">
        <f>VLOOKUP($AP293,$C$5:$AM$504,1+MontoEmpresas!AX291,FALSE)+AV293</f>
        <v>0</v>
      </c>
      <c r="AR293" s="4">
        <f>VLOOKUP($AP293,$C$5:$AM$504,1+MontoEmpresas!AY291,FALSE)+AW293</f>
        <v>0</v>
      </c>
      <c r="AS293" s="4">
        <f>VLOOKUP($AP293,$C$5:$AM$504,1+MontoEmpresas!AZ291,FALSE)+AX293</f>
        <v>0</v>
      </c>
      <c r="AT293" s="5">
        <f t="shared" si="16"/>
        <v>0</v>
      </c>
      <c r="AV293" s="4"/>
      <c r="AW293" s="4"/>
      <c r="AX293" s="4"/>
      <c r="BG293">
        <f t="shared" si="17"/>
        <v>289</v>
      </c>
      <c r="BH293" t="s">
        <v>296</v>
      </c>
    </row>
    <row r="294" spans="3:60" x14ac:dyDescent="0.35">
      <c r="C294" s="19" t="s">
        <v>39</v>
      </c>
      <c r="D294" s="7">
        <v>0</v>
      </c>
      <c r="E294" s="7">
        <v>0</v>
      </c>
      <c r="F294" s="7">
        <v>0</v>
      </c>
      <c r="G294" s="7">
        <v>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Q294" s="7">
        <v>0</v>
      </c>
      <c r="R294" s="7">
        <v>0</v>
      </c>
      <c r="S294" s="7">
        <v>0</v>
      </c>
      <c r="T294" s="7">
        <v>0</v>
      </c>
      <c r="U294" s="7">
        <v>0</v>
      </c>
      <c r="V294" s="7">
        <v>0</v>
      </c>
      <c r="W294" s="7">
        <v>0</v>
      </c>
      <c r="X294" s="7">
        <v>0</v>
      </c>
      <c r="Y294" s="7">
        <v>0</v>
      </c>
      <c r="Z294" s="7">
        <v>0</v>
      </c>
      <c r="AA294" s="7">
        <v>0</v>
      </c>
      <c r="AB294" s="4">
        <v>0</v>
      </c>
      <c r="AC294" s="4">
        <v>0</v>
      </c>
      <c r="AD294" s="4">
        <v>0</v>
      </c>
      <c r="AE294" s="4">
        <v>0</v>
      </c>
      <c r="AF294" s="4">
        <v>0</v>
      </c>
      <c r="AG294" s="4">
        <v>0</v>
      </c>
      <c r="AH294" s="4">
        <v>0</v>
      </c>
      <c r="AI294" s="4">
        <v>0</v>
      </c>
      <c r="AJ294" s="4">
        <v>0</v>
      </c>
      <c r="AK294" s="4">
        <v>0</v>
      </c>
      <c r="AL294" s="4">
        <v>0</v>
      </c>
      <c r="AM294" s="4">
        <v>0</v>
      </c>
      <c r="AP294" s="3" t="str">
        <f t="shared" si="15"/>
        <v>MONTE REDONDO</v>
      </c>
      <c r="AQ294" s="4">
        <f>VLOOKUP($AP294,$C$5:$AM$504,1+MontoEmpresas!AX292,FALSE)+AV294</f>
        <v>0</v>
      </c>
      <c r="AR294" s="4">
        <f>VLOOKUP($AP294,$C$5:$AM$504,1+MontoEmpresas!AY292,FALSE)+AW294</f>
        <v>0</v>
      </c>
      <c r="AS294" s="4">
        <f>VLOOKUP($AP294,$C$5:$AM$504,1+MontoEmpresas!AZ292,FALSE)+AX294</f>
        <v>0</v>
      </c>
      <c r="AT294" s="5">
        <f t="shared" si="16"/>
        <v>0</v>
      </c>
      <c r="AV294" s="4"/>
      <c r="AW294" s="4"/>
      <c r="AX294" s="4"/>
      <c r="BG294">
        <f t="shared" si="17"/>
        <v>290</v>
      </c>
      <c r="BH294" t="s">
        <v>297</v>
      </c>
    </row>
    <row r="295" spans="3:60" x14ac:dyDescent="0.35">
      <c r="C295" s="19" t="s">
        <v>40</v>
      </c>
      <c r="D295" s="7">
        <v>0</v>
      </c>
      <c r="E295" s="7">
        <v>0</v>
      </c>
      <c r="F295" s="7">
        <v>0</v>
      </c>
      <c r="G295" s="7">
        <v>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7">
        <v>0</v>
      </c>
      <c r="N295" s="7">
        <v>0</v>
      </c>
      <c r="O295" s="7">
        <v>0</v>
      </c>
      <c r="P295" s="7">
        <v>0</v>
      </c>
      <c r="Q295" s="7">
        <v>0</v>
      </c>
      <c r="R295" s="7">
        <v>0</v>
      </c>
      <c r="S295" s="7">
        <v>0</v>
      </c>
      <c r="T295" s="7">
        <v>0</v>
      </c>
      <c r="U295" s="7">
        <v>0</v>
      </c>
      <c r="V295" s="7">
        <v>0</v>
      </c>
      <c r="W295" s="7">
        <v>0</v>
      </c>
      <c r="X295" s="7">
        <v>0</v>
      </c>
      <c r="Y295" s="7">
        <v>0</v>
      </c>
      <c r="Z295" s="7">
        <v>0</v>
      </c>
      <c r="AA295" s="7">
        <v>0</v>
      </c>
      <c r="AB295" s="4">
        <v>0</v>
      </c>
      <c r="AC295" s="4">
        <v>0</v>
      </c>
      <c r="AD295" s="4">
        <v>0</v>
      </c>
      <c r="AE295" s="4">
        <v>0</v>
      </c>
      <c r="AF295" s="4">
        <v>0</v>
      </c>
      <c r="AG295" s="4">
        <v>0</v>
      </c>
      <c r="AH295" s="4">
        <v>0</v>
      </c>
      <c r="AI295" s="4">
        <v>0</v>
      </c>
      <c r="AJ295" s="4">
        <v>0</v>
      </c>
      <c r="AK295" s="4">
        <v>0</v>
      </c>
      <c r="AL295" s="4">
        <v>0</v>
      </c>
      <c r="AM295" s="4">
        <v>0</v>
      </c>
      <c r="AP295" s="3" t="str">
        <f t="shared" si="15"/>
        <v>NEOMAS</v>
      </c>
      <c r="AQ295" s="4">
        <f>VLOOKUP($AP295,$C$5:$AM$504,1+MontoEmpresas!AX293,FALSE)+AV295</f>
        <v>0</v>
      </c>
      <c r="AR295" s="4">
        <f>VLOOKUP($AP295,$C$5:$AM$504,1+MontoEmpresas!AY293,FALSE)+AW295</f>
        <v>0</v>
      </c>
      <c r="AS295" s="4">
        <f>VLOOKUP($AP295,$C$5:$AM$504,1+MontoEmpresas!AZ293,FALSE)+AX295</f>
        <v>0</v>
      </c>
      <c r="AT295" s="5">
        <f t="shared" si="16"/>
        <v>0</v>
      </c>
      <c r="AV295" s="4"/>
      <c r="AW295" s="4"/>
      <c r="AX295" s="4"/>
      <c r="BG295">
        <f t="shared" si="17"/>
        <v>291</v>
      </c>
      <c r="BH295" t="s">
        <v>298</v>
      </c>
    </row>
    <row r="296" spans="3:60" x14ac:dyDescent="0.35">
      <c r="C296" s="19" t="s">
        <v>82</v>
      </c>
      <c r="D296" s="7">
        <v>0</v>
      </c>
      <c r="E296" s="7">
        <v>0</v>
      </c>
      <c r="F296" s="7">
        <v>0</v>
      </c>
      <c r="G296" s="7">
        <v>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7">
        <v>0</v>
      </c>
      <c r="N296" s="7">
        <v>0</v>
      </c>
      <c r="O296" s="7">
        <v>0</v>
      </c>
      <c r="P296" s="7">
        <v>0</v>
      </c>
      <c r="Q296" s="7">
        <v>0</v>
      </c>
      <c r="R296" s="7">
        <v>0</v>
      </c>
      <c r="S296" s="7">
        <v>0</v>
      </c>
      <c r="T296" s="7">
        <v>0</v>
      </c>
      <c r="U296" s="7">
        <v>0</v>
      </c>
      <c r="V296" s="7">
        <v>0</v>
      </c>
      <c r="W296" s="7">
        <v>0</v>
      </c>
      <c r="X296" s="7">
        <v>0</v>
      </c>
      <c r="Y296" s="7">
        <v>0</v>
      </c>
      <c r="Z296" s="7">
        <v>0</v>
      </c>
      <c r="AA296" s="7">
        <v>0</v>
      </c>
      <c r="AB296" s="4">
        <v>0</v>
      </c>
      <c r="AC296" s="4">
        <v>0</v>
      </c>
      <c r="AD296" s="4">
        <v>0</v>
      </c>
      <c r="AE296" s="4">
        <v>0</v>
      </c>
      <c r="AF296" s="4">
        <v>0</v>
      </c>
      <c r="AG296" s="4">
        <v>0</v>
      </c>
      <c r="AH296" s="4">
        <v>0</v>
      </c>
      <c r="AI296" s="4">
        <v>0</v>
      </c>
      <c r="AJ296" s="4">
        <v>0</v>
      </c>
      <c r="AK296" s="4">
        <v>0</v>
      </c>
      <c r="AL296" s="4">
        <v>0</v>
      </c>
      <c r="AM296" s="4">
        <v>0</v>
      </c>
      <c r="AP296" s="3" t="str">
        <f t="shared" si="15"/>
        <v>NORACID</v>
      </c>
      <c r="AQ296" s="4">
        <f>VLOOKUP($AP296,$C$5:$AM$504,1+MontoEmpresas!AX294,FALSE)+AV296</f>
        <v>0</v>
      </c>
      <c r="AR296" s="4">
        <f>VLOOKUP($AP296,$C$5:$AM$504,1+MontoEmpresas!AY294,FALSE)+AW296</f>
        <v>0</v>
      </c>
      <c r="AS296" s="4">
        <f>VLOOKUP($AP296,$C$5:$AM$504,1+MontoEmpresas!AZ294,FALSE)+AX296</f>
        <v>0</v>
      </c>
      <c r="AT296" s="5">
        <f t="shared" si="16"/>
        <v>0</v>
      </c>
      <c r="AV296" s="4"/>
      <c r="AW296" s="4"/>
      <c r="AX296" s="4"/>
      <c r="BG296">
        <f t="shared" si="17"/>
        <v>292</v>
      </c>
      <c r="BH296" t="s">
        <v>299</v>
      </c>
    </row>
    <row r="297" spans="3:60" x14ac:dyDescent="0.35">
      <c r="C297" s="19" t="s">
        <v>41</v>
      </c>
      <c r="D297" s="7">
        <v>0</v>
      </c>
      <c r="E297" s="7">
        <v>0</v>
      </c>
      <c r="F297" s="7">
        <v>0</v>
      </c>
      <c r="G297" s="7">
        <v>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7">
        <v>0</v>
      </c>
      <c r="N297" s="7">
        <v>0</v>
      </c>
      <c r="O297" s="7">
        <v>0</v>
      </c>
      <c r="P297" s="7">
        <v>0</v>
      </c>
      <c r="Q297" s="7">
        <v>0</v>
      </c>
      <c r="R297" s="7">
        <v>0</v>
      </c>
      <c r="S297" s="7">
        <v>0</v>
      </c>
      <c r="T297" s="7">
        <v>0</v>
      </c>
      <c r="U297" s="7">
        <v>0</v>
      </c>
      <c r="V297" s="7">
        <v>0</v>
      </c>
      <c r="W297" s="7">
        <v>0</v>
      </c>
      <c r="X297" s="7">
        <v>0</v>
      </c>
      <c r="Y297" s="7">
        <v>0</v>
      </c>
      <c r="Z297" s="7">
        <v>0</v>
      </c>
      <c r="AA297" s="7">
        <v>0</v>
      </c>
      <c r="AB297" s="4">
        <v>0</v>
      </c>
      <c r="AC297" s="4">
        <v>0</v>
      </c>
      <c r="AD297" s="4">
        <v>0</v>
      </c>
      <c r="AE297" s="4">
        <v>0</v>
      </c>
      <c r="AF297" s="4">
        <v>0</v>
      </c>
      <c r="AG297" s="4">
        <v>0</v>
      </c>
      <c r="AH297" s="4">
        <v>0</v>
      </c>
      <c r="AI297" s="4">
        <v>0</v>
      </c>
      <c r="AJ297" s="4">
        <v>0</v>
      </c>
      <c r="AK297" s="4">
        <v>0</v>
      </c>
      <c r="AL297" s="4">
        <v>0</v>
      </c>
      <c r="AM297" s="4">
        <v>0</v>
      </c>
      <c r="AP297" s="3" t="str">
        <f t="shared" si="15"/>
        <v>NORVIND</v>
      </c>
      <c r="AQ297" s="4">
        <f>VLOOKUP($AP297,$C$5:$AM$504,1+MontoEmpresas!AX295,FALSE)+AV297</f>
        <v>0</v>
      </c>
      <c r="AR297" s="4">
        <f>VLOOKUP($AP297,$C$5:$AM$504,1+MontoEmpresas!AY295,FALSE)+AW297</f>
        <v>0</v>
      </c>
      <c r="AS297" s="4">
        <f>VLOOKUP($AP297,$C$5:$AM$504,1+MontoEmpresas!AZ295,FALSE)+AX297</f>
        <v>0</v>
      </c>
      <c r="AT297" s="5">
        <f t="shared" si="16"/>
        <v>0</v>
      </c>
      <c r="AV297" s="4"/>
      <c r="AW297" s="4"/>
      <c r="AX297" s="4"/>
      <c r="BG297">
        <f t="shared" si="17"/>
        <v>293</v>
      </c>
      <c r="BH297" t="s">
        <v>300</v>
      </c>
    </row>
    <row r="298" spans="3:60" x14ac:dyDescent="0.35">
      <c r="C298" s="19" t="s">
        <v>506</v>
      </c>
      <c r="D298" s="7">
        <v>0</v>
      </c>
      <c r="E298" s="7">
        <v>0</v>
      </c>
      <c r="F298" s="7">
        <v>0</v>
      </c>
      <c r="G298" s="7">
        <v>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7">
        <v>0</v>
      </c>
      <c r="N298" s="7">
        <v>0</v>
      </c>
      <c r="O298" s="7">
        <v>0</v>
      </c>
      <c r="P298" s="7">
        <v>0</v>
      </c>
      <c r="Q298" s="7">
        <v>0</v>
      </c>
      <c r="R298" s="7">
        <v>0</v>
      </c>
      <c r="S298" s="7">
        <v>0</v>
      </c>
      <c r="T298" s="7">
        <v>0</v>
      </c>
      <c r="U298" s="7">
        <v>0</v>
      </c>
      <c r="V298" s="7">
        <v>0</v>
      </c>
      <c r="W298" s="7">
        <v>0</v>
      </c>
      <c r="X298" s="7">
        <v>0</v>
      </c>
      <c r="Y298" s="7">
        <v>0</v>
      </c>
      <c r="Z298" s="7">
        <v>0</v>
      </c>
      <c r="AA298" s="7">
        <v>0</v>
      </c>
      <c r="AB298" s="4">
        <v>0</v>
      </c>
      <c r="AC298" s="4">
        <v>0</v>
      </c>
      <c r="AD298" s="4">
        <v>0</v>
      </c>
      <c r="AE298" s="4">
        <v>0</v>
      </c>
      <c r="AF298" s="4">
        <v>0</v>
      </c>
      <c r="AG298" s="4">
        <v>0</v>
      </c>
      <c r="AH298" s="4">
        <v>0</v>
      </c>
      <c r="AI298" s="4">
        <v>0</v>
      </c>
      <c r="AJ298" s="4">
        <v>0</v>
      </c>
      <c r="AK298" s="4">
        <v>0</v>
      </c>
      <c r="AL298" s="4">
        <v>0</v>
      </c>
      <c r="AM298" s="4">
        <v>0</v>
      </c>
      <c r="AP298" s="3" t="str">
        <f t="shared" si="15"/>
        <v>NUEVA DEGAN</v>
      </c>
      <c r="AQ298" s="4">
        <f>VLOOKUP($AP298,$C$5:$AM$504,1+MontoEmpresas!AX296,FALSE)+AV298</f>
        <v>0</v>
      </c>
      <c r="AR298" s="4">
        <f>VLOOKUP($AP298,$C$5:$AM$504,1+MontoEmpresas!AY296,FALSE)+AW298</f>
        <v>0</v>
      </c>
      <c r="AS298" s="4">
        <f>VLOOKUP($AP298,$C$5:$AM$504,1+MontoEmpresas!AZ296,FALSE)+AX298</f>
        <v>0</v>
      </c>
      <c r="AT298" s="5">
        <f t="shared" si="16"/>
        <v>0</v>
      </c>
      <c r="AV298" s="4"/>
      <c r="AW298" s="4"/>
      <c r="AX298" s="4"/>
      <c r="BG298">
        <f t="shared" si="17"/>
        <v>294</v>
      </c>
      <c r="BH298" t="s">
        <v>301</v>
      </c>
    </row>
    <row r="299" spans="3:60" x14ac:dyDescent="0.35">
      <c r="C299" s="19" t="s">
        <v>42</v>
      </c>
      <c r="D299" s="7">
        <v>0</v>
      </c>
      <c r="E299" s="7">
        <v>0</v>
      </c>
      <c r="F299" s="7"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>
        <v>0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0</v>
      </c>
      <c r="AA299" s="7">
        <v>0</v>
      </c>
      <c r="AB299" s="4">
        <v>0</v>
      </c>
      <c r="AC299" s="4">
        <v>0</v>
      </c>
      <c r="AD299" s="4">
        <v>0</v>
      </c>
      <c r="AE299" s="4">
        <v>0</v>
      </c>
      <c r="AF299" s="4">
        <v>0</v>
      </c>
      <c r="AG299" s="4">
        <v>0</v>
      </c>
      <c r="AH299" s="4">
        <v>0</v>
      </c>
      <c r="AI299" s="4">
        <v>0</v>
      </c>
      <c r="AJ299" s="4">
        <v>0</v>
      </c>
      <c r="AK299" s="4">
        <v>0</v>
      </c>
      <c r="AL299" s="4">
        <v>0</v>
      </c>
      <c r="AM299" s="4">
        <v>0</v>
      </c>
      <c r="AP299" s="3" t="str">
        <f t="shared" si="15"/>
        <v>NUEVA ENERGIA</v>
      </c>
      <c r="AQ299" s="4">
        <f>VLOOKUP($AP299,$C$5:$AM$504,1+MontoEmpresas!AX297,FALSE)+AV299</f>
        <v>0</v>
      </c>
      <c r="AR299" s="4">
        <f>VLOOKUP($AP299,$C$5:$AM$504,1+MontoEmpresas!AY297,FALSE)+AW299</f>
        <v>0</v>
      </c>
      <c r="AS299" s="4">
        <f>VLOOKUP($AP299,$C$5:$AM$504,1+MontoEmpresas!AZ297,FALSE)+AX299</f>
        <v>0</v>
      </c>
      <c r="AT299" s="5">
        <f t="shared" si="16"/>
        <v>0</v>
      </c>
      <c r="AV299" s="4"/>
      <c r="AW299" s="4"/>
      <c r="AX299" s="4"/>
      <c r="BG299">
        <f t="shared" si="17"/>
        <v>295</v>
      </c>
      <c r="BH299" t="s">
        <v>302</v>
      </c>
    </row>
    <row r="300" spans="3:60" x14ac:dyDescent="0.35">
      <c r="C300" s="19" t="s">
        <v>507</v>
      </c>
      <c r="D300" s="7">
        <v>0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Q300" s="7">
        <v>0</v>
      </c>
      <c r="R300" s="7">
        <v>0</v>
      </c>
      <c r="S300" s="7">
        <v>0</v>
      </c>
      <c r="T300" s="7">
        <v>0</v>
      </c>
      <c r="U300" s="7">
        <v>0</v>
      </c>
      <c r="V300" s="7">
        <v>0</v>
      </c>
      <c r="W300" s="7">
        <v>0</v>
      </c>
      <c r="X300" s="7">
        <v>0</v>
      </c>
      <c r="Y300" s="7">
        <v>0</v>
      </c>
      <c r="Z300" s="7">
        <v>0</v>
      </c>
      <c r="AA300" s="7">
        <v>0</v>
      </c>
      <c r="AB300" s="4">
        <v>0</v>
      </c>
      <c r="AC300" s="4">
        <v>0</v>
      </c>
      <c r="AD300" s="4">
        <v>0</v>
      </c>
      <c r="AE300" s="4">
        <v>0</v>
      </c>
      <c r="AF300" s="4">
        <v>0</v>
      </c>
      <c r="AG300" s="4">
        <v>0</v>
      </c>
      <c r="AH300" s="4">
        <v>0</v>
      </c>
      <c r="AI300" s="4">
        <v>0</v>
      </c>
      <c r="AJ300" s="4">
        <v>0</v>
      </c>
      <c r="AK300" s="4">
        <v>0</v>
      </c>
      <c r="AL300" s="4">
        <v>0</v>
      </c>
      <c r="AM300" s="4">
        <v>0</v>
      </c>
      <c r="AP300" s="3" t="str">
        <f t="shared" si="15"/>
        <v>NUEVA_ATACAMA</v>
      </c>
      <c r="AQ300" s="4">
        <f>VLOOKUP($AP300,$C$5:$AM$504,1+MontoEmpresas!AX298,FALSE)+AV300</f>
        <v>0</v>
      </c>
      <c r="AR300" s="4">
        <f>VLOOKUP($AP300,$C$5:$AM$504,1+MontoEmpresas!AY298,FALSE)+AW300</f>
        <v>0</v>
      </c>
      <c r="AS300" s="4">
        <f>VLOOKUP($AP300,$C$5:$AM$504,1+MontoEmpresas!AZ298,FALSE)+AX300</f>
        <v>0</v>
      </c>
      <c r="AT300" s="5">
        <f t="shared" si="16"/>
        <v>0</v>
      </c>
      <c r="AV300" s="4"/>
      <c r="AW300" s="4"/>
      <c r="AX300" s="4"/>
      <c r="BG300">
        <f t="shared" si="17"/>
        <v>296</v>
      </c>
      <c r="BH300" t="s">
        <v>303</v>
      </c>
    </row>
    <row r="301" spans="3:60" x14ac:dyDescent="0.35">
      <c r="C301" s="19" t="s">
        <v>194</v>
      </c>
      <c r="D301" s="7">
        <v>0</v>
      </c>
      <c r="E301" s="7">
        <v>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4">
        <v>0</v>
      </c>
      <c r="AC301" s="4">
        <v>0</v>
      </c>
      <c r="AD301" s="4">
        <v>0</v>
      </c>
      <c r="AE301" s="4">
        <v>0</v>
      </c>
      <c r="AF301" s="4">
        <v>0</v>
      </c>
      <c r="AG301" s="4">
        <v>0</v>
      </c>
      <c r="AH301" s="4">
        <v>0</v>
      </c>
      <c r="AI301" s="4">
        <v>0</v>
      </c>
      <c r="AJ301" s="4">
        <v>0</v>
      </c>
      <c r="AK301" s="4">
        <v>0</v>
      </c>
      <c r="AL301" s="4">
        <v>0</v>
      </c>
      <c r="AM301" s="4">
        <v>0</v>
      </c>
      <c r="AP301" s="3" t="str">
        <f t="shared" si="15"/>
        <v>NUOVOSOL_SPA</v>
      </c>
      <c r="AQ301" s="4">
        <f>VLOOKUP($AP301,$C$5:$AM$504,1+MontoEmpresas!AX299,FALSE)+AV301</f>
        <v>0</v>
      </c>
      <c r="AR301" s="4">
        <f>VLOOKUP($AP301,$C$5:$AM$504,1+MontoEmpresas!AY299,FALSE)+AW301</f>
        <v>0</v>
      </c>
      <c r="AS301" s="4">
        <f>VLOOKUP($AP301,$C$5:$AM$504,1+MontoEmpresas!AZ299,FALSE)+AX301</f>
        <v>0</v>
      </c>
      <c r="AT301" s="5">
        <f t="shared" si="16"/>
        <v>0</v>
      </c>
      <c r="AV301" s="4"/>
      <c r="AW301" s="4"/>
      <c r="AX301" s="4"/>
      <c r="BG301">
        <f t="shared" si="17"/>
        <v>297</v>
      </c>
      <c r="BH301" t="s">
        <v>304</v>
      </c>
    </row>
    <row r="302" spans="3:60" x14ac:dyDescent="0.35">
      <c r="C302" s="19" t="s">
        <v>83</v>
      </c>
      <c r="D302" s="7">
        <v>0</v>
      </c>
      <c r="E302" s="7">
        <v>0</v>
      </c>
      <c r="F302" s="7">
        <v>0</v>
      </c>
      <c r="G302" s="7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0</v>
      </c>
      <c r="T302" s="7">
        <v>0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0</v>
      </c>
      <c r="AA302" s="7">
        <v>0</v>
      </c>
      <c r="AB302" s="4">
        <v>0</v>
      </c>
      <c r="AC302" s="4">
        <v>0</v>
      </c>
      <c r="AD302" s="4">
        <v>0</v>
      </c>
      <c r="AE302" s="4">
        <v>0</v>
      </c>
      <c r="AF302" s="4">
        <v>0</v>
      </c>
      <c r="AG302" s="4">
        <v>0</v>
      </c>
      <c r="AH302" s="4">
        <v>0</v>
      </c>
      <c r="AI302" s="4">
        <v>0</v>
      </c>
      <c r="AJ302" s="4">
        <v>0</v>
      </c>
      <c r="AK302" s="4">
        <v>0</v>
      </c>
      <c r="AL302" s="4">
        <v>0</v>
      </c>
      <c r="AM302" s="4">
        <v>0</v>
      </c>
      <c r="AP302" s="3" t="str">
        <f t="shared" si="15"/>
        <v>ON GROUP</v>
      </c>
      <c r="AQ302" s="4">
        <f>VLOOKUP($AP302,$C$5:$AM$504,1+MontoEmpresas!AX300,FALSE)+AV302</f>
        <v>0</v>
      </c>
      <c r="AR302" s="4">
        <f>VLOOKUP($AP302,$C$5:$AM$504,1+MontoEmpresas!AY300,FALSE)+AW302</f>
        <v>0</v>
      </c>
      <c r="AS302" s="4">
        <f>VLOOKUP($AP302,$C$5:$AM$504,1+MontoEmpresas!AZ300,FALSE)+AX302</f>
        <v>0</v>
      </c>
      <c r="AT302" s="5">
        <f t="shared" si="16"/>
        <v>0</v>
      </c>
      <c r="AV302" s="4"/>
      <c r="AW302" s="4"/>
      <c r="AX302" s="4"/>
      <c r="BG302">
        <f t="shared" si="17"/>
        <v>298</v>
      </c>
      <c r="BH302" t="s">
        <v>305</v>
      </c>
    </row>
    <row r="303" spans="3:60" x14ac:dyDescent="0.35">
      <c r="C303" s="19" t="s">
        <v>508</v>
      </c>
      <c r="D303" s="7">
        <v>0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0</v>
      </c>
      <c r="AB303" s="4">
        <v>0</v>
      </c>
      <c r="AC303" s="4">
        <v>0</v>
      </c>
      <c r="AD303" s="4">
        <v>0</v>
      </c>
      <c r="AE303" s="4">
        <v>0</v>
      </c>
      <c r="AF303" s="4">
        <v>0</v>
      </c>
      <c r="AG303" s="4">
        <v>0</v>
      </c>
      <c r="AH303" s="4">
        <v>0</v>
      </c>
      <c r="AI303" s="4">
        <v>0</v>
      </c>
      <c r="AJ303" s="4">
        <v>0</v>
      </c>
      <c r="AK303" s="4">
        <v>0</v>
      </c>
      <c r="AL303" s="4">
        <v>0</v>
      </c>
      <c r="AM303" s="4">
        <v>0</v>
      </c>
      <c r="AP303" s="3" t="str">
        <f t="shared" si="15"/>
        <v>OPDENERGY_GENERACION</v>
      </c>
      <c r="AQ303" s="4">
        <f>VLOOKUP($AP303,$C$5:$AM$504,1+MontoEmpresas!AX301,FALSE)+AV303</f>
        <v>0</v>
      </c>
      <c r="AR303" s="4">
        <f>VLOOKUP($AP303,$C$5:$AM$504,1+MontoEmpresas!AY301,FALSE)+AW303</f>
        <v>0</v>
      </c>
      <c r="AS303" s="4">
        <f>VLOOKUP($AP303,$C$5:$AM$504,1+MontoEmpresas!AZ301,FALSE)+AX303</f>
        <v>0</v>
      </c>
      <c r="AT303" s="5">
        <f t="shared" si="16"/>
        <v>0</v>
      </c>
      <c r="AV303" s="4"/>
      <c r="AW303" s="4"/>
      <c r="AX303" s="4"/>
      <c r="BG303">
        <f t="shared" si="17"/>
        <v>299</v>
      </c>
      <c r="BH303" t="s">
        <v>306</v>
      </c>
    </row>
    <row r="304" spans="3:60" x14ac:dyDescent="0.35">
      <c r="C304" s="19" t="s">
        <v>509</v>
      </c>
      <c r="D304" s="7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0</v>
      </c>
      <c r="V304" s="7">
        <v>0</v>
      </c>
      <c r="W304" s="7">
        <v>0</v>
      </c>
      <c r="X304" s="7">
        <v>0</v>
      </c>
      <c r="Y304" s="7">
        <v>0</v>
      </c>
      <c r="Z304" s="7">
        <v>0</v>
      </c>
      <c r="AA304" s="7">
        <v>0</v>
      </c>
      <c r="AB304" s="4">
        <v>0</v>
      </c>
      <c r="AC304" s="4">
        <v>0</v>
      </c>
      <c r="AD304" s="4">
        <v>0</v>
      </c>
      <c r="AE304" s="4">
        <v>0</v>
      </c>
      <c r="AF304" s="4">
        <v>0</v>
      </c>
      <c r="AG304" s="4">
        <v>0</v>
      </c>
      <c r="AH304" s="4">
        <v>0</v>
      </c>
      <c r="AI304" s="4">
        <v>0</v>
      </c>
      <c r="AJ304" s="4">
        <v>0</v>
      </c>
      <c r="AK304" s="4">
        <v>0</v>
      </c>
      <c r="AL304" s="4">
        <v>0</v>
      </c>
      <c r="AM304" s="4">
        <v>0</v>
      </c>
      <c r="AP304" s="3" t="str">
        <f t="shared" si="15"/>
        <v>ORAFTI</v>
      </c>
      <c r="AQ304" s="4">
        <f>VLOOKUP($AP304,$C$5:$AM$504,1+MontoEmpresas!AX302,FALSE)+AV304</f>
        <v>0</v>
      </c>
      <c r="AR304" s="4">
        <f>VLOOKUP($AP304,$C$5:$AM$504,1+MontoEmpresas!AY302,FALSE)+AW304</f>
        <v>0</v>
      </c>
      <c r="AS304" s="4">
        <f>VLOOKUP($AP304,$C$5:$AM$504,1+MontoEmpresas!AZ302,FALSE)+AX304</f>
        <v>0</v>
      </c>
      <c r="AT304" s="5">
        <f t="shared" si="16"/>
        <v>0</v>
      </c>
      <c r="AV304" s="4"/>
      <c r="AW304" s="4"/>
      <c r="AX304" s="4"/>
      <c r="BG304">
        <f t="shared" si="17"/>
        <v>300</v>
      </c>
      <c r="BH304" t="s">
        <v>307</v>
      </c>
    </row>
    <row r="305" spans="3:60" x14ac:dyDescent="0.35">
      <c r="C305" s="19" t="s">
        <v>510</v>
      </c>
      <c r="D305" s="7">
        <v>0</v>
      </c>
      <c r="E305" s="7">
        <v>0</v>
      </c>
      <c r="F305" s="7">
        <v>0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7">
        <v>0</v>
      </c>
      <c r="X305" s="7">
        <v>0</v>
      </c>
      <c r="Y305" s="7">
        <v>0</v>
      </c>
      <c r="Z305" s="7">
        <v>0</v>
      </c>
      <c r="AA305" s="7">
        <v>0</v>
      </c>
      <c r="AB305" s="4">
        <v>0</v>
      </c>
      <c r="AC305" s="4">
        <v>0</v>
      </c>
      <c r="AD305" s="4">
        <v>0</v>
      </c>
      <c r="AE305" s="4">
        <v>0</v>
      </c>
      <c r="AF305" s="4">
        <v>0</v>
      </c>
      <c r="AG305" s="4">
        <v>0</v>
      </c>
      <c r="AH305" s="4">
        <v>0</v>
      </c>
      <c r="AI305" s="4">
        <v>0</v>
      </c>
      <c r="AJ305" s="4">
        <v>0</v>
      </c>
      <c r="AK305" s="4">
        <v>0</v>
      </c>
      <c r="AL305" s="4">
        <v>0</v>
      </c>
      <c r="AM305" s="4">
        <v>0</v>
      </c>
      <c r="AP305" s="3" t="str">
        <f t="shared" si="15"/>
        <v>ORAZUL_CHILE</v>
      </c>
      <c r="AQ305" s="4">
        <f>VLOOKUP($AP305,$C$5:$AM$504,1+MontoEmpresas!AX303,FALSE)+AV305</f>
        <v>0</v>
      </c>
      <c r="AR305" s="4">
        <f>VLOOKUP($AP305,$C$5:$AM$504,1+MontoEmpresas!AY303,FALSE)+AW305</f>
        <v>0</v>
      </c>
      <c r="AS305" s="4">
        <f>VLOOKUP($AP305,$C$5:$AM$504,1+MontoEmpresas!AZ303,FALSE)+AX305</f>
        <v>0</v>
      </c>
      <c r="AT305" s="5">
        <f t="shared" si="16"/>
        <v>0</v>
      </c>
      <c r="AV305" s="4"/>
      <c r="AW305" s="4"/>
      <c r="AX305" s="4"/>
      <c r="BG305">
        <f t="shared" si="17"/>
        <v>301</v>
      </c>
      <c r="BH305" t="s">
        <v>308</v>
      </c>
    </row>
    <row r="306" spans="3:60" x14ac:dyDescent="0.35">
      <c r="C306" s="19" t="s">
        <v>511</v>
      </c>
      <c r="D306" s="7">
        <v>0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  <c r="AB306" s="4">
        <v>0</v>
      </c>
      <c r="AC306" s="4">
        <v>0</v>
      </c>
      <c r="AD306" s="4">
        <v>0</v>
      </c>
      <c r="AE306" s="4">
        <v>0</v>
      </c>
      <c r="AF306" s="4">
        <v>0</v>
      </c>
      <c r="AG306" s="4">
        <v>0</v>
      </c>
      <c r="AH306" s="4">
        <v>0</v>
      </c>
      <c r="AI306" s="4">
        <v>0</v>
      </c>
      <c r="AJ306" s="4">
        <v>0</v>
      </c>
      <c r="AK306" s="4">
        <v>0</v>
      </c>
      <c r="AL306" s="4">
        <v>0</v>
      </c>
      <c r="AM306" s="4">
        <v>0</v>
      </c>
      <c r="AP306" s="3" t="str">
        <f t="shared" si="15"/>
        <v>ORION_SOLAR</v>
      </c>
      <c r="AQ306" s="4">
        <f>VLOOKUP($AP306,$C$5:$AM$504,1+MontoEmpresas!AX304,FALSE)+AV306</f>
        <v>0</v>
      </c>
      <c r="AR306" s="4">
        <f>VLOOKUP($AP306,$C$5:$AM$504,1+MontoEmpresas!AY304,FALSE)+AW306</f>
        <v>0</v>
      </c>
      <c r="AS306" s="4">
        <f>VLOOKUP($AP306,$C$5:$AM$504,1+MontoEmpresas!AZ304,FALSE)+AX306</f>
        <v>0</v>
      </c>
      <c r="AT306" s="5">
        <f t="shared" si="16"/>
        <v>0</v>
      </c>
      <c r="AV306" s="4"/>
      <c r="AW306" s="4"/>
      <c r="AX306" s="4"/>
      <c r="BG306">
        <f t="shared" si="17"/>
        <v>302</v>
      </c>
      <c r="BH306" t="s">
        <v>309</v>
      </c>
    </row>
    <row r="307" spans="3:60" x14ac:dyDescent="0.35">
      <c r="C307" s="19" t="s">
        <v>512</v>
      </c>
      <c r="D307" s="7">
        <v>0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7">
        <v>0</v>
      </c>
      <c r="U307" s="7">
        <v>0</v>
      </c>
      <c r="V307" s="7">
        <v>0</v>
      </c>
      <c r="W307" s="7">
        <v>0</v>
      </c>
      <c r="X307" s="7">
        <v>0</v>
      </c>
      <c r="Y307" s="7">
        <v>0</v>
      </c>
      <c r="Z307" s="7">
        <v>0</v>
      </c>
      <c r="AA307" s="7">
        <v>0</v>
      </c>
      <c r="AB307" s="4">
        <v>0</v>
      </c>
      <c r="AC307" s="4">
        <v>0</v>
      </c>
      <c r="AD307" s="4">
        <v>0</v>
      </c>
      <c r="AE307" s="4">
        <v>0</v>
      </c>
      <c r="AF307" s="4">
        <v>0</v>
      </c>
      <c r="AG307" s="4">
        <v>0</v>
      </c>
      <c r="AH307" s="4">
        <v>0</v>
      </c>
      <c r="AI307" s="4">
        <v>0</v>
      </c>
      <c r="AJ307" s="4">
        <v>0</v>
      </c>
      <c r="AK307" s="4">
        <v>0</v>
      </c>
      <c r="AL307" s="4">
        <v>0</v>
      </c>
      <c r="AM307" s="4">
        <v>0</v>
      </c>
      <c r="AP307" s="3" t="str">
        <f t="shared" si="15"/>
        <v>OVALLE_NORTE</v>
      </c>
      <c r="AQ307" s="4">
        <f>VLOOKUP($AP307,$C$5:$AM$504,1+MontoEmpresas!AX305,FALSE)+AV307</f>
        <v>0</v>
      </c>
      <c r="AR307" s="4">
        <f>VLOOKUP($AP307,$C$5:$AM$504,1+MontoEmpresas!AY305,FALSE)+AW307</f>
        <v>0</v>
      </c>
      <c r="AS307" s="4">
        <f>VLOOKUP($AP307,$C$5:$AM$504,1+MontoEmpresas!AZ305,FALSE)+AX307</f>
        <v>0</v>
      </c>
      <c r="AT307" s="5">
        <f t="shared" si="16"/>
        <v>0</v>
      </c>
      <c r="AV307" s="4"/>
      <c r="AW307" s="4"/>
      <c r="AX307" s="4"/>
      <c r="BG307">
        <f t="shared" si="17"/>
        <v>303</v>
      </c>
      <c r="BH307" t="s">
        <v>310</v>
      </c>
    </row>
    <row r="308" spans="3:60" x14ac:dyDescent="0.35">
      <c r="C308" s="19" t="s">
        <v>62</v>
      </c>
      <c r="D308" s="7">
        <v>0</v>
      </c>
      <c r="E308" s="7">
        <v>0</v>
      </c>
      <c r="F308" s="7">
        <v>0</v>
      </c>
      <c r="G308" s="7">
        <v>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1458240.069999997</v>
      </c>
      <c r="N308" s="7">
        <v>1584314.2400000007</v>
      </c>
      <c r="O308" s="7">
        <v>1519255.5999999985</v>
      </c>
      <c r="P308" s="7">
        <v>0</v>
      </c>
      <c r="Q308" s="7">
        <v>0</v>
      </c>
      <c r="R308" s="7">
        <v>0</v>
      </c>
      <c r="S308" s="7">
        <v>0</v>
      </c>
      <c r="T308" s="7">
        <v>0</v>
      </c>
      <c r="U308" s="7">
        <v>0</v>
      </c>
      <c r="V308" s="7">
        <v>0</v>
      </c>
      <c r="W308" s="7">
        <v>0</v>
      </c>
      <c r="X308" s="7">
        <v>0</v>
      </c>
      <c r="Y308" s="7">
        <v>1498412.1199999985</v>
      </c>
      <c r="Z308" s="7">
        <v>1629959.1100000013</v>
      </c>
      <c r="AA308" s="7">
        <v>1561921.2600000002</v>
      </c>
      <c r="AB308" s="4">
        <v>0</v>
      </c>
      <c r="AC308" s="4">
        <v>0</v>
      </c>
      <c r="AD308" s="4">
        <v>0</v>
      </c>
      <c r="AE308" s="4">
        <v>0</v>
      </c>
      <c r="AF308" s="4">
        <v>0</v>
      </c>
      <c r="AG308" s="4">
        <v>0</v>
      </c>
      <c r="AH308" s="4">
        <v>0</v>
      </c>
      <c r="AI308" s="4">
        <v>0</v>
      </c>
      <c r="AJ308" s="4">
        <v>0</v>
      </c>
      <c r="AK308" s="4">
        <v>1504068.7400000005</v>
      </c>
      <c r="AL308" s="4">
        <v>1613089.3800000001</v>
      </c>
      <c r="AM308" s="4">
        <v>1568304.6400000008</v>
      </c>
      <c r="AP308" s="3" t="str">
        <f t="shared" si="15"/>
        <v>PACIFIC HYDRO</v>
      </c>
      <c r="AQ308" s="4">
        <f>VLOOKUP($AP308,$C$5:$AM$504,1+MontoEmpresas!AX306,FALSE)+AV308</f>
        <v>1504068.7400000005</v>
      </c>
      <c r="AR308" s="4">
        <f>VLOOKUP($AP308,$C$5:$AM$504,1+MontoEmpresas!AY306,FALSE)+AW308</f>
        <v>1613089.3800000001</v>
      </c>
      <c r="AS308" s="4">
        <f>VLOOKUP($AP308,$C$5:$AM$504,1+MontoEmpresas!AZ306,FALSE)+AX308</f>
        <v>1568304.6400000008</v>
      </c>
      <c r="AT308" s="5">
        <f t="shared" si="16"/>
        <v>4685462.7600000016</v>
      </c>
      <c r="AV308" s="4"/>
      <c r="AW308" s="4"/>
      <c r="AX308" s="4"/>
      <c r="BG308">
        <f t="shared" si="17"/>
        <v>304</v>
      </c>
      <c r="BH308" t="s">
        <v>311</v>
      </c>
    </row>
    <row r="309" spans="3:60" x14ac:dyDescent="0.35">
      <c r="C309" s="19" t="s">
        <v>513</v>
      </c>
      <c r="D309" s="7">
        <v>0</v>
      </c>
      <c r="E309" s="7">
        <v>0</v>
      </c>
      <c r="F309" s="7">
        <v>0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Q309" s="7">
        <v>0</v>
      </c>
      <c r="R309" s="7">
        <v>0</v>
      </c>
      <c r="S309" s="7">
        <v>0</v>
      </c>
      <c r="T309" s="7">
        <v>0</v>
      </c>
      <c r="U309" s="7">
        <v>0</v>
      </c>
      <c r="V309" s="7">
        <v>0</v>
      </c>
      <c r="W309" s="7">
        <v>0</v>
      </c>
      <c r="X309" s="7">
        <v>0</v>
      </c>
      <c r="Y309" s="7">
        <v>0</v>
      </c>
      <c r="Z309" s="7">
        <v>0</v>
      </c>
      <c r="AA309" s="7">
        <v>0</v>
      </c>
      <c r="AB309" s="4">
        <v>0</v>
      </c>
      <c r="AC309" s="4">
        <v>0</v>
      </c>
      <c r="AD309" s="4">
        <v>0</v>
      </c>
      <c r="AE309" s="4">
        <v>0</v>
      </c>
      <c r="AF309" s="4">
        <v>0</v>
      </c>
      <c r="AG309" s="4">
        <v>0</v>
      </c>
      <c r="AH309" s="4">
        <v>0</v>
      </c>
      <c r="AI309" s="4">
        <v>0</v>
      </c>
      <c r="AJ309" s="4">
        <v>0</v>
      </c>
      <c r="AK309" s="4">
        <v>0</v>
      </c>
      <c r="AL309" s="4">
        <v>0</v>
      </c>
      <c r="AM309" s="4">
        <v>0</v>
      </c>
      <c r="AP309" s="3" t="str">
        <f t="shared" si="15"/>
        <v>PAINE_ENERGY_SPA</v>
      </c>
      <c r="AQ309" s="4">
        <f>VLOOKUP($AP309,$C$5:$AM$504,1+MontoEmpresas!AX307,FALSE)+AV309</f>
        <v>0</v>
      </c>
      <c r="AR309" s="4">
        <f>VLOOKUP($AP309,$C$5:$AM$504,1+MontoEmpresas!AY307,FALSE)+AW309</f>
        <v>0</v>
      </c>
      <c r="AS309" s="4">
        <f>VLOOKUP($AP309,$C$5:$AM$504,1+MontoEmpresas!AZ307,FALSE)+AX309</f>
        <v>0</v>
      </c>
      <c r="AT309" s="5">
        <f t="shared" si="16"/>
        <v>0</v>
      </c>
      <c r="AV309" s="4"/>
      <c r="AW309" s="4"/>
      <c r="AX309" s="4"/>
      <c r="BG309">
        <f t="shared" si="17"/>
        <v>305</v>
      </c>
      <c r="BH309" t="s">
        <v>312</v>
      </c>
    </row>
    <row r="310" spans="3:60" x14ac:dyDescent="0.35">
      <c r="C310" s="19" t="s">
        <v>195</v>
      </c>
      <c r="D310" s="7">
        <v>0</v>
      </c>
      <c r="E310" s="7">
        <v>0</v>
      </c>
      <c r="F310" s="7">
        <v>0</v>
      </c>
      <c r="G310" s="7">
        <v>0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7">
        <v>0</v>
      </c>
      <c r="N310" s="7">
        <v>0</v>
      </c>
      <c r="O310" s="7">
        <v>0</v>
      </c>
      <c r="P310" s="7">
        <v>0</v>
      </c>
      <c r="Q310" s="7">
        <v>0</v>
      </c>
      <c r="R310" s="7">
        <v>0</v>
      </c>
      <c r="S310" s="7">
        <v>0</v>
      </c>
      <c r="T310" s="7">
        <v>0</v>
      </c>
      <c r="U310" s="7">
        <v>0</v>
      </c>
      <c r="V310" s="7">
        <v>0</v>
      </c>
      <c r="W310" s="7">
        <v>0</v>
      </c>
      <c r="X310" s="7">
        <v>0</v>
      </c>
      <c r="Y310" s="7">
        <v>0</v>
      </c>
      <c r="Z310" s="7">
        <v>0</v>
      </c>
      <c r="AA310" s="7">
        <v>0</v>
      </c>
      <c r="AB310" s="4">
        <v>0</v>
      </c>
      <c r="AC310" s="4">
        <v>0</v>
      </c>
      <c r="AD310" s="4">
        <v>0</v>
      </c>
      <c r="AE310" s="4">
        <v>0</v>
      </c>
      <c r="AF310" s="4">
        <v>0</v>
      </c>
      <c r="AG310" s="4">
        <v>0</v>
      </c>
      <c r="AH310" s="4">
        <v>0</v>
      </c>
      <c r="AI310" s="4">
        <v>0</v>
      </c>
      <c r="AJ310" s="4">
        <v>0</v>
      </c>
      <c r="AK310" s="4">
        <v>0</v>
      </c>
      <c r="AL310" s="4">
        <v>0</v>
      </c>
      <c r="AM310" s="4">
        <v>0</v>
      </c>
      <c r="AP310" s="3" t="str">
        <f t="shared" si="15"/>
        <v>PALACIOS</v>
      </c>
      <c r="AQ310" s="4">
        <f>VLOOKUP($AP310,$C$5:$AM$504,1+MontoEmpresas!AX308,FALSE)+AV310</f>
        <v>0</v>
      </c>
      <c r="AR310" s="4">
        <f>VLOOKUP($AP310,$C$5:$AM$504,1+MontoEmpresas!AY308,FALSE)+AW310</f>
        <v>0</v>
      </c>
      <c r="AS310" s="4">
        <f>VLOOKUP($AP310,$C$5:$AM$504,1+MontoEmpresas!AZ308,FALSE)+AX310</f>
        <v>0</v>
      </c>
      <c r="AT310" s="5">
        <f t="shared" si="16"/>
        <v>0</v>
      </c>
      <c r="AV310" s="4"/>
      <c r="AW310" s="4"/>
      <c r="AX310" s="4"/>
      <c r="BG310">
        <f t="shared" si="17"/>
        <v>306</v>
      </c>
      <c r="BH310" t="s">
        <v>313</v>
      </c>
    </row>
    <row r="311" spans="3:60" x14ac:dyDescent="0.35">
      <c r="C311" s="19" t="s">
        <v>196</v>
      </c>
      <c r="D311" s="7">
        <v>0</v>
      </c>
      <c r="E311" s="7">
        <v>0</v>
      </c>
      <c r="F311" s="7">
        <v>0</v>
      </c>
      <c r="G311" s="7">
        <v>0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7">
        <v>0</v>
      </c>
      <c r="N311" s="7">
        <v>0</v>
      </c>
      <c r="O311" s="7">
        <v>0</v>
      </c>
      <c r="P311" s="7">
        <v>0</v>
      </c>
      <c r="Q311" s="7">
        <v>0</v>
      </c>
      <c r="R311" s="7">
        <v>0</v>
      </c>
      <c r="S311" s="7">
        <v>0</v>
      </c>
      <c r="T311" s="7">
        <v>0</v>
      </c>
      <c r="U311" s="7">
        <v>0</v>
      </c>
      <c r="V311" s="7">
        <v>0</v>
      </c>
      <c r="W311" s="7">
        <v>0</v>
      </c>
      <c r="X311" s="7">
        <v>0</v>
      </c>
      <c r="Y311" s="7">
        <v>0</v>
      </c>
      <c r="Z311" s="7">
        <v>0</v>
      </c>
      <c r="AA311" s="7">
        <v>0</v>
      </c>
      <c r="AB311" s="4">
        <v>0</v>
      </c>
      <c r="AC311" s="4">
        <v>0</v>
      </c>
      <c r="AD311" s="4">
        <v>0</v>
      </c>
      <c r="AE311" s="4">
        <v>0</v>
      </c>
      <c r="AF311" s="4">
        <v>0</v>
      </c>
      <c r="AG311" s="4">
        <v>0</v>
      </c>
      <c r="AH311" s="4">
        <v>0</v>
      </c>
      <c r="AI311" s="4">
        <v>0</v>
      </c>
      <c r="AJ311" s="4">
        <v>0</v>
      </c>
      <c r="AK311" s="4">
        <v>0</v>
      </c>
      <c r="AL311" s="4">
        <v>0</v>
      </c>
      <c r="AM311" s="4">
        <v>0</v>
      </c>
      <c r="AP311" s="3" t="str">
        <f t="shared" si="15"/>
        <v>PAMA</v>
      </c>
      <c r="AQ311" s="4">
        <f>VLOOKUP($AP311,$C$5:$AM$504,1+MontoEmpresas!AX309,FALSE)+AV311</f>
        <v>0</v>
      </c>
      <c r="AR311" s="4">
        <f>VLOOKUP($AP311,$C$5:$AM$504,1+MontoEmpresas!AY309,FALSE)+AW311</f>
        <v>0</v>
      </c>
      <c r="AS311" s="4">
        <f>VLOOKUP($AP311,$C$5:$AM$504,1+MontoEmpresas!AZ309,FALSE)+AX311</f>
        <v>0</v>
      </c>
      <c r="AT311" s="5">
        <f t="shared" si="16"/>
        <v>0</v>
      </c>
      <c r="AV311" s="4"/>
      <c r="AW311" s="4"/>
      <c r="AX311" s="4"/>
      <c r="BG311">
        <f t="shared" si="17"/>
        <v>307</v>
      </c>
      <c r="BH311" t="s">
        <v>314</v>
      </c>
    </row>
    <row r="312" spans="3:60" x14ac:dyDescent="0.35">
      <c r="C312" s="19" t="s">
        <v>514</v>
      </c>
      <c r="D312" s="7">
        <v>0</v>
      </c>
      <c r="E312" s="7">
        <v>0</v>
      </c>
      <c r="F312" s="7">
        <v>0</v>
      </c>
      <c r="G312" s="7">
        <v>0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0</v>
      </c>
      <c r="N312" s="7">
        <v>0</v>
      </c>
      <c r="O312" s="7">
        <v>0</v>
      </c>
      <c r="P312" s="7">
        <v>0</v>
      </c>
      <c r="Q312" s="7">
        <v>0</v>
      </c>
      <c r="R312" s="7">
        <v>0</v>
      </c>
      <c r="S312" s="7">
        <v>0</v>
      </c>
      <c r="T312" s="7">
        <v>0</v>
      </c>
      <c r="U312" s="7">
        <v>0</v>
      </c>
      <c r="V312" s="7">
        <v>0</v>
      </c>
      <c r="W312" s="7">
        <v>0</v>
      </c>
      <c r="X312" s="7">
        <v>0</v>
      </c>
      <c r="Y312" s="7">
        <v>0</v>
      </c>
      <c r="Z312" s="7">
        <v>0</v>
      </c>
      <c r="AA312" s="7">
        <v>0</v>
      </c>
      <c r="AB312" s="4">
        <v>0</v>
      </c>
      <c r="AC312" s="4">
        <v>0</v>
      </c>
      <c r="AD312" s="4">
        <v>0</v>
      </c>
      <c r="AE312" s="4">
        <v>0</v>
      </c>
      <c r="AF312" s="4">
        <v>0</v>
      </c>
      <c r="AG312" s="4">
        <v>0</v>
      </c>
      <c r="AH312" s="4">
        <v>0</v>
      </c>
      <c r="AI312" s="4">
        <v>0</v>
      </c>
      <c r="AJ312" s="4">
        <v>0</v>
      </c>
      <c r="AK312" s="4">
        <v>0</v>
      </c>
      <c r="AL312" s="4">
        <v>0</v>
      </c>
      <c r="AM312" s="4">
        <v>0</v>
      </c>
      <c r="AP312" s="3" t="str">
        <f t="shared" si="15"/>
        <v>PARQUE SOLAR BICENTENARIO</v>
      </c>
      <c r="AQ312" s="4">
        <f>VLOOKUP($AP312,$C$5:$AM$504,1+MontoEmpresas!AX310,FALSE)+AV312</f>
        <v>0</v>
      </c>
      <c r="AR312" s="4">
        <f>VLOOKUP($AP312,$C$5:$AM$504,1+MontoEmpresas!AY310,FALSE)+AW312</f>
        <v>0</v>
      </c>
      <c r="AS312" s="4">
        <f>VLOOKUP($AP312,$C$5:$AM$504,1+MontoEmpresas!AZ310,FALSE)+AX312</f>
        <v>0</v>
      </c>
      <c r="AT312" s="5">
        <f t="shared" si="16"/>
        <v>0</v>
      </c>
      <c r="AV312" s="4"/>
      <c r="AW312" s="4"/>
      <c r="AX312" s="4"/>
      <c r="BG312">
        <f t="shared" si="17"/>
        <v>308</v>
      </c>
      <c r="BH312" t="s">
        <v>315</v>
      </c>
    </row>
    <row r="313" spans="3:60" x14ac:dyDescent="0.35">
      <c r="C313" s="19" t="s">
        <v>515</v>
      </c>
      <c r="D313" s="7">
        <v>0</v>
      </c>
      <c r="E313" s="7">
        <v>0</v>
      </c>
      <c r="F313" s="7">
        <v>0</v>
      </c>
      <c r="G313" s="7">
        <v>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v>0</v>
      </c>
      <c r="N313" s="7">
        <v>0</v>
      </c>
      <c r="O313" s="7">
        <v>0</v>
      </c>
      <c r="P313" s="7">
        <v>0</v>
      </c>
      <c r="Q313" s="7">
        <v>0</v>
      </c>
      <c r="R313" s="7">
        <v>0</v>
      </c>
      <c r="S313" s="7">
        <v>0</v>
      </c>
      <c r="T313" s="7">
        <v>0</v>
      </c>
      <c r="U313" s="7">
        <v>0</v>
      </c>
      <c r="V313" s="7">
        <v>0</v>
      </c>
      <c r="W313" s="7">
        <v>0</v>
      </c>
      <c r="X313" s="7">
        <v>0</v>
      </c>
      <c r="Y313" s="7">
        <v>0</v>
      </c>
      <c r="Z313" s="7">
        <v>0</v>
      </c>
      <c r="AA313" s="7">
        <v>0</v>
      </c>
      <c r="AB313" s="4">
        <v>0</v>
      </c>
      <c r="AC313" s="4">
        <v>0</v>
      </c>
      <c r="AD313" s="4">
        <v>0</v>
      </c>
      <c r="AE313" s="4">
        <v>0</v>
      </c>
      <c r="AF313" s="4">
        <v>0</v>
      </c>
      <c r="AG313" s="4">
        <v>0</v>
      </c>
      <c r="AH313" s="4">
        <v>0</v>
      </c>
      <c r="AI313" s="4">
        <v>0</v>
      </c>
      <c r="AJ313" s="4">
        <v>0</v>
      </c>
      <c r="AK313" s="4">
        <v>0</v>
      </c>
      <c r="AL313" s="4">
        <v>0</v>
      </c>
      <c r="AM313" s="4">
        <v>0</v>
      </c>
      <c r="AP313" s="3" t="str">
        <f t="shared" si="15"/>
        <v>Parque Solar Membrillo</v>
      </c>
      <c r="AQ313" s="4">
        <f>VLOOKUP($AP313,$C$5:$AM$504,1+MontoEmpresas!AX311,FALSE)+AV313</f>
        <v>0</v>
      </c>
      <c r="AR313" s="4">
        <f>VLOOKUP($AP313,$C$5:$AM$504,1+MontoEmpresas!AY311,FALSE)+AW313</f>
        <v>0</v>
      </c>
      <c r="AS313" s="4">
        <f>VLOOKUP($AP313,$C$5:$AM$504,1+MontoEmpresas!AZ311,FALSE)+AX313</f>
        <v>0</v>
      </c>
      <c r="AT313" s="5">
        <f t="shared" si="16"/>
        <v>0</v>
      </c>
      <c r="AV313" s="4"/>
      <c r="AW313" s="4"/>
      <c r="AX313" s="4"/>
      <c r="BG313">
        <f t="shared" si="17"/>
        <v>309</v>
      </c>
      <c r="BH313" t="s">
        <v>316</v>
      </c>
    </row>
    <row r="314" spans="3:60" x14ac:dyDescent="0.35">
      <c r="C314" s="19" t="s">
        <v>516</v>
      </c>
      <c r="D314" s="7">
        <v>0</v>
      </c>
      <c r="E314" s="7">
        <v>0</v>
      </c>
      <c r="F314" s="7">
        <v>0</v>
      </c>
      <c r="G314" s="7">
        <v>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7">
        <v>0</v>
      </c>
      <c r="N314" s="7">
        <v>0</v>
      </c>
      <c r="O314" s="7">
        <v>0</v>
      </c>
      <c r="P314" s="7">
        <v>0</v>
      </c>
      <c r="Q314" s="7">
        <v>0</v>
      </c>
      <c r="R314" s="7">
        <v>0</v>
      </c>
      <c r="S314" s="7">
        <v>0</v>
      </c>
      <c r="T314" s="7">
        <v>0</v>
      </c>
      <c r="U314" s="7">
        <v>0</v>
      </c>
      <c r="V314" s="7">
        <v>0</v>
      </c>
      <c r="W314" s="7">
        <v>0</v>
      </c>
      <c r="X314" s="7">
        <v>0</v>
      </c>
      <c r="Y314" s="7">
        <v>0</v>
      </c>
      <c r="Z314" s="7">
        <v>0</v>
      </c>
      <c r="AA314" s="7">
        <v>0</v>
      </c>
      <c r="AB314" s="4">
        <v>0</v>
      </c>
      <c r="AC314" s="4">
        <v>0</v>
      </c>
      <c r="AD314" s="4">
        <v>0</v>
      </c>
      <c r="AE314" s="4">
        <v>0</v>
      </c>
      <c r="AF314" s="4">
        <v>0</v>
      </c>
      <c r="AG314" s="4">
        <v>0</v>
      </c>
      <c r="AH314" s="4">
        <v>0</v>
      </c>
      <c r="AI314" s="4">
        <v>0</v>
      </c>
      <c r="AJ314" s="4">
        <v>0</v>
      </c>
      <c r="AK314" s="4">
        <v>0</v>
      </c>
      <c r="AL314" s="4">
        <v>0</v>
      </c>
      <c r="AM314" s="4">
        <v>0</v>
      </c>
      <c r="AP314" s="3" t="str">
        <f t="shared" si="15"/>
        <v>PARQUE SOLAR SAN JAVIER</v>
      </c>
      <c r="AQ314" s="4">
        <f>VLOOKUP($AP314,$C$5:$AM$504,1+MontoEmpresas!AX312,FALSE)+AV314</f>
        <v>0</v>
      </c>
      <c r="AR314" s="4">
        <f>VLOOKUP($AP314,$C$5:$AM$504,1+MontoEmpresas!AY312,FALSE)+AW314</f>
        <v>0</v>
      </c>
      <c r="AS314" s="4">
        <f>VLOOKUP($AP314,$C$5:$AM$504,1+MontoEmpresas!AZ312,FALSE)+AX314</f>
        <v>0</v>
      </c>
      <c r="AT314" s="5">
        <f t="shared" si="16"/>
        <v>0</v>
      </c>
      <c r="AV314" s="4"/>
      <c r="AW314" s="4"/>
      <c r="AX314" s="4"/>
      <c r="BG314">
        <f t="shared" si="17"/>
        <v>310</v>
      </c>
      <c r="BH314" t="s">
        <v>317</v>
      </c>
    </row>
    <row r="315" spans="3:60" x14ac:dyDescent="0.35">
      <c r="C315" s="19" t="s">
        <v>517</v>
      </c>
      <c r="D315" s="7">
        <v>0</v>
      </c>
      <c r="E315" s="7">
        <v>0</v>
      </c>
      <c r="F315" s="7">
        <v>0</v>
      </c>
      <c r="G315" s="7">
        <v>0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7">
        <v>0</v>
      </c>
      <c r="N315" s="7">
        <v>0</v>
      </c>
      <c r="O315" s="7">
        <v>0</v>
      </c>
      <c r="P315" s="7">
        <v>0</v>
      </c>
      <c r="Q315" s="7">
        <v>0</v>
      </c>
      <c r="R315" s="7">
        <v>0</v>
      </c>
      <c r="S315" s="7">
        <v>0</v>
      </c>
      <c r="T315" s="7">
        <v>0</v>
      </c>
      <c r="U315" s="7">
        <v>0</v>
      </c>
      <c r="V315" s="7">
        <v>0</v>
      </c>
      <c r="W315" s="7">
        <v>0</v>
      </c>
      <c r="X315" s="7">
        <v>0</v>
      </c>
      <c r="Y315" s="7">
        <v>0</v>
      </c>
      <c r="Z315" s="7">
        <v>0</v>
      </c>
      <c r="AA315" s="7">
        <v>0</v>
      </c>
      <c r="AB315" s="4">
        <v>0</v>
      </c>
      <c r="AC315" s="4">
        <v>0</v>
      </c>
      <c r="AD315" s="4">
        <v>0</v>
      </c>
      <c r="AE315" s="4">
        <v>0</v>
      </c>
      <c r="AF315" s="4">
        <v>0</v>
      </c>
      <c r="AG315" s="4">
        <v>0</v>
      </c>
      <c r="AH315" s="4">
        <v>0</v>
      </c>
      <c r="AI315" s="4">
        <v>0</v>
      </c>
      <c r="AJ315" s="4">
        <v>0</v>
      </c>
      <c r="AK315" s="4">
        <v>0</v>
      </c>
      <c r="AL315" s="4">
        <v>0</v>
      </c>
      <c r="AM315" s="4">
        <v>0</v>
      </c>
      <c r="AP315" s="3" t="str">
        <f t="shared" si="15"/>
        <v>PARQUE SOLAR SANTA FE</v>
      </c>
      <c r="AQ315" s="4">
        <f>VLOOKUP($AP315,$C$5:$AM$504,1+MontoEmpresas!AX313,FALSE)+AV315</f>
        <v>0</v>
      </c>
      <c r="AR315" s="4">
        <f>VLOOKUP($AP315,$C$5:$AM$504,1+MontoEmpresas!AY313,FALSE)+AW315</f>
        <v>0</v>
      </c>
      <c r="AS315" s="4">
        <f>VLOOKUP($AP315,$C$5:$AM$504,1+MontoEmpresas!AZ313,FALSE)+AX315</f>
        <v>0</v>
      </c>
      <c r="AT315" s="5">
        <f t="shared" si="16"/>
        <v>0</v>
      </c>
      <c r="AV315" s="4"/>
      <c r="AW315" s="4"/>
      <c r="AX315" s="4"/>
      <c r="BG315">
        <f t="shared" si="17"/>
        <v>311</v>
      </c>
      <c r="BH315" t="s">
        <v>318</v>
      </c>
    </row>
    <row r="316" spans="3:60" x14ac:dyDescent="0.35">
      <c r="C316" s="19" t="s">
        <v>518</v>
      </c>
      <c r="D316" s="7">
        <v>0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0</v>
      </c>
      <c r="S316" s="7">
        <v>0</v>
      </c>
      <c r="T316" s="7">
        <v>0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0</v>
      </c>
      <c r="AA316" s="7">
        <v>0</v>
      </c>
      <c r="AB316" s="4">
        <v>0</v>
      </c>
      <c r="AC316" s="4">
        <v>0</v>
      </c>
      <c r="AD316" s="4">
        <v>0</v>
      </c>
      <c r="AE316" s="4">
        <v>0</v>
      </c>
      <c r="AF316" s="4">
        <v>0</v>
      </c>
      <c r="AG316" s="4">
        <v>0</v>
      </c>
      <c r="AH316" s="4">
        <v>0</v>
      </c>
      <c r="AI316" s="4">
        <v>0</v>
      </c>
      <c r="AJ316" s="4">
        <v>0</v>
      </c>
      <c r="AK316" s="4">
        <v>0</v>
      </c>
      <c r="AL316" s="4">
        <v>0</v>
      </c>
      <c r="AM316" s="4">
        <v>0</v>
      </c>
      <c r="AP316" s="3" t="str">
        <f t="shared" si="15"/>
        <v>PARQUE SOLAR VILLA ALEGRE</v>
      </c>
      <c r="AQ316" s="4">
        <f>VLOOKUP($AP316,$C$5:$AM$504,1+MontoEmpresas!AX314,FALSE)+AV316</f>
        <v>0</v>
      </c>
      <c r="AR316" s="4">
        <f>VLOOKUP($AP316,$C$5:$AM$504,1+MontoEmpresas!AY314,FALSE)+AW316</f>
        <v>0</v>
      </c>
      <c r="AS316" s="4">
        <f>VLOOKUP($AP316,$C$5:$AM$504,1+MontoEmpresas!AZ314,FALSE)+AX316</f>
        <v>0</v>
      </c>
      <c r="AT316" s="5">
        <f t="shared" si="16"/>
        <v>0</v>
      </c>
      <c r="AV316" s="4"/>
      <c r="AW316" s="4"/>
      <c r="AX316" s="4"/>
      <c r="BG316">
        <f t="shared" si="17"/>
        <v>312</v>
      </c>
      <c r="BH316" t="s">
        <v>319</v>
      </c>
    </row>
    <row r="317" spans="3:60" x14ac:dyDescent="0.35">
      <c r="C317" s="19" t="s">
        <v>519</v>
      </c>
      <c r="D317" s="7">
        <v>0</v>
      </c>
      <c r="E317" s="7">
        <v>0</v>
      </c>
      <c r="F317" s="7">
        <v>0</v>
      </c>
      <c r="G317" s="7">
        <v>0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7">
        <v>0</v>
      </c>
      <c r="N317" s="7">
        <v>0</v>
      </c>
      <c r="O317" s="7">
        <v>0</v>
      </c>
      <c r="P317" s="7">
        <v>0</v>
      </c>
      <c r="Q317" s="7">
        <v>0</v>
      </c>
      <c r="R317" s="7">
        <v>0</v>
      </c>
      <c r="S317" s="7">
        <v>0</v>
      </c>
      <c r="T317" s="7">
        <v>0</v>
      </c>
      <c r="U317" s="7">
        <v>0</v>
      </c>
      <c r="V317" s="7">
        <v>0</v>
      </c>
      <c r="W317" s="7">
        <v>0</v>
      </c>
      <c r="X317" s="7">
        <v>0</v>
      </c>
      <c r="Y317" s="7">
        <v>0</v>
      </c>
      <c r="Z317" s="7">
        <v>0</v>
      </c>
      <c r="AA317" s="7">
        <v>0</v>
      </c>
      <c r="AB317" s="4">
        <v>0</v>
      </c>
      <c r="AC317" s="4">
        <v>0</v>
      </c>
      <c r="AD317" s="4">
        <v>0</v>
      </c>
      <c r="AE317" s="4">
        <v>0</v>
      </c>
      <c r="AF317" s="4">
        <v>0</v>
      </c>
      <c r="AG317" s="4">
        <v>0</v>
      </c>
      <c r="AH317" s="4">
        <v>0</v>
      </c>
      <c r="AI317" s="4">
        <v>0</v>
      </c>
      <c r="AJ317" s="4">
        <v>0</v>
      </c>
      <c r="AK317" s="4">
        <v>0</v>
      </c>
      <c r="AL317" s="4">
        <v>0</v>
      </c>
      <c r="AM317" s="4">
        <v>0</v>
      </c>
      <c r="AP317" s="3" t="str">
        <f t="shared" si="15"/>
        <v>PARQUE SOLAR VILLA SECA</v>
      </c>
      <c r="AQ317" s="4">
        <f>VLOOKUP($AP317,$C$5:$AM$504,1+MontoEmpresas!AX315,FALSE)+AV317</f>
        <v>0</v>
      </c>
      <c r="AR317" s="4">
        <f>VLOOKUP($AP317,$C$5:$AM$504,1+MontoEmpresas!AY315,FALSE)+AW317</f>
        <v>0</v>
      </c>
      <c r="AS317" s="4">
        <f>VLOOKUP($AP317,$C$5:$AM$504,1+MontoEmpresas!AZ315,FALSE)+AX317</f>
        <v>0</v>
      </c>
      <c r="AT317" s="5">
        <f t="shared" si="16"/>
        <v>0</v>
      </c>
      <c r="AV317" s="4"/>
      <c r="AW317" s="4"/>
      <c r="AX317" s="4"/>
      <c r="BG317">
        <f t="shared" si="17"/>
        <v>313</v>
      </c>
      <c r="BH317" t="s">
        <v>320</v>
      </c>
    </row>
    <row r="318" spans="3:60" x14ac:dyDescent="0.35">
      <c r="C318" s="19" t="s">
        <v>44</v>
      </c>
      <c r="D318" s="7">
        <v>0</v>
      </c>
      <c r="E318" s="7">
        <v>0</v>
      </c>
      <c r="F318" s="7">
        <v>0</v>
      </c>
      <c r="G318" s="7">
        <v>0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7">
        <v>0</v>
      </c>
      <c r="N318" s="7">
        <v>0</v>
      </c>
      <c r="O318" s="7">
        <v>0</v>
      </c>
      <c r="P318" s="7">
        <v>0</v>
      </c>
      <c r="Q318" s="7">
        <v>0</v>
      </c>
      <c r="R318" s="7">
        <v>0</v>
      </c>
      <c r="S318" s="7">
        <v>0</v>
      </c>
      <c r="T318" s="7">
        <v>0</v>
      </c>
      <c r="U318" s="7">
        <v>0</v>
      </c>
      <c r="V318" s="7">
        <v>0</v>
      </c>
      <c r="W318" s="7">
        <v>0</v>
      </c>
      <c r="X318" s="7">
        <v>0</v>
      </c>
      <c r="Y318" s="7">
        <v>0</v>
      </c>
      <c r="Z318" s="7">
        <v>0</v>
      </c>
      <c r="AA318" s="7">
        <v>0</v>
      </c>
      <c r="AB318" s="4">
        <v>0</v>
      </c>
      <c r="AC318" s="4">
        <v>0</v>
      </c>
      <c r="AD318" s="4">
        <v>0</v>
      </c>
      <c r="AE318" s="4">
        <v>0</v>
      </c>
      <c r="AF318" s="4">
        <v>0</v>
      </c>
      <c r="AG318" s="4">
        <v>0</v>
      </c>
      <c r="AH318" s="4">
        <v>0</v>
      </c>
      <c r="AI318" s="4">
        <v>0</v>
      </c>
      <c r="AJ318" s="4">
        <v>0</v>
      </c>
      <c r="AK318" s="4">
        <v>0</v>
      </c>
      <c r="AL318" s="4">
        <v>0</v>
      </c>
      <c r="AM318" s="4">
        <v>0</v>
      </c>
      <c r="AP318" s="3" t="str">
        <f t="shared" si="15"/>
        <v>PARQUE_EOLICO_LEBU</v>
      </c>
      <c r="AQ318" s="4">
        <f>VLOOKUP($AP318,$C$5:$AM$504,1+MontoEmpresas!AX316,FALSE)+AV318</f>
        <v>0</v>
      </c>
      <c r="AR318" s="4">
        <f>VLOOKUP($AP318,$C$5:$AM$504,1+MontoEmpresas!AY316,FALSE)+AW318</f>
        <v>0</v>
      </c>
      <c r="AS318" s="4">
        <f>VLOOKUP($AP318,$C$5:$AM$504,1+MontoEmpresas!AZ316,FALSE)+AX318</f>
        <v>0</v>
      </c>
      <c r="AT318" s="5">
        <f t="shared" si="16"/>
        <v>0</v>
      </c>
      <c r="AV318" s="4"/>
      <c r="AW318" s="4"/>
      <c r="AX318" s="4"/>
      <c r="BG318">
        <f t="shared" si="17"/>
        <v>314</v>
      </c>
      <c r="BH318" t="s">
        <v>321</v>
      </c>
    </row>
    <row r="319" spans="3:60" x14ac:dyDescent="0.35">
      <c r="C319" s="19" t="s">
        <v>197</v>
      </c>
      <c r="D319" s="7">
        <v>0</v>
      </c>
      <c r="E319" s="7">
        <v>0</v>
      </c>
      <c r="F319" s="7">
        <v>0</v>
      </c>
      <c r="G319" s="7">
        <v>0</v>
      </c>
      <c r="H319" s="7">
        <v>0</v>
      </c>
      <c r="I319" s="7">
        <v>0</v>
      </c>
      <c r="J319" s="7">
        <v>0</v>
      </c>
      <c r="K319" s="7">
        <v>0</v>
      </c>
      <c r="L319" s="7">
        <v>0</v>
      </c>
      <c r="M319" s="7">
        <v>0</v>
      </c>
      <c r="N319" s="7">
        <v>0</v>
      </c>
      <c r="O319" s="7">
        <v>0</v>
      </c>
      <c r="P319" s="7">
        <v>0</v>
      </c>
      <c r="Q319" s="7">
        <v>0</v>
      </c>
      <c r="R319" s="7">
        <v>0</v>
      </c>
      <c r="S319" s="7">
        <v>0</v>
      </c>
      <c r="T319" s="7">
        <v>0</v>
      </c>
      <c r="U319" s="7">
        <v>0</v>
      </c>
      <c r="V319" s="7">
        <v>0</v>
      </c>
      <c r="W319" s="7">
        <v>0</v>
      </c>
      <c r="X319" s="7">
        <v>0</v>
      </c>
      <c r="Y319" s="7">
        <v>0</v>
      </c>
      <c r="Z319" s="7">
        <v>0</v>
      </c>
      <c r="AA319" s="7">
        <v>0</v>
      </c>
      <c r="AB319" s="4">
        <v>0</v>
      </c>
      <c r="AC319" s="4">
        <v>0</v>
      </c>
      <c r="AD319" s="4">
        <v>0</v>
      </c>
      <c r="AE319" s="4">
        <v>0</v>
      </c>
      <c r="AF319" s="4">
        <v>0</v>
      </c>
      <c r="AG319" s="4">
        <v>0</v>
      </c>
      <c r="AH319" s="4">
        <v>0</v>
      </c>
      <c r="AI319" s="4">
        <v>0</v>
      </c>
      <c r="AJ319" s="4">
        <v>0</v>
      </c>
      <c r="AK319" s="4">
        <v>0</v>
      </c>
      <c r="AL319" s="4">
        <v>0</v>
      </c>
      <c r="AM319" s="4">
        <v>0</v>
      </c>
      <c r="AP319" s="3" t="str">
        <f t="shared" si="15"/>
        <v>PARQUE_SOLAR</v>
      </c>
      <c r="AQ319" s="4">
        <f>VLOOKUP($AP319,$C$5:$AM$504,1+MontoEmpresas!AX317,FALSE)+AV319</f>
        <v>0</v>
      </c>
      <c r="AR319" s="4">
        <f>VLOOKUP($AP319,$C$5:$AM$504,1+MontoEmpresas!AY317,FALSE)+AW319</f>
        <v>0</v>
      </c>
      <c r="AS319" s="4">
        <f>VLOOKUP($AP319,$C$5:$AM$504,1+MontoEmpresas!AZ317,FALSE)+AX319</f>
        <v>0</v>
      </c>
      <c r="AT319" s="5">
        <f t="shared" si="16"/>
        <v>0</v>
      </c>
      <c r="AV319" s="4"/>
      <c r="AW319" s="4"/>
      <c r="AX319" s="4"/>
      <c r="BG319">
        <f t="shared" si="17"/>
        <v>315</v>
      </c>
      <c r="BH319" t="s">
        <v>322</v>
      </c>
    </row>
    <row r="320" spans="3:60" x14ac:dyDescent="0.35">
      <c r="C320" s="19" t="s">
        <v>520</v>
      </c>
      <c r="D320" s="7">
        <v>0</v>
      </c>
      <c r="E320" s="7">
        <v>0</v>
      </c>
      <c r="F320" s="7">
        <v>0</v>
      </c>
      <c r="G320" s="7">
        <v>0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  <c r="Q320" s="7">
        <v>0</v>
      </c>
      <c r="R320" s="7">
        <v>0</v>
      </c>
      <c r="S320" s="7">
        <v>0</v>
      </c>
      <c r="T320" s="7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  <c r="AB320" s="4">
        <v>0</v>
      </c>
      <c r="AC320" s="4">
        <v>0</v>
      </c>
      <c r="AD320" s="4">
        <v>0</v>
      </c>
      <c r="AE320" s="4">
        <v>0</v>
      </c>
      <c r="AF320" s="4">
        <v>0</v>
      </c>
      <c r="AG320" s="4">
        <v>0</v>
      </c>
      <c r="AH320" s="4">
        <v>0</v>
      </c>
      <c r="AI320" s="4">
        <v>0</v>
      </c>
      <c r="AJ320" s="4">
        <v>0</v>
      </c>
      <c r="AK320" s="4">
        <v>0</v>
      </c>
      <c r="AL320" s="4">
        <v>0</v>
      </c>
      <c r="AM320" s="4">
        <v>0</v>
      </c>
      <c r="AP320" s="3" t="str">
        <f t="shared" si="15"/>
        <v>PARQUE_SOLAR_CANCHA_SPA</v>
      </c>
      <c r="AQ320" s="4">
        <f>VLOOKUP($AP320,$C$5:$AM$504,1+MontoEmpresas!AX318,FALSE)+AV320</f>
        <v>0</v>
      </c>
      <c r="AR320" s="4">
        <f>VLOOKUP($AP320,$C$5:$AM$504,1+MontoEmpresas!AY318,FALSE)+AW320</f>
        <v>0</v>
      </c>
      <c r="AS320" s="4">
        <f>VLOOKUP($AP320,$C$5:$AM$504,1+MontoEmpresas!AZ318,FALSE)+AX320</f>
        <v>0</v>
      </c>
      <c r="AT320" s="5">
        <f t="shared" si="16"/>
        <v>0</v>
      </c>
      <c r="AV320" s="4"/>
      <c r="AW320" s="4"/>
      <c r="AX320" s="4"/>
      <c r="BG320">
        <f t="shared" si="17"/>
        <v>316</v>
      </c>
      <c r="BH320" t="s">
        <v>323</v>
      </c>
    </row>
    <row r="321" spans="3:60" x14ac:dyDescent="0.35">
      <c r="C321" s="19" t="s">
        <v>521</v>
      </c>
      <c r="D321" s="7">
        <v>0</v>
      </c>
      <c r="E321" s="7">
        <v>0</v>
      </c>
      <c r="F321" s="7">
        <v>0</v>
      </c>
      <c r="G321" s="7">
        <v>0</v>
      </c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7">
        <v>0</v>
      </c>
      <c r="N321" s="7">
        <v>0</v>
      </c>
      <c r="O321" s="7">
        <v>0</v>
      </c>
      <c r="P321" s="7">
        <v>0</v>
      </c>
      <c r="Q321" s="7">
        <v>0</v>
      </c>
      <c r="R321" s="7">
        <v>0</v>
      </c>
      <c r="S321" s="7">
        <v>0</v>
      </c>
      <c r="T321" s="7">
        <v>0</v>
      </c>
      <c r="U321" s="7">
        <v>0</v>
      </c>
      <c r="V321" s="7">
        <v>0</v>
      </c>
      <c r="W321" s="7">
        <v>0</v>
      </c>
      <c r="X321" s="7">
        <v>0</v>
      </c>
      <c r="Y321" s="7">
        <v>0</v>
      </c>
      <c r="Z321" s="7">
        <v>0</v>
      </c>
      <c r="AA321" s="7">
        <v>0</v>
      </c>
      <c r="AB321" s="4">
        <v>0</v>
      </c>
      <c r="AC321" s="4">
        <v>0</v>
      </c>
      <c r="AD321" s="4">
        <v>0</v>
      </c>
      <c r="AE321" s="4">
        <v>0</v>
      </c>
      <c r="AF321" s="4">
        <v>0</v>
      </c>
      <c r="AG321" s="4">
        <v>0</v>
      </c>
      <c r="AH321" s="4">
        <v>0</v>
      </c>
      <c r="AI321" s="4">
        <v>0</v>
      </c>
      <c r="AJ321" s="4">
        <v>0</v>
      </c>
      <c r="AK321" s="4">
        <v>0</v>
      </c>
      <c r="AL321" s="4">
        <v>0</v>
      </c>
      <c r="AM321" s="4">
        <v>0</v>
      </c>
      <c r="AP321" s="3" t="str">
        <f t="shared" si="15"/>
        <v>PARQUE_SOLAR_H6</v>
      </c>
      <c r="AQ321" s="4">
        <f>VLOOKUP($AP321,$C$5:$AM$504,1+MontoEmpresas!AX319,FALSE)+AV321</f>
        <v>0</v>
      </c>
      <c r="AR321" s="4">
        <f>VLOOKUP($AP321,$C$5:$AM$504,1+MontoEmpresas!AY319,FALSE)+AW321</f>
        <v>0</v>
      </c>
      <c r="AS321" s="4">
        <f>VLOOKUP($AP321,$C$5:$AM$504,1+MontoEmpresas!AZ319,FALSE)+AX321</f>
        <v>0</v>
      </c>
      <c r="AT321" s="5">
        <f t="shared" si="16"/>
        <v>0</v>
      </c>
      <c r="AV321" s="4"/>
      <c r="AW321" s="4"/>
      <c r="AX321" s="4"/>
      <c r="BG321">
        <f t="shared" si="17"/>
        <v>317</v>
      </c>
      <c r="BH321" t="s">
        <v>324</v>
      </c>
    </row>
    <row r="322" spans="3:60" x14ac:dyDescent="0.35">
      <c r="C322" s="19" t="s">
        <v>522</v>
      </c>
      <c r="D322" s="7">
        <v>0</v>
      </c>
      <c r="E322" s="7">
        <v>0</v>
      </c>
      <c r="F322" s="7">
        <v>0</v>
      </c>
      <c r="G322" s="7">
        <v>0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7">
        <v>0</v>
      </c>
      <c r="N322" s="7">
        <v>0</v>
      </c>
      <c r="O322" s="7">
        <v>0</v>
      </c>
      <c r="P322" s="7">
        <v>0</v>
      </c>
      <c r="Q322" s="7">
        <v>0</v>
      </c>
      <c r="R322" s="7">
        <v>0</v>
      </c>
      <c r="S322" s="7">
        <v>0</v>
      </c>
      <c r="T322" s="7">
        <v>0</v>
      </c>
      <c r="U322" s="7">
        <v>0</v>
      </c>
      <c r="V322" s="7">
        <v>0</v>
      </c>
      <c r="W322" s="7">
        <v>0</v>
      </c>
      <c r="X322" s="7">
        <v>0</v>
      </c>
      <c r="Y322" s="7">
        <v>0</v>
      </c>
      <c r="Z322" s="7">
        <v>0</v>
      </c>
      <c r="AA322" s="7">
        <v>0</v>
      </c>
      <c r="AB322" s="4">
        <v>0</v>
      </c>
      <c r="AC322" s="4">
        <v>0</v>
      </c>
      <c r="AD322" s="4">
        <v>0</v>
      </c>
      <c r="AE322" s="4">
        <v>0</v>
      </c>
      <c r="AF322" s="4">
        <v>0</v>
      </c>
      <c r="AG322" s="4">
        <v>0</v>
      </c>
      <c r="AH322" s="4">
        <v>0</v>
      </c>
      <c r="AI322" s="4">
        <v>0</v>
      </c>
      <c r="AJ322" s="4">
        <v>0</v>
      </c>
      <c r="AK322" s="4">
        <v>0</v>
      </c>
      <c r="AL322" s="4">
        <v>0</v>
      </c>
      <c r="AM322" s="4">
        <v>0</v>
      </c>
      <c r="AP322" s="3" t="str">
        <f t="shared" si="15"/>
        <v>PARQUE_SOLAR_LOS_PALTOS_SPA</v>
      </c>
      <c r="AQ322" s="4">
        <f>VLOOKUP($AP322,$C$5:$AM$504,1+MontoEmpresas!AX320,FALSE)+AV322</f>
        <v>0</v>
      </c>
      <c r="AR322" s="4">
        <f>VLOOKUP($AP322,$C$5:$AM$504,1+MontoEmpresas!AY320,FALSE)+AW322</f>
        <v>0</v>
      </c>
      <c r="AS322" s="4">
        <f>VLOOKUP($AP322,$C$5:$AM$504,1+MontoEmpresas!AZ320,FALSE)+AX322</f>
        <v>0</v>
      </c>
      <c r="AT322" s="5">
        <f t="shared" si="16"/>
        <v>0</v>
      </c>
      <c r="AV322" s="4"/>
      <c r="AW322" s="4"/>
      <c r="AX322" s="4"/>
      <c r="BG322">
        <f t="shared" si="17"/>
        <v>318</v>
      </c>
      <c r="BH322" t="s">
        <v>325</v>
      </c>
    </row>
    <row r="323" spans="3:60" x14ac:dyDescent="0.35">
      <c r="C323" s="19" t="s">
        <v>523</v>
      </c>
      <c r="D323" s="7">
        <v>0</v>
      </c>
      <c r="E323" s="7">
        <v>0</v>
      </c>
      <c r="F323" s="7">
        <v>0</v>
      </c>
      <c r="G323" s="7">
        <v>0</v>
      </c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7">
        <v>0</v>
      </c>
      <c r="N323" s="7">
        <v>0</v>
      </c>
      <c r="O323" s="7">
        <v>0</v>
      </c>
      <c r="P323" s="7">
        <v>0</v>
      </c>
      <c r="Q323" s="7">
        <v>0</v>
      </c>
      <c r="R323" s="7">
        <v>0</v>
      </c>
      <c r="S323" s="7">
        <v>0</v>
      </c>
      <c r="T323" s="7">
        <v>0</v>
      </c>
      <c r="U323" s="7">
        <v>0</v>
      </c>
      <c r="V323" s="7">
        <v>0</v>
      </c>
      <c r="W323" s="7">
        <v>0</v>
      </c>
      <c r="X323" s="7">
        <v>0</v>
      </c>
      <c r="Y323" s="7">
        <v>0</v>
      </c>
      <c r="Z323" s="7">
        <v>0</v>
      </c>
      <c r="AA323" s="7">
        <v>0</v>
      </c>
      <c r="AB323" s="4">
        <v>0</v>
      </c>
      <c r="AC323" s="4">
        <v>0</v>
      </c>
      <c r="AD323" s="4">
        <v>0</v>
      </c>
      <c r="AE323" s="4">
        <v>0</v>
      </c>
      <c r="AF323" s="4">
        <v>0</v>
      </c>
      <c r="AG323" s="4">
        <v>0</v>
      </c>
      <c r="AH323" s="4">
        <v>0</v>
      </c>
      <c r="AI323" s="4">
        <v>0</v>
      </c>
      <c r="AJ323" s="4">
        <v>0</v>
      </c>
      <c r="AK323" s="4">
        <v>0</v>
      </c>
      <c r="AL323" s="4">
        <v>0</v>
      </c>
      <c r="AM323" s="4">
        <v>0</v>
      </c>
      <c r="AP323" s="3" t="str">
        <f t="shared" si="15"/>
        <v>PARSOSY_ILLAPEL5_SPA</v>
      </c>
      <c r="AQ323" s="4">
        <f>VLOOKUP($AP323,$C$5:$AM$504,1+MontoEmpresas!AX321,FALSE)+AV323</f>
        <v>0</v>
      </c>
      <c r="AR323" s="4">
        <f>VLOOKUP($AP323,$C$5:$AM$504,1+MontoEmpresas!AY321,FALSE)+AW323</f>
        <v>0</v>
      </c>
      <c r="AS323" s="4">
        <f>VLOOKUP($AP323,$C$5:$AM$504,1+MontoEmpresas!AZ321,FALSE)+AX323</f>
        <v>0</v>
      </c>
      <c r="AT323" s="5">
        <f t="shared" si="16"/>
        <v>0</v>
      </c>
      <c r="AV323" s="4"/>
      <c r="AW323" s="4"/>
      <c r="AX323" s="4"/>
      <c r="BG323">
        <f t="shared" si="17"/>
        <v>319</v>
      </c>
      <c r="BH323" t="s">
        <v>326</v>
      </c>
    </row>
    <row r="324" spans="3:60" x14ac:dyDescent="0.35">
      <c r="C324" s="19" t="s">
        <v>199</v>
      </c>
      <c r="D324" s="7">
        <v>0</v>
      </c>
      <c r="E324" s="7">
        <v>0</v>
      </c>
      <c r="F324" s="7">
        <v>0</v>
      </c>
      <c r="G324" s="7">
        <v>0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7">
        <v>0</v>
      </c>
      <c r="N324" s="7">
        <v>0</v>
      </c>
      <c r="O324" s="7">
        <v>0</v>
      </c>
      <c r="P324" s="7">
        <v>0</v>
      </c>
      <c r="Q324" s="7">
        <v>0</v>
      </c>
      <c r="R324" s="7">
        <v>0</v>
      </c>
      <c r="S324" s="7">
        <v>0</v>
      </c>
      <c r="T324" s="7">
        <v>0</v>
      </c>
      <c r="U324" s="7">
        <v>0</v>
      </c>
      <c r="V324" s="7">
        <v>0</v>
      </c>
      <c r="W324" s="7">
        <v>0</v>
      </c>
      <c r="X324" s="7">
        <v>0</v>
      </c>
      <c r="Y324" s="7">
        <v>0</v>
      </c>
      <c r="Z324" s="7">
        <v>0</v>
      </c>
      <c r="AA324" s="7">
        <v>0</v>
      </c>
      <c r="AB324" s="4">
        <v>0</v>
      </c>
      <c r="AC324" s="4">
        <v>0</v>
      </c>
      <c r="AD324" s="4">
        <v>0</v>
      </c>
      <c r="AE324" s="4">
        <v>0</v>
      </c>
      <c r="AF324" s="4">
        <v>0</v>
      </c>
      <c r="AG324" s="4">
        <v>0</v>
      </c>
      <c r="AH324" s="4">
        <v>0</v>
      </c>
      <c r="AI324" s="4">
        <v>0</v>
      </c>
      <c r="AJ324" s="4">
        <v>0</v>
      </c>
      <c r="AK324" s="4">
        <v>0</v>
      </c>
      <c r="AL324" s="4">
        <v>0</v>
      </c>
      <c r="AM324" s="4">
        <v>0</v>
      </c>
      <c r="AP324" s="3" t="str">
        <f t="shared" si="15"/>
        <v>PATOS</v>
      </c>
      <c r="AQ324" s="4">
        <f>VLOOKUP($AP324,$C$5:$AM$504,1+MontoEmpresas!AX322,FALSE)+AV324</f>
        <v>0</v>
      </c>
      <c r="AR324" s="4">
        <f>VLOOKUP($AP324,$C$5:$AM$504,1+MontoEmpresas!AY322,FALSE)+AW324</f>
        <v>0</v>
      </c>
      <c r="AS324" s="4">
        <f>VLOOKUP($AP324,$C$5:$AM$504,1+MontoEmpresas!AZ322,FALSE)+AX324</f>
        <v>0</v>
      </c>
      <c r="AT324" s="5">
        <f t="shared" si="16"/>
        <v>0</v>
      </c>
      <c r="AV324" s="4"/>
      <c r="AW324" s="4"/>
      <c r="AX324" s="4"/>
      <c r="BG324">
        <f t="shared" si="17"/>
        <v>320</v>
      </c>
      <c r="BH324" t="s">
        <v>327</v>
      </c>
    </row>
    <row r="325" spans="3:60" x14ac:dyDescent="0.35">
      <c r="C325" s="19" t="s">
        <v>200</v>
      </c>
      <c r="D325" s="7">
        <v>0</v>
      </c>
      <c r="E325" s="7">
        <v>0</v>
      </c>
      <c r="F325" s="7">
        <v>0</v>
      </c>
      <c r="G325" s="7">
        <v>0</v>
      </c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7">
        <v>0</v>
      </c>
      <c r="N325" s="7">
        <v>0</v>
      </c>
      <c r="O325" s="7">
        <v>0</v>
      </c>
      <c r="P325" s="7">
        <v>0</v>
      </c>
      <c r="Q325" s="7">
        <v>0</v>
      </c>
      <c r="R325" s="7">
        <v>0</v>
      </c>
      <c r="S325" s="7">
        <v>0</v>
      </c>
      <c r="T325" s="7">
        <v>0</v>
      </c>
      <c r="U325" s="7">
        <v>0</v>
      </c>
      <c r="V325" s="7">
        <v>0</v>
      </c>
      <c r="W325" s="7">
        <v>0</v>
      </c>
      <c r="X325" s="7">
        <v>0</v>
      </c>
      <c r="Y325" s="7">
        <v>0</v>
      </c>
      <c r="Z325" s="7">
        <v>0</v>
      </c>
      <c r="AA325" s="7">
        <v>0</v>
      </c>
      <c r="AB325" s="4">
        <v>0</v>
      </c>
      <c r="AC325" s="4">
        <v>0</v>
      </c>
      <c r="AD325" s="4">
        <v>0</v>
      </c>
      <c r="AE325" s="4">
        <v>0</v>
      </c>
      <c r="AF325" s="4">
        <v>0</v>
      </c>
      <c r="AG325" s="4">
        <v>0</v>
      </c>
      <c r="AH325" s="4">
        <v>0</v>
      </c>
      <c r="AI325" s="4">
        <v>0</v>
      </c>
      <c r="AJ325" s="4">
        <v>0</v>
      </c>
      <c r="AK325" s="4">
        <v>0</v>
      </c>
      <c r="AL325" s="4">
        <v>0</v>
      </c>
      <c r="AM325" s="4">
        <v>0</v>
      </c>
      <c r="AP325" s="3" t="str">
        <f t="shared" si="15"/>
        <v>PE_EL_MAITEN</v>
      </c>
      <c r="AQ325" s="4">
        <f>VLOOKUP($AP325,$C$5:$AM$504,1+MontoEmpresas!AX323,FALSE)+AV325</f>
        <v>0</v>
      </c>
      <c r="AR325" s="4">
        <f>VLOOKUP($AP325,$C$5:$AM$504,1+MontoEmpresas!AY323,FALSE)+AW325</f>
        <v>0</v>
      </c>
      <c r="AS325" s="4">
        <f>VLOOKUP($AP325,$C$5:$AM$504,1+MontoEmpresas!AZ323,FALSE)+AX325</f>
        <v>0</v>
      </c>
      <c r="AT325" s="5">
        <f t="shared" si="16"/>
        <v>0</v>
      </c>
      <c r="AV325" s="4"/>
      <c r="AW325" s="4"/>
      <c r="AX325" s="4"/>
      <c r="BG325">
        <f t="shared" si="17"/>
        <v>321</v>
      </c>
      <c r="BH325" t="s">
        <v>328</v>
      </c>
    </row>
    <row r="326" spans="3:60" x14ac:dyDescent="0.35">
      <c r="C326" s="19" t="s">
        <v>63</v>
      </c>
      <c r="D326" s="7">
        <v>0</v>
      </c>
      <c r="E326" s="7">
        <v>0</v>
      </c>
      <c r="F326" s="7">
        <v>0</v>
      </c>
      <c r="G326" s="7">
        <v>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-13653896.490000011</v>
      </c>
      <c r="N326" s="7">
        <v>-15009094.929999998</v>
      </c>
      <c r="O326" s="7">
        <v>-13692111.51</v>
      </c>
      <c r="P326" s="7">
        <v>0</v>
      </c>
      <c r="Q326" s="7">
        <v>0</v>
      </c>
      <c r="R326" s="7">
        <v>0</v>
      </c>
      <c r="S326" s="7">
        <v>0</v>
      </c>
      <c r="T326" s="7">
        <v>0</v>
      </c>
      <c r="U326" s="7">
        <v>0</v>
      </c>
      <c r="V326" s="7">
        <v>0</v>
      </c>
      <c r="W326" s="7">
        <v>0</v>
      </c>
      <c r="X326" s="7">
        <v>0</v>
      </c>
      <c r="Y326" s="7">
        <v>-14168754.399999997</v>
      </c>
      <c r="Z326" s="7">
        <v>-15793308.460000012</v>
      </c>
      <c r="AA326" s="7">
        <v>-14184382.039999999</v>
      </c>
      <c r="AB326" s="4">
        <v>0</v>
      </c>
      <c r="AC326" s="4">
        <v>0</v>
      </c>
      <c r="AD326" s="4">
        <v>0</v>
      </c>
      <c r="AE326" s="4">
        <v>0</v>
      </c>
      <c r="AF326" s="4">
        <v>0</v>
      </c>
      <c r="AG326" s="4">
        <v>0</v>
      </c>
      <c r="AH326" s="4">
        <v>0</v>
      </c>
      <c r="AI326" s="4">
        <v>0</v>
      </c>
      <c r="AJ326" s="4">
        <v>0</v>
      </c>
      <c r="AK326" s="4">
        <v>-14257784.129999988</v>
      </c>
      <c r="AL326" s="4">
        <v>-15447967.310000006</v>
      </c>
      <c r="AM326" s="4">
        <v>-14320562.839999985</v>
      </c>
      <c r="AP326" s="3" t="str">
        <f t="shared" ref="AP326:AP389" si="18">C326</f>
        <v>PEHUENCHE</v>
      </c>
      <c r="AQ326" s="4">
        <f>VLOOKUP($AP326,$C$5:$AM$504,1+MontoEmpresas!AX324,FALSE)+AV326</f>
        <v>-13653896.490000011</v>
      </c>
      <c r="AR326" s="4">
        <f>VLOOKUP($AP326,$C$5:$AM$504,1+MontoEmpresas!AY324,FALSE)+AW326</f>
        <v>-15009094.929999998</v>
      </c>
      <c r="AS326" s="4">
        <f>VLOOKUP($AP326,$C$5:$AM$504,1+MontoEmpresas!AZ324,FALSE)+AX326</f>
        <v>-13692111.51</v>
      </c>
      <c r="AT326" s="5">
        <f t="shared" ref="AT326:AT389" si="19">SUM(AQ326:AS326)</f>
        <v>-42355102.930000007</v>
      </c>
      <c r="AV326" s="4"/>
      <c r="AW326" s="4"/>
      <c r="AX326" s="4"/>
      <c r="BG326">
        <f t="shared" si="17"/>
        <v>322</v>
      </c>
      <c r="BH326" t="s">
        <v>329</v>
      </c>
    </row>
    <row r="327" spans="3:60" x14ac:dyDescent="0.35">
      <c r="C327" s="19" t="s">
        <v>201</v>
      </c>
      <c r="D327" s="7">
        <v>0</v>
      </c>
      <c r="E327" s="7">
        <v>0</v>
      </c>
      <c r="F327" s="7">
        <v>0</v>
      </c>
      <c r="G327" s="7">
        <v>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  <c r="P327" s="7">
        <v>0</v>
      </c>
      <c r="Q327" s="7">
        <v>0</v>
      </c>
      <c r="R327" s="7">
        <v>0</v>
      </c>
      <c r="S327" s="7">
        <v>0</v>
      </c>
      <c r="T327" s="7">
        <v>0</v>
      </c>
      <c r="U327" s="7">
        <v>0</v>
      </c>
      <c r="V327" s="7">
        <v>0</v>
      </c>
      <c r="W327" s="7">
        <v>0</v>
      </c>
      <c r="X327" s="7">
        <v>0</v>
      </c>
      <c r="Y327" s="7">
        <v>0</v>
      </c>
      <c r="Z327" s="7">
        <v>0</v>
      </c>
      <c r="AA327" s="7">
        <v>0</v>
      </c>
      <c r="AB327" s="4">
        <v>0</v>
      </c>
      <c r="AC327" s="4">
        <v>0</v>
      </c>
      <c r="AD327" s="4">
        <v>0</v>
      </c>
      <c r="AE327" s="4">
        <v>0</v>
      </c>
      <c r="AF327" s="4">
        <v>0</v>
      </c>
      <c r="AG327" s="4">
        <v>0</v>
      </c>
      <c r="AH327" s="4">
        <v>0</v>
      </c>
      <c r="AI327" s="4">
        <v>0</v>
      </c>
      <c r="AJ327" s="4">
        <v>0</v>
      </c>
      <c r="AK327" s="4">
        <v>0</v>
      </c>
      <c r="AL327" s="4">
        <v>0</v>
      </c>
      <c r="AM327" s="4">
        <v>0</v>
      </c>
      <c r="AP327" s="3" t="str">
        <f t="shared" si="18"/>
        <v>PEHUI</v>
      </c>
      <c r="AQ327" s="4">
        <f>VLOOKUP($AP327,$C$5:$AM$504,1+MontoEmpresas!AX325,FALSE)+AV327</f>
        <v>0</v>
      </c>
      <c r="AR327" s="4">
        <f>VLOOKUP($AP327,$C$5:$AM$504,1+MontoEmpresas!AY325,FALSE)+AW327</f>
        <v>0</v>
      </c>
      <c r="AS327" s="4">
        <f>VLOOKUP($AP327,$C$5:$AM$504,1+MontoEmpresas!AZ325,FALSE)+AX327</f>
        <v>0</v>
      </c>
      <c r="AT327" s="5">
        <f t="shared" si="19"/>
        <v>0</v>
      </c>
      <c r="AV327" s="4"/>
      <c r="AW327" s="4"/>
      <c r="AX327" s="4"/>
      <c r="BG327">
        <f t="shared" si="17"/>
        <v>323</v>
      </c>
      <c r="BH327" t="s">
        <v>330</v>
      </c>
    </row>
    <row r="328" spans="3:60" x14ac:dyDescent="0.35">
      <c r="C328" s="19" t="s">
        <v>524</v>
      </c>
      <c r="D328" s="7">
        <v>0</v>
      </c>
      <c r="E328" s="7">
        <v>0</v>
      </c>
      <c r="F328" s="7">
        <v>0</v>
      </c>
      <c r="G328" s="7">
        <v>0</v>
      </c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7">
        <v>0</v>
      </c>
      <c r="N328" s="7">
        <v>0</v>
      </c>
      <c r="O328" s="7">
        <v>0</v>
      </c>
      <c r="P328" s="7">
        <v>0</v>
      </c>
      <c r="Q328" s="7">
        <v>0</v>
      </c>
      <c r="R328" s="7">
        <v>0</v>
      </c>
      <c r="S328" s="7">
        <v>0</v>
      </c>
      <c r="T328" s="7">
        <v>0</v>
      </c>
      <c r="U328" s="7">
        <v>0</v>
      </c>
      <c r="V328" s="7">
        <v>0</v>
      </c>
      <c r="W328" s="7">
        <v>0</v>
      </c>
      <c r="X328" s="7">
        <v>0</v>
      </c>
      <c r="Y328" s="7">
        <v>0</v>
      </c>
      <c r="Z328" s="7">
        <v>0</v>
      </c>
      <c r="AA328" s="7">
        <v>0</v>
      </c>
      <c r="AB328" s="4">
        <v>0</v>
      </c>
      <c r="AC328" s="4">
        <v>0</v>
      </c>
      <c r="AD328" s="4">
        <v>0</v>
      </c>
      <c r="AE328" s="4">
        <v>0</v>
      </c>
      <c r="AF328" s="4">
        <v>0</v>
      </c>
      <c r="AG328" s="4">
        <v>0</v>
      </c>
      <c r="AH328" s="4">
        <v>0</v>
      </c>
      <c r="AI328" s="4">
        <v>0</v>
      </c>
      <c r="AJ328" s="4">
        <v>0</v>
      </c>
      <c r="AK328" s="4">
        <v>0</v>
      </c>
      <c r="AL328" s="4">
        <v>0</v>
      </c>
      <c r="AM328" s="4">
        <v>0</v>
      </c>
      <c r="AP328" s="3" t="str">
        <f t="shared" si="18"/>
        <v>PELEQUEN_SUR</v>
      </c>
      <c r="AQ328" s="4">
        <f>VLOOKUP($AP328,$C$5:$AM$504,1+MontoEmpresas!AX326,FALSE)+AV328</f>
        <v>0</v>
      </c>
      <c r="AR328" s="4">
        <f>VLOOKUP($AP328,$C$5:$AM$504,1+MontoEmpresas!AY326,FALSE)+AW328</f>
        <v>0</v>
      </c>
      <c r="AS328" s="4">
        <f>VLOOKUP($AP328,$C$5:$AM$504,1+MontoEmpresas!AZ326,FALSE)+AX328</f>
        <v>0</v>
      </c>
      <c r="AT328" s="5">
        <f t="shared" si="19"/>
        <v>0</v>
      </c>
      <c r="AV328" s="4"/>
      <c r="AW328" s="4"/>
      <c r="AX328" s="4"/>
      <c r="BG328">
        <f t="shared" si="17"/>
        <v>324</v>
      </c>
      <c r="BH328" t="s">
        <v>331</v>
      </c>
    </row>
    <row r="329" spans="3:60" x14ac:dyDescent="0.35">
      <c r="C329" s="19" t="s">
        <v>525</v>
      </c>
      <c r="D329" s="7">
        <v>0</v>
      </c>
      <c r="E329" s="7">
        <v>0</v>
      </c>
      <c r="F329" s="7">
        <v>0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  <c r="O329" s="7">
        <v>0</v>
      </c>
      <c r="P329" s="7">
        <v>0</v>
      </c>
      <c r="Q329" s="7">
        <v>0</v>
      </c>
      <c r="R329" s="7">
        <v>0</v>
      </c>
      <c r="S329" s="7">
        <v>0</v>
      </c>
      <c r="T329" s="7">
        <v>0</v>
      </c>
      <c r="U329" s="7">
        <v>0</v>
      </c>
      <c r="V329" s="7">
        <v>0</v>
      </c>
      <c r="W329" s="7">
        <v>0</v>
      </c>
      <c r="X329" s="7">
        <v>0</v>
      </c>
      <c r="Y329" s="7">
        <v>0</v>
      </c>
      <c r="Z329" s="7">
        <v>0</v>
      </c>
      <c r="AA329" s="7">
        <v>0</v>
      </c>
      <c r="AB329" s="4">
        <v>0</v>
      </c>
      <c r="AC329" s="4">
        <v>0</v>
      </c>
      <c r="AD329" s="4">
        <v>0</v>
      </c>
      <c r="AE329" s="4">
        <v>0</v>
      </c>
      <c r="AF329" s="4">
        <v>0</v>
      </c>
      <c r="AG329" s="4">
        <v>0</v>
      </c>
      <c r="AH329" s="4">
        <v>0</v>
      </c>
      <c r="AI329" s="4">
        <v>0</v>
      </c>
      <c r="AJ329" s="4">
        <v>0</v>
      </c>
      <c r="AK329" s="4">
        <v>0</v>
      </c>
      <c r="AL329" s="4">
        <v>0</v>
      </c>
      <c r="AM329" s="4">
        <v>0</v>
      </c>
      <c r="AP329" s="3" t="str">
        <f t="shared" si="18"/>
        <v>PEPA SPA</v>
      </c>
      <c r="AQ329" s="4">
        <f>VLOOKUP($AP329,$C$5:$AM$504,1+MontoEmpresas!AX327,FALSE)+AV329</f>
        <v>0</v>
      </c>
      <c r="AR329" s="4">
        <f>VLOOKUP($AP329,$C$5:$AM$504,1+MontoEmpresas!AY327,FALSE)+AW329</f>
        <v>0</v>
      </c>
      <c r="AS329" s="4">
        <f>VLOOKUP($AP329,$C$5:$AM$504,1+MontoEmpresas!AZ327,FALSE)+AX329</f>
        <v>0</v>
      </c>
      <c r="AT329" s="5">
        <f t="shared" si="19"/>
        <v>0</v>
      </c>
      <c r="AV329" s="4"/>
      <c r="AW329" s="4"/>
      <c r="AX329" s="4"/>
      <c r="BG329">
        <f t="shared" si="17"/>
        <v>325</v>
      </c>
      <c r="BH329" t="s">
        <v>332</v>
      </c>
    </row>
    <row r="330" spans="3:60" x14ac:dyDescent="0.35">
      <c r="C330" s="19" t="s">
        <v>202</v>
      </c>
      <c r="D330" s="7">
        <v>0</v>
      </c>
      <c r="E330" s="7">
        <v>0</v>
      </c>
      <c r="F330" s="7">
        <v>0</v>
      </c>
      <c r="G330" s="7">
        <v>0</v>
      </c>
      <c r="H330" s="7">
        <v>0</v>
      </c>
      <c r="I330" s="7">
        <v>0</v>
      </c>
      <c r="J330" s="7">
        <v>0</v>
      </c>
      <c r="K330" s="7">
        <v>0</v>
      </c>
      <c r="L330" s="7">
        <v>0</v>
      </c>
      <c r="M330" s="7">
        <v>0</v>
      </c>
      <c r="N330" s="7">
        <v>0</v>
      </c>
      <c r="O330" s="7">
        <v>0</v>
      </c>
      <c r="P330" s="7">
        <v>0</v>
      </c>
      <c r="Q330" s="7">
        <v>0</v>
      </c>
      <c r="R330" s="7">
        <v>0</v>
      </c>
      <c r="S330" s="7">
        <v>0</v>
      </c>
      <c r="T330" s="7">
        <v>0</v>
      </c>
      <c r="U330" s="7">
        <v>0</v>
      </c>
      <c r="V330" s="7">
        <v>0</v>
      </c>
      <c r="W330" s="7">
        <v>0</v>
      </c>
      <c r="X330" s="7">
        <v>0</v>
      </c>
      <c r="Y330" s="7">
        <v>0</v>
      </c>
      <c r="Z330" s="7">
        <v>0</v>
      </c>
      <c r="AA330" s="7">
        <v>0</v>
      </c>
      <c r="AB330" s="4">
        <v>0</v>
      </c>
      <c r="AC330" s="4">
        <v>0</v>
      </c>
      <c r="AD330" s="4">
        <v>0</v>
      </c>
      <c r="AE330" s="4">
        <v>0</v>
      </c>
      <c r="AF330" s="4">
        <v>0</v>
      </c>
      <c r="AG330" s="4">
        <v>0</v>
      </c>
      <c r="AH330" s="4">
        <v>0</v>
      </c>
      <c r="AI330" s="4">
        <v>0</v>
      </c>
      <c r="AJ330" s="4">
        <v>0</v>
      </c>
      <c r="AK330" s="4">
        <v>0</v>
      </c>
      <c r="AL330" s="4">
        <v>0</v>
      </c>
      <c r="AM330" s="4">
        <v>0</v>
      </c>
      <c r="AP330" s="3" t="str">
        <f t="shared" si="18"/>
        <v>PFALICAHUE_SOLAR</v>
      </c>
      <c r="AQ330" s="4">
        <f>VLOOKUP($AP330,$C$5:$AM$504,1+MontoEmpresas!AX328,FALSE)+AV330</f>
        <v>0</v>
      </c>
      <c r="AR330" s="4">
        <f>VLOOKUP($AP330,$C$5:$AM$504,1+MontoEmpresas!AY328,FALSE)+AW330</f>
        <v>0</v>
      </c>
      <c r="AS330" s="4">
        <f>VLOOKUP($AP330,$C$5:$AM$504,1+MontoEmpresas!AZ328,FALSE)+AX330</f>
        <v>0</v>
      </c>
      <c r="AT330" s="5">
        <f t="shared" si="19"/>
        <v>0</v>
      </c>
      <c r="AV330" s="4"/>
      <c r="AW330" s="4"/>
      <c r="AX330" s="4"/>
      <c r="BG330">
        <f t="shared" si="17"/>
        <v>326</v>
      </c>
      <c r="BH330" t="s">
        <v>333</v>
      </c>
    </row>
    <row r="331" spans="3:60" x14ac:dyDescent="0.35">
      <c r="C331" s="19" t="s">
        <v>203</v>
      </c>
      <c r="D331" s="7">
        <v>0</v>
      </c>
      <c r="E331" s="7">
        <v>0</v>
      </c>
      <c r="F331" s="7">
        <v>0</v>
      </c>
      <c r="G331" s="7">
        <v>0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0</v>
      </c>
      <c r="N331" s="7">
        <v>0</v>
      </c>
      <c r="O331" s="7">
        <v>0</v>
      </c>
      <c r="P331" s="7">
        <v>0</v>
      </c>
      <c r="Q331" s="7">
        <v>0</v>
      </c>
      <c r="R331" s="7">
        <v>0</v>
      </c>
      <c r="S331" s="7">
        <v>0</v>
      </c>
      <c r="T331" s="7">
        <v>0</v>
      </c>
      <c r="U331" s="7">
        <v>0</v>
      </c>
      <c r="V331" s="7">
        <v>0</v>
      </c>
      <c r="W331" s="7">
        <v>0</v>
      </c>
      <c r="X331" s="7">
        <v>0</v>
      </c>
      <c r="Y331" s="7">
        <v>0</v>
      </c>
      <c r="Z331" s="7">
        <v>0</v>
      </c>
      <c r="AA331" s="7">
        <v>0</v>
      </c>
      <c r="AB331" s="4">
        <v>0</v>
      </c>
      <c r="AC331" s="4">
        <v>0</v>
      </c>
      <c r="AD331" s="4">
        <v>0</v>
      </c>
      <c r="AE331" s="4">
        <v>0</v>
      </c>
      <c r="AF331" s="4">
        <v>0</v>
      </c>
      <c r="AG331" s="4">
        <v>0</v>
      </c>
      <c r="AH331" s="4">
        <v>0</v>
      </c>
      <c r="AI331" s="4">
        <v>0</v>
      </c>
      <c r="AJ331" s="4">
        <v>0</v>
      </c>
      <c r="AK331" s="4">
        <v>0</v>
      </c>
      <c r="AL331" s="4">
        <v>0</v>
      </c>
      <c r="AM331" s="4">
        <v>0</v>
      </c>
      <c r="AP331" s="3" t="str">
        <f t="shared" si="18"/>
        <v>PFV LAS PERDICES</v>
      </c>
      <c r="AQ331" s="4">
        <f>VLOOKUP($AP331,$C$5:$AM$504,1+MontoEmpresas!AX329,FALSE)+AV331</f>
        <v>0</v>
      </c>
      <c r="AR331" s="4">
        <f>VLOOKUP($AP331,$C$5:$AM$504,1+MontoEmpresas!AY329,FALSE)+AW331</f>
        <v>0</v>
      </c>
      <c r="AS331" s="4">
        <f>VLOOKUP($AP331,$C$5:$AM$504,1+MontoEmpresas!AZ329,FALSE)+AX331</f>
        <v>0</v>
      </c>
      <c r="AT331" s="5">
        <f t="shared" si="19"/>
        <v>0</v>
      </c>
      <c r="AV331" s="4"/>
      <c r="AW331" s="4"/>
      <c r="AX331" s="4"/>
      <c r="BG331">
        <f t="shared" si="17"/>
        <v>327</v>
      </c>
      <c r="BH331" t="s">
        <v>334</v>
      </c>
    </row>
    <row r="332" spans="3:60" x14ac:dyDescent="0.35">
      <c r="C332" s="19" t="s">
        <v>526</v>
      </c>
      <c r="D332" s="7">
        <v>0</v>
      </c>
      <c r="E332" s="7">
        <v>0</v>
      </c>
      <c r="F332" s="7">
        <v>0</v>
      </c>
      <c r="G332" s="7">
        <v>0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7">
        <v>0</v>
      </c>
      <c r="N332" s="7">
        <v>0</v>
      </c>
      <c r="O332" s="7">
        <v>0</v>
      </c>
      <c r="P332" s="7">
        <v>0</v>
      </c>
      <c r="Q332" s="7">
        <v>0</v>
      </c>
      <c r="R332" s="7">
        <v>0</v>
      </c>
      <c r="S332" s="7">
        <v>0</v>
      </c>
      <c r="T332" s="7">
        <v>0</v>
      </c>
      <c r="U332" s="7">
        <v>0</v>
      </c>
      <c r="V332" s="7">
        <v>0</v>
      </c>
      <c r="W332" s="7">
        <v>0</v>
      </c>
      <c r="X332" s="7">
        <v>0</v>
      </c>
      <c r="Y332" s="7">
        <v>0</v>
      </c>
      <c r="Z332" s="7">
        <v>0</v>
      </c>
      <c r="AA332" s="7">
        <v>0</v>
      </c>
      <c r="AB332" s="4">
        <v>0</v>
      </c>
      <c r="AC332" s="4">
        <v>0</v>
      </c>
      <c r="AD332" s="4">
        <v>0</v>
      </c>
      <c r="AE332" s="4">
        <v>0</v>
      </c>
      <c r="AF332" s="4">
        <v>0</v>
      </c>
      <c r="AG332" s="4">
        <v>0</v>
      </c>
      <c r="AH332" s="4">
        <v>0</v>
      </c>
      <c r="AI332" s="4">
        <v>0</v>
      </c>
      <c r="AJ332" s="4">
        <v>0</v>
      </c>
      <c r="AK332" s="4">
        <v>0</v>
      </c>
      <c r="AL332" s="4">
        <v>0</v>
      </c>
      <c r="AM332" s="4">
        <v>0</v>
      </c>
      <c r="AP332" s="3" t="str">
        <f t="shared" si="18"/>
        <v>PFV Las Tortolas</v>
      </c>
      <c r="AQ332" s="4">
        <f>VLOOKUP($AP332,$C$5:$AM$504,1+MontoEmpresas!AX330,FALSE)+AV332</f>
        <v>0</v>
      </c>
      <c r="AR332" s="4">
        <f>VLOOKUP($AP332,$C$5:$AM$504,1+MontoEmpresas!AY330,FALSE)+AW332</f>
        <v>0</v>
      </c>
      <c r="AS332" s="4">
        <f>VLOOKUP($AP332,$C$5:$AM$504,1+MontoEmpresas!AZ330,FALSE)+AX332</f>
        <v>0</v>
      </c>
      <c r="AT332" s="5">
        <f t="shared" si="19"/>
        <v>0</v>
      </c>
      <c r="AV332" s="4"/>
      <c r="AW332" s="4"/>
      <c r="AX332" s="4"/>
      <c r="BG332">
        <f t="shared" si="17"/>
        <v>328</v>
      </c>
      <c r="BH332" t="s">
        <v>335</v>
      </c>
    </row>
    <row r="333" spans="3:60" x14ac:dyDescent="0.35">
      <c r="C333" s="19" t="s">
        <v>527</v>
      </c>
      <c r="D333" s="7">
        <v>0</v>
      </c>
      <c r="E333" s="7">
        <v>0</v>
      </c>
      <c r="F333" s="7">
        <v>0</v>
      </c>
      <c r="G333" s="7">
        <v>0</v>
      </c>
      <c r="H333" s="7">
        <v>0</v>
      </c>
      <c r="I333" s="7">
        <v>0</v>
      </c>
      <c r="J333" s="7">
        <v>0</v>
      </c>
      <c r="K333" s="7">
        <v>0</v>
      </c>
      <c r="L333" s="7">
        <v>0</v>
      </c>
      <c r="M333" s="7">
        <v>0</v>
      </c>
      <c r="N333" s="7">
        <v>0</v>
      </c>
      <c r="O333" s="7">
        <v>0</v>
      </c>
      <c r="P333" s="7">
        <v>0</v>
      </c>
      <c r="Q333" s="7">
        <v>0</v>
      </c>
      <c r="R333" s="7">
        <v>0</v>
      </c>
      <c r="S333" s="7">
        <v>0</v>
      </c>
      <c r="T333" s="7">
        <v>0</v>
      </c>
      <c r="U333" s="7">
        <v>0</v>
      </c>
      <c r="V333" s="7">
        <v>0</v>
      </c>
      <c r="W333" s="7">
        <v>0</v>
      </c>
      <c r="X333" s="7">
        <v>0</v>
      </c>
      <c r="Y333" s="7">
        <v>0</v>
      </c>
      <c r="Z333" s="7">
        <v>0</v>
      </c>
      <c r="AA333" s="7">
        <v>0</v>
      </c>
      <c r="AB333" s="4">
        <v>0</v>
      </c>
      <c r="AC333" s="4">
        <v>0</v>
      </c>
      <c r="AD333" s="4">
        <v>0</v>
      </c>
      <c r="AE333" s="4">
        <v>0</v>
      </c>
      <c r="AF333" s="4">
        <v>0</v>
      </c>
      <c r="AG333" s="4">
        <v>0</v>
      </c>
      <c r="AH333" s="4">
        <v>0</v>
      </c>
      <c r="AI333" s="4">
        <v>0</v>
      </c>
      <c r="AJ333" s="4">
        <v>0</v>
      </c>
      <c r="AK333" s="4">
        <v>0</v>
      </c>
      <c r="AL333" s="4">
        <v>0</v>
      </c>
      <c r="AM333" s="4">
        <v>0</v>
      </c>
      <c r="AP333" s="3" t="str">
        <f t="shared" si="18"/>
        <v>PFV_EL_CHUCAO_SPA</v>
      </c>
      <c r="AQ333" s="4">
        <f>VLOOKUP($AP333,$C$5:$AM$504,1+MontoEmpresas!AX331,FALSE)+AV333</f>
        <v>0</v>
      </c>
      <c r="AR333" s="4">
        <f>VLOOKUP($AP333,$C$5:$AM$504,1+MontoEmpresas!AY331,FALSE)+AW333</f>
        <v>0</v>
      </c>
      <c r="AS333" s="4">
        <f>VLOOKUP($AP333,$C$5:$AM$504,1+MontoEmpresas!AZ331,FALSE)+AX333</f>
        <v>0</v>
      </c>
      <c r="AT333" s="5">
        <f t="shared" si="19"/>
        <v>0</v>
      </c>
      <c r="AV333" s="4"/>
      <c r="AW333" s="4"/>
      <c r="AX333" s="4"/>
      <c r="BG333">
        <f t="shared" si="17"/>
        <v>329</v>
      </c>
      <c r="BH333" t="s">
        <v>336</v>
      </c>
    </row>
    <row r="334" spans="3:60" x14ac:dyDescent="0.35">
      <c r="C334" s="19" t="s">
        <v>528</v>
      </c>
      <c r="D334" s="7">
        <v>0</v>
      </c>
      <c r="E334" s="7">
        <v>0</v>
      </c>
      <c r="F334" s="7">
        <v>0</v>
      </c>
      <c r="G334" s="7">
        <v>0</v>
      </c>
      <c r="H334" s="7">
        <v>0</v>
      </c>
      <c r="I334" s="7">
        <v>0</v>
      </c>
      <c r="J334" s="7">
        <v>0</v>
      </c>
      <c r="K334" s="7">
        <v>0</v>
      </c>
      <c r="L334" s="7">
        <v>0</v>
      </c>
      <c r="M334" s="7">
        <v>0</v>
      </c>
      <c r="N334" s="7">
        <v>0</v>
      </c>
      <c r="O334" s="7">
        <v>0</v>
      </c>
      <c r="P334" s="7">
        <v>0</v>
      </c>
      <c r="Q334" s="7">
        <v>0</v>
      </c>
      <c r="R334" s="7">
        <v>0</v>
      </c>
      <c r="S334" s="7">
        <v>0</v>
      </c>
      <c r="T334" s="7">
        <v>0</v>
      </c>
      <c r="U334" s="7">
        <v>0</v>
      </c>
      <c r="V334" s="7">
        <v>0</v>
      </c>
      <c r="W334" s="7">
        <v>0</v>
      </c>
      <c r="X334" s="7">
        <v>0</v>
      </c>
      <c r="Y334" s="7">
        <v>0</v>
      </c>
      <c r="Z334" s="7">
        <v>0</v>
      </c>
      <c r="AA334" s="7">
        <v>0</v>
      </c>
      <c r="AB334" s="4">
        <v>0</v>
      </c>
      <c r="AC334" s="4">
        <v>0</v>
      </c>
      <c r="AD334" s="4">
        <v>0</v>
      </c>
      <c r="AE334" s="4">
        <v>0</v>
      </c>
      <c r="AF334" s="4">
        <v>0</v>
      </c>
      <c r="AG334" s="4">
        <v>0</v>
      </c>
      <c r="AH334" s="4">
        <v>0</v>
      </c>
      <c r="AI334" s="4">
        <v>0</v>
      </c>
      <c r="AJ334" s="4">
        <v>0</v>
      </c>
      <c r="AK334" s="4">
        <v>0</v>
      </c>
      <c r="AL334" s="4">
        <v>0</v>
      </c>
      <c r="AM334" s="4">
        <v>0</v>
      </c>
      <c r="AP334" s="3" t="str">
        <f t="shared" si="18"/>
        <v>PFV_EL_CONDOR_SPA</v>
      </c>
      <c r="AQ334" s="4">
        <f>VLOOKUP($AP334,$C$5:$AM$504,1+MontoEmpresas!AX332,FALSE)+AV334</f>
        <v>0</v>
      </c>
      <c r="AR334" s="4">
        <f>VLOOKUP($AP334,$C$5:$AM$504,1+MontoEmpresas!AY332,FALSE)+AW334</f>
        <v>0</v>
      </c>
      <c r="AS334" s="4">
        <f>VLOOKUP($AP334,$C$5:$AM$504,1+MontoEmpresas!AZ332,FALSE)+AX334</f>
        <v>0</v>
      </c>
      <c r="AT334" s="5">
        <f t="shared" si="19"/>
        <v>0</v>
      </c>
      <c r="AV334" s="4"/>
      <c r="AW334" s="4"/>
      <c r="AX334" s="4"/>
      <c r="BG334">
        <f t="shared" si="17"/>
        <v>330</v>
      </c>
      <c r="BH334" t="s">
        <v>337</v>
      </c>
    </row>
    <row r="335" spans="3:60" x14ac:dyDescent="0.35">
      <c r="C335" s="19" t="s">
        <v>529</v>
      </c>
      <c r="D335" s="7">
        <v>0</v>
      </c>
      <c r="E335" s="7">
        <v>0</v>
      </c>
      <c r="F335" s="7">
        <v>0</v>
      </c>
      <c r="G335" s="7">
        <v>0</v>
      </c>
      <c r="H335" s="7">
        <v>0</v>
      </c>
      <c r="I335" s="7">
        <v>0</v>
      </c>
      <c r="J335" s="7">
        <v>0</v>
      </c>
      <c r="K335" s="7">
        <v>0</v>
      </c>
      <c r="L335" s="7">
        <v>0</v>
      </c>
      <c r="M335" s="7">
        <v>0</v>
      </c>
      <c r="N335" s="7">
        <v>0</v>
      </c>
      <c r="O335" s="7">
        <v>0</v>
      </c>
      <c r="P335" s="7">
        <v>0</v>
      </c>
      <c r="Q335" s="7">
        <v>0</v>
      </c>
      <c r="R335" s="7">
        <v>0</v>
      </c>
      <c r="S335" s="7">
        <v>0</v>
      </c>
      <c r="T335" s="7">
        <v>0</v>
      </c>
      <c r="U335" s="7">
        <v>0</v>
      </c>
      <c r="V335" s="7">
        <v>0</v>
      </c>
      <c r="W335" s="7">
        <v>0</v>
      </c>
      <c r="X335" s="7">
        <v>0</v>
      </c>
      <c r="Y335" s="7">
        <v>0</v>
      </c>
      <c r="Z335" s="7">
        <v>0</v>
      </c>
      <c r="AA335" s="7">
        <v>0</v>
      </c>
      <c r="AB335" s="4">
        <v>0</v>
      </c>
      <c r="AC335" s="4">
        <v>0</v>
      </c>
      <c r="AD335" s="4">
        <v>0</v>
      </c>
      <c r="AE335" s="4">
        <v>0</v>
      </c>
      <c r="AF335" s="4">
        <v>0</v>
      </c>
      <c r="AG335" s="4">
        <v>0</v>
      </c>
      <c r="AH335" s="4">
        <v>0</v>
      </c>
      <c r="AI335" s="4">
        <v>0</v>
      </c>
      <c r="AJ335" s="4">
        <v>0</v>
      </c>
      <c r="AK335" s="4">
        <v>0</v>
      </c>
      <c r="AL335" s="4">
        <v>0</v>
      </c>
      <c r="AM335" s="4">
        <v>0</v>
      </c>
      <c r="AP335" s="3" t="str">
        <f t="shared" si="18"/>
        <v>PFV_EL_PIUQUEN</v>
      </c>
      <c r="AQ335" s="4">
        <f>VLOOKUP($AP335,$C$5:$AM$504,1+MontoEmpresas!AX333,FALSE)+AV335</f>
        <v>0</v>
      </c>
      <c r="AR335" s="4">
        <f>VLOOKUP($AP335,$C$5:$AM$504,1+MontoEmpresas!AY333,FALSE)+AW335</f>
        <v>0</v>
      </c>
      <c r="AS335" s="4">
        <f>VLOOKUP($AP335,$C$5:$AM$504,1+MontoEmpresas!AZ333,FALSE)+AX335</f>
        <v>0</v>
      </c>
      <c r="AT335" s="5">
        <f t="shared" si="19"/>
        <v>0</v>
      </c>
      <c r="AV335" s="4"/>
      <c r="AW335" s="4"/>
      <c r="AX335" s="4"/>
      <c r="BG335">
        <f t="shared" si="17"/>
        <v>331</v>
      </c>
      <c r="BH335" t="s">
        <v>338</v>
      </c>
    </row>
    <row r="336" spans="3:60" x14ac:dyDescent="0.35">
      <c r="C336" s="19" t="s">
        <v>530</v>
      </c>
      <c r="D336" s="7">
        <v>0</v>
      </c>
      <c r="E336" s="7">
        <v>0</v>
      </c>
      <c r="F336" s="7">
        <v>0</v>
      </c>
      <c r="G336" s="7">
        <v>0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7">
        <v>0</v>
      </c>
      <c r="N336" s="7">
        <v>0</v>
      </c>
      <c r="O336" s="7">
        <v>0</v>
      </c>
      <c r="P336" s="7">
        <v>0</v>
      </c>
      <c r="Q336" s="7">
        <v>0</v>
      </c>
      <c r="R336" s="7">
        <v>0</v>
      </c>
      <c r="S336" s="7">
        <v>0</v>
      </c>
      <c r="T336" s="7">
        <v>0</v>
      </c>
      <c r="U336" s="7">
        <v>0</v>
      </c>
      <c r="V336" s="7">
        <v>0</v>
      </c>
      <c r="W336" s="7">
        <v>0</v>
      </c>
      <c r="X336" s="7">
        <v>0</v>
      </c>
      <c r="Y336" s="7">
        <v>0</v>
      </c>
      <c r="Z336" s="7">
        <v>0</v>
      </c>
      <c r="AA336" s="7">
        <v>0</v>
      </c>
      <c r="AB336" s="4">
        <v>0</v>
      </c>
      <c r="AC336" s="4">
        <v>0</v>
      </c>
      <c r="AD336" s="4">
        <v>0</v>
      </c>
      <c r="AE336" s="4">
        <v>0</v>
      </c>
      <c r="AF336" s="4">
        <v>0</v>
      </c>
      <c r="AG336" s="4">
        <v>0</v>
      </c>
      <c r="AH336" s="4">
        <v>0</v>
      </c>
      <c r="AI336" s="4">
        <v>0</v>
      </c>
      <c r="AJ336" s="4">
        <v>0</v>
      </c>
      <c r="AK336" s="4">
        <v>0</v>
      </c>
      <c r="AL336" s="4">
        <v>0</v>
      </c>
      <c r="AM336" s="4">
        <v>0</v>
      </c>
      <c r="AP336" s="3" t="str">
        <f t="shared" si="18"/>
        <v>PFV_JOSE_SOLER_MALLAFRE</v>
      </c>
      <c r="AQ336" s="4">
        <f>VLOOKUP($AP336,$C$5:$AM$504,1+MontoEmpresas!AX334,FALSE)+AV336</f>
        <v>0</v>
      </c>
      <c r="AR336" s="4">
        <f>VLOOKUP($AP336,$C$5:$AM$504,1+MontoEmpresas!AY334,FALSE)+AW336</f>
        <v>0</v>
      </c>
      <c r="AS336" s="4">
        <f>VLOOKUP($AP336,$C$5:$AM$504,1+MontoEmpresas!AZ334,FALSE)+AX336</f>
        <v>0</v>
      </c>
      <c r="AT336" s="5">
        <f t="shared" si="19"/>
        <v>0</v>
      </c>
      <c r="AV336" s="4"/>
      <c r="AW336" s="4"/>
      <c r="AX336" s="4"/>
      <c r="BG336">
        <f t="shared" si="17"/>
        <v>332</v>
      </c>
      <c r="BH336" t="s">
        <v>339</v>
      </c>
    </row>
    <row r="337" spans="3:60" x14ac:dyDescent="0.35">
      <c r="C337" s="19" t="s">
        <v>204</v>
      </c>
      <c r="D337" s="7">
        <v>0</v>
      </c>
      <c r="E337" s="7">
        <v>0</v>
      </c>
      <c r="F337" s="7">
        <v>0</v>
      </c>
      <c r="G337" s="7">
        <v>0</v>
      </c>
      <c r="H337" s="7">
        <v>0</v>
      </c>
      <c r="I337" s="7">
        <v>0</v>
      </c>
      <c r="J337" s="7">
        <v>0</v>
      </c>
      <c r="K337" s="7">
        <v>0</v>
      </c>
      <c r="L337" s="7">
        <v>0</v>
      </c>
      <c r="M337" s="7">
        <v>0</v>
      </c>
      <c r="N337" s="7">
        <v>0</v>
      </c>
      <c r="O337" s="7">
        <v>0</v>
      </c>
      <c r="P337" s="7">
        <v>0</v>
      </c>
      <c r="Q337" s="7">
        <v>0</v>
      </c>
      <c r="R337" s="7">
        <v>0</v>
      </c>
      <c r="S337" s="7">
        <v>0</v>
      </c>
      <c r="T337" s="7">
        <v>0</v>
      </c>
      <c r="U337" s="7">
        <v>0</v>
      </c>
      <c r="V337" s="7">
        <v>0</v>
      </c>
      <c r="W337" s="7">
        <v>0</v>
      </c>
      <c r="X337" s="7">
        <v>0</v>
      </c>
      <c r="Y337" s="7">
        <v>0</v>
      </c>
      <c r="Z337" s="7">
        <v>0</v>
      </c>
      <c r="AA337" s="7">
        <v>0</v>
      </c>
      <c r="AB337" s="4">
        <v>0</v>
      </c>
      <c r="AC337" s="4">
        <v>0</v>
      </c>
      <c r="AD337" s="4">
        <v>0</v>
      </c>
      <c r="AE337" s="4">
        <v>0</v>
      </c>
      <c r="AF337" s="4">
        <v>0</v>
      </c>
      <c r="AG337" s="4">
        <v>0</v>
      </c>
      <c r="AH337" s="4">
        <v>0</v>
      </c>
      <c r="AI337" s="4">
        <v>0</v>
      </c>
      <c r="AJ337" s="4">
        <v>0</v>
      </c>
      <c r="AK337" s="4">
        <v>0</v>
      </c>
      <c r="AL337" s="4">
        <v>0</v>
      </c>
      <c r="AM337" s="4">
        <v>0</v>
      </c>
      <c r="AP337" s="3" t="str">
        <f t="shared" si="18"/>
        <v>PFV_LAS_CODORNICES</v>
      </c>
      <c r="AQ337" s="4">
        <f>VLOOKUP($AP337,$C$5:$AM$504,1+MontoEmpresas!AX335,FALSE)+AV337</f>
        <v>0</v>
      </c>
      <c r="AR337" s="4">
        <f>VLOOKUP($AP337,$C$5:$AM$504,1+MontoEmpresas!AY335,FALSE)+AW337</f>
        <v>0</v>
      </c>
      <c r="AS337" s="4">
        <f>VLOOKUP($AP337,$C$5:$AM$504,1+MontoEmpresas!AZ335,FALSE)+AX337</f>
        <v>0</v>
      </c>
      <c r="AT337" s="5">
        <f t="shared" si="19"/>
        <v>0</v>
      </c>
      <c r="AV337" s="4"/>
      <c r="AW337" s="4"/>
      <c r="AX337" s="4"/>
      <c r="BG337">
        <f t="shared" si="17"/>
        <v>333</v>
      </c>
      <c r="BH337" t="s">
        <v>340</v>
      </c>
    </row>
    <row r="338" spans="3:60" x14ac:dyDescent="0.35">
      <c r="C338" s="19" t="s">
        <v>531</v>
      </c>
      <c r="D338" s="7">
        <v>0</v>
      </c>
      <c r="E338" s="7">
        <v>0</v>
      </c>
      <c r="F338" s="7">
        <v>0</v>
      </c>
      <c r="G338" s="7">
        <v>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7">
        <v>0</v>
      </c>
      <c r="N338" s="7">
        <v>0</v>
      </c>
      <c r="O338" s="7">
        <v>0</v>
      </c>
      <c r="P338" s="7">
        <v>0</v>
      </c>
      <c r="Q338" s="7">
        <v>0</v>
      </c>
      <c r="R338" s="7">
        <v>0</v>
      </c>
      <c r="S338" s="7">
        <v>0</v>
      </c>
      <c r="T338" s="7">
        <v>0</v>
      </c>
      <c r="U338" s="7">
        <v>0</v>
      </c>
      <c r="V338" s="7">
        <v>0</v>
      </c>
      <c r="W338" s="7">
        <v>0</v>
      </c>
      <c r="X338" s="7">
        <v>0</v>
      </c>
      <c r="Y338" s="7">
        <v>0</v>
      </c>
      <c r="Z338" s="7">
        <v>0</v>
      </c>
      <c r="AA338" s="7">
        <v>0</v>
      </c>
      <c r="AB338" s="4">
        <v>0</v>
      </c>
      <c r="AC338" s="4">
        <v>0</v>
      </c>
      <c r="AD338" s="4">
        <v>0</v>
      </c>
      <c r="AE338" s="4">
        <v>0</v>
      </c>
      <c r="AF338" s="4">
        <v>0</v>
      </c>
      <c r="AG338" s="4">
        <v>0</v>
      </c>
      <c r="AH338" s="4">
        <v>0</v>
      </c>
      <c r="AI338" s="4">
        <v>0</v>
      </c>
      <c r="AJ338" s="4">
        <v>0</v>
      </c>
      <c r="AK338" s="4">
        <v>0</v>
      </c>
      <c r="AL338" s="4">
        <v>0</v>
      </c>
      <c r="AM338" s="4">
        <v>0</v>
      </c>
      <c r="AP338" s="3" t="str">
        <f t="shared" si="18"/>
        <v>PFV_MARIA_PINTO_SPA</v>
      </c>
      <c r="AQ338" s="4">
        <f>VLOOKUP($AP338,$C$5:$AM$504,1+MontoEmpresas!AX336,FALSE)+AV338</f>
        <v>0</v>
      </c>
      <c r="AR338" s="4">
        <f>VLOOKUP($AP338,$C$5:$AM$504,1+MontoEmpresas!AY336,FALSE)+AW338</f>
        <v>0</v>
      </c>
      <c r="AS338" s="4">
        <f>VLOOKUP($AP338,$C$5:$AM$504,1+MontoEmpresas!AZ336,FALSE)+AX338</f>
        <v>0</v>
      </c>
      <c r="AT338" s="5">
        <f t="shared" si="19"/>
        <v>0</v>
      </c>
      <c r="AV338" s="4"/>
      <c r="AW338" s="4"/>
      <c r="AX338" s="4"/>
      <c r="BG338">
        <f t="shared" si="17"/>
        <v>334</v>
      </c>
      <c r="BH338" t="s">
        <v>341</v>
      </c>
    </row>
    <row r="339" spans="3:60" x14ac:dyDescent="0.35">
      <c r="C339" s="19" t="s">
        <v>532</v>
      </c>
      <c r="D339" s="7">
        <v>0</v>
      </c>
      <c r="E339" s="7">
        <v>0</v>
      </c>
      <c r="F339" s="7">
        <v>0</v>
      </c>
      <c r="G339" s="7">
        <v>0</v>
      </c>
      <c r="H339" s="7">
        <v>0</v>
      </c>
      <c r="I339" s="7">
        <v>0</v>
      </c>
      <c r="J339" s="7">
        <v>0</v>
      </c>
      <c r="K339" s="7">
        <v>0</v>
      </c>
      <c r="L339" s="7">
        <v>0</v>
      </c>
      <c r="M339" s="7">
        <v>0</v>
      </c>
      <c r="N339" s="7">
        <v>0</v>
      </c>
      <c r="O339" s="7">
        <v>0</v>
      </c>
      <c r="P339" s="7">
        <v>0</v>
      </c>
      <c r="Q339" s="7">
        <v>0</v>
      </c>
      <c r="R339" s="7">
        <v>0</v>
      </c>
      <c r="S339" s="7">
        <v>0</v>
      </c>
      <c r="T339" s="7">
        <v>0</v>
      </c>
      <c r="U339" s="7">
        <v>0</v>
      </c>
      <c r="V339" s="7">
        <v>0</v>
      </c>
      <c r="W339" s="7">
        <v>0</v>
      </c>
      <c r="X339" s="7">
        <v>0</v>
      </c>
      <c r="Y339" s="7">
        <v>0</v>
      </c>
      <c r="Z339" s="7">
        <v>0</v>
      </c>
      <c r="AA339" s="7">
        <v>0</v>
      </c>
      <c r="AB339" s="4">
        <v>0</v>
      </c>
      <c r="AC339" s="4">
        <v>0</v>
      </c>
      <c r="AD339" s="4">
        <v>0</v>
      </c>
      <c r="AE339" s="4">
        <v>0</v>
      </c>
      <c r="AF339" s="4">
        <v>0</v>
      </c>
      <c r="AG339" s="4">
        <v>0</v>
      </c>
      <c r="AH339" s="4">
        <v>0</v>
      </c>
      <c r="AI339" s="4">
        <v>0</v>
      </c>
      <c r="AJ339" s="4">
        <v>0</v>
      </c>
      <c r="AK339" s="4">
        <v>0</v>
      </c>
      <c r="AL339" s="4">
        <v>0</v>
      </c>
      <c r="AM339" s="4">
        <v>0</v>
      </c>
      <c r="AP339" s="3" t="str">
        <f t="shared" si="18"/>
        <v>PFV_NUEVA_QUILLAGUA</v>
      </c>
      <c r="AQ339" s="4">
        <f>VLOOKUP($AP339,$C$5:$AM$504,1+MontoEmpresas!AX337,FALSE)+AV339</f>
        <v>0</v>
      </c>
      <c r="AR339" s="4">
        <f>VLOOKUP($AP339,$C$5:$AM$504,1+MontoEmpresas!AY337,FALSE)+AW339</f>
        <v>0</v>
      </c>
      <c r="AS339" s="4">
        <f>VLOOKUP($AP339,$C$5:$AM$504,1+MontoEmpresas!AZ337,FALSE)+AX339</f>
        <v>0</v>
      </c>
      <c r="AT339" s="5">
        <f t="shared" si="19"/>
        <v>0</v>
      </c>
      <c r="AV339" s="4"/>
      <c r="AW339" s="4"/>
      <c r="AX339" s="4"/>
      <c r="BG339">
        <f t="shared" si="17"/>
        <v>335</v>
      </c>
      <c r="BH339" t="s">
        <v>342</v>
      </c>
    </row>
    <row r="340" spans="3:60" x14ac:dyDescent="0.35">
      <c r="C340" s="19" t="s">
        <v>533</v>
      </c>
      <c r="D340" s="7">
        <v>0</v>
      </c>
      <c r="E340" s="7">
        <v>0</v>
      </c>
      <c r="F340" s="7">
        <v>0</v>
      </c>
      <c r="G340" s="7">
        <v>0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7">
        <v>0</v>
      </c>
      <c r="N340" s="7">
        <v>0</v>
      </c>
      <c r="O340" s="7">
        <v>0</v>
      </c>
      <c r="P340" s="7">
        <v>0</v>
      </c>
      <c r="Q340" s="7">
        <v>0</v>
      </c>
      <c r="R340" s="7">
        <v>0</v>
      </c>
      <c r="S340" s="7">
        <v>0</v>
      </c>
      <c r="T340" s="7">
        <v>0</v>
      </c>
      <c r="U340" s="7">
        <v>0</v>
      </c>
      <c r="V340" s="7">
        <v>0</v>
      </c>
      <c r="W340" s="7">
        <v>0</v>
      </c>
      <c r="X340" s="7">
        <v>0</v>
      </c>
      <c r="Y340" s="7">
        <v>0</v>
      </c>
      <c r="Z340" s="7">
        <v>0</v>
      </c>
      <c r="AA340" s="7">
        <v>0</v>
      </c>
      <c r="AB340" s="4">
        <v>0</v>
      </c>
      <c r="AC340" s="4">
        <v>0</v>
      </c>
      <c r="AD340" s="4">
        <v>0</v>
      </c>
      <c r="AE340" s="4">
        <v>0</v>
      </c>
      <c r="AF340" s="4">
        <v>0</v>
      </c>
      <c r="AG340" s="4">
        <v>0</v>
      </c>
      <c r="AH340" s="4">
        <v>0</v>
      </c>
      <c r="AI340" s="4">
        <v>0</v>
      </c>
      <c r="AJ340" s="4">
        <v>0</v>
      </c>
      <c r="AK340" s="4">
        <v>0</v>
      </c>
      <c r="AL340" s="4">
        <v>0</v>
      </c>
      <c r="AM340" s="4">
        <v>0</v>
      </c>
      <c r="AP340" s="3" t="str">
        <f t="shared" si="18"/>
        <v>PFV_ÑIQUEN</v>
      </c>
      <c r="AQ340" s="4">
        <f>VLOOKUP($AP340,$C$5:$AM$504,1+MontoEmpresas!AX338,FALSE)+AV340</f>
        <v>0</v>
      </c>
      <c r="AR340" s="4">
        <f>VLOOKUP($AP340,$C$5:$AM$504,1+MontoEmpresas!AY338,FALSE)+AW340</f>
        <v>0</v>
      </c>
      <c r="AS340" s="4">
        <f>VLOOKUP($AP340,$C$5:$AM$504,1+MontoEmpresas!AZ338,FALSE)+AX340</f>
        <v>0</v>
      </c>
      <c r="AT340" s="5">
        <f t="shared" si="19"/>
        <v>0</v>
      </c>
      <c r="AV340" s="4"/>
      <c r="AW340" s="4"/>
      <c r="AX340" s="4"/>
      <c r="BG340">
        <f t="shared" si="17"/>
        <v>336</v>
      </c>
      <c r="BH340" t="s">
        <v>343</v>
      </c>
    </row>
    <row r="341" spans="3:60" x14ac:dyDescent="0.35">
      <c r="C341" s="19" t="s">
        <v>534</v>
      </c>
      <c r="D341" s="7">
        <v>0</v>
      </c>
      <c r="E341" s="7">
        <v>0</v>
      </c>
      <c r="F341" s="7">
        <v>0</v>
      </c>
      <c r="G341" s="7">
        <v>0</v>
      </c>
      <c r="H341" s="7">
        <v>0</v>
      </c>
      <c r="I341" s="7">
        <v>0</v>
      </c>
      <c r="J341" s="7">
        <v>0</v>
      </c>
      <c r="K341" s="7">
        <v>0</v>
      </c>
      <c r="L341" s="7">
        <v>0</v>
      </c>
      <c r="M341" s="7">
        <v>0</v>
      </c>
      <c r="N341" s="7">
        <v>0</v>
      </c>
      <c r="O341" s="7">
        <v>0</v>
      </c>
      <c r="P341" s="7">
        <v>0</v>
      </c>
      <c r="Q341" s="7">
        <v>0</v>
      </c>
      <c r="R341" s="7">
        <v>0</v>
      </c>
      <c r="S341" s="7">
        <v>0</v>
      </c>
      <c r="T341" s="7">
        <v>0</v>
      </c>
      <c r="U341" s="7">
        <v>0</v>
      </c>
      <c r="V341" s="7">
        <v>0</v>
      </c>
      <c r="W341" s="7">
        <v>0</v>
      </c>
      <c r="X341" s="7">
        <v>0</v>
      </c>
      <c r="Y341" s="7">
        <v>0</v>
      </c>
      <c r="Z341" s="7">
        <v>0</v>
      </c>
      <c r="AA341" s="7">
        <v>0</v>
      </c>
      <c r="AB341" s="4">
        <v>0</v>
      </c>
      <c r="AC341" s="4">
        <v>0</v>
      </c>
      <c r="AD341" s="4">
        <v>0</v>
      </c>
      <c r="AE341" s="4">
        <v>0</v>
      </c>
      <c r="AF341" s="4">
        <v>0</v>
      </c>
      <c r="AG341" s="4">
        <v>0</v>
      </c>
      <c r="AH341" s="4">
        <v>0</v>
      </c>
      <c r="AI341" s="4">
        <v>0</v>
      </c>
      <c r="AJ341" s="4">
        <v>0</v>
      </c>
      <c r="AK341" s="4">
        <v>0</v>
      </c>
      <c r="AL341" s="4">
        <v>0</v>
      </c>
      <c r="AM341" s="4">
        <v>0</v>
      </c>
      <c r="AP341" s="3" t="str">
        <f t="shared" si="18"/>
        <v>PFV_OCOA</v>
      </c>
      <c r="AQ341" s="4">
        <f>VLOOKUP($AP341,$C$5:$AM$504,1+MontoEmpresas!AX339,FALSE)+AV341</f>
        <v>0</v>
      </c>
      <c r="AR341" s="4">
        <f>VLOOKUP($AP341,$C$5:$AM$504,1+MontoEmpresas!AY339,FALSE)+AW341</f>
        <v>0</v>
      </c>
      <c r="AS341" s="4">
        <f>VLOOKUP($AP341,$C$5:$AM$504,1+MontoEmpresas!AZ339,FALSE)+AX341</f>
        <v>0</v>
      </c>
      <c r="AT341" s="5">
        <f t="shared" si="19"/>
        <v>0</v>
      </c>
      <c r="AV341" s="4"/>
      <c r="AW341" s="4"/>
      <c r="AX341" s="4"/>
      <c r="BG341">
        <f t="shared" si="17"/>
        <v>337</v>
      </c>
      <c r="BH341" t="s">
        <v>344</v>
      </c>
    </row>
    <row r="342" spans="3:60" x14ac:dyDescent="0.35">
      <c r="C342" s="19" t="s">
        <v>535</v>
      </c>
      <c r="D342" s="7">
        <v>0</v>
      </c>
      <c r="E342" s="7">
        <v>0</v>
      </c>
      <c r="F342" s="7">
        <v>0</v>
      </c>
      <c r="G342" s="7">
        <v>0</v>
      </c>
      <c r="H342" s="7">
        <v>0</v>
      </c>
      <c r="I342" s="7">
        <v>0</v>
      </c>
      <c r="J342" s="7">
        <v>0</v>
      </c>
      <c r="K342" s="7">
        <v>0</v>
      </c>
      <c r="L342" s="7">
        <v>0</v>
      </c>
      <c r="M342" s="7">
        <v>0</v>
      </c>
      <c r="N342" s="7">
        <v>0</v>
      </c>
      <c r="O342" s="7">
        <v>0</v>
      </c>
      <c r="P342" s="7">
        <v>0</v>
      </c>
      <c r="Q342" s="7">
        <v>0</v>
      </c>
      <c r="R342" s="7">
        <v>0</v>
      </c>
      <c r="S342" s="7">
        <v>0</v>
      </c>
      <c r="T342" s="7">
        <v>0</v>
      </c>
      <c r="U342" s="7">
        <v>0</v>
      </c>
      <c r="V342" s="7">
        <v>0</v>
      </c>
      <c r="W342" s="7">
        <v>0</v>
      </c>
      <c r="X342" s="7">
        <v>0</v>
      </c>
      <c r="Y342" s="7">
        <v>0</v>
      </c>
      <c r="Z342" s="7">
        <v>0</v>
      </c>
      <c r="AA342" s="7">
        <v>0</v>
      </c>
      <c r="AB342" s="4">
        <v>0</v>
      </c>
      <c r="AC342" s="4">
        <v>0</v>
      </c>
      <c r="AD342" s="4">
        <v>0</v>
      </c>
      <c r="AE342" s="4">
        <v>0</v>
      </c>
      <c r="AF342" s="4">
        <v>0</v>
      </c>
      <c r="AG342" s="4">
        <v>0</v>
      </c>
      <c r="AH342" s="4">
        <v>0</v>
      </c>
      <c r="AI342" s="4">
        <v>0</v>
      </c>
      <c r="AJ342" s="4">
        <v>0</v>
      </c>
      <c r="AK342" s="4">
        <v>0</v>
      </c>
      <c r="AL342" s="4">
        <v>0</v>
      </c>
      <c r="AM342" s="4">
        <v>0</v>
      </c>
      <c r="AP342" s="3" t="str">
        <f t="shared" si="18"/>
        <v>PFV_SANTA_ESTER</v>
      </c>
      <c r="AQ342" s="4">
        <f>VLOOKUP($AP342,$C$5:$AM$504,1+MontoEmpresas!AX340,FALSE)+AV342</f>
        <v>0</v>
      </c>
      <c r="AR342" s="4">
        <f>VLOOKUP($AP342,$C$5:$AM$504,1+MontoEmpresas!AY340,FALSE)+AW342</f>
        <v>0</v>
      </c>
      <c r="AS342" s="4">
        <f>VLOOKUP($AP342,$C$5:$AM$504,1+MontoEmpresas!AZ340,FALSE)+AX342</f>
        <v>0</v>
      </c>
      <c r="AT342" s="5">
        <f t="shared" si="19"/>
        <v>0</v>
      </c>
      <c r="AV342" s="4"/>
      <c r="AW342" s="4"/>
      <c r="AX342" s="4"/>
      <c r="BG342">
        <f t="shared" si="17"/>
        <v>338</v>
      </c>
      <c r="BH342" t="s">
        <v>345</v>
      </c>
    </row>
    <row r="343" spans="3:60" x14ac:dyDescent="0.35">
      <c r="C343" s="19" t="s">
        <v>536</v>
      </c>
      <c r="D343" s="7">
        <v>0</v>
      </c>
      <c r="E343" s="7">
        <v>0</v>
      </c>
      <c r="F343" s="7">
        <v>0</v>
      </c>
      <c r="G343" s="7">
        <v>0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7">
        <v>0</v>
      </c>
      <c r="N343" s="7">
        <v>0</v>
      </c>
      <c r="O343" s="7">
        <v>0</v>
      </c>
      <c r="P343" s="7">
        <v>0</v>
      </c>
      <c r="Q343" s="7">
        <v>0</v>
      </c>
      <c r="R343" s="7">
        <v>0</v>
      </c>
      <c r="S343" s="7">
        <v>0</v>
      </c>
      <c r="T343" s="7">
        <v>0</v>
      </c>
      <c r="U343" s="7">
        <v>0</v>
      </c>
      <c r="V343" s="7">
        <v>0</v>
      </c>
      <c r="W343" s="7">
        <v>0</v>
      </c>
      <c r="X343" s="7">
        <v>0</v>
      </c>
      <c r="Y343" s="7">
        <v>0</v>
      </c>
      <c r="Z343" s="7">
        <v>0</v>
      </c>
      <c r="AA343" s="7">
        <v>0</v>
      </c>
      <c r="AB343" s="4">
        <v>0</v>
      </c>
      <c r="AC343" s="4">
        <v>0</v>
      </c>
      <c r="AD343" s="4">
        <v>0</v>
      </c>
      <c r="AE343" s="4">
        <v>0</v>
      </c>
      <c r="AF343" s="4">
        <v>0</v>
      </c>
      <c r="AG343" s="4">
        <v>0</v>
      </c>
      <c r="AH343" s="4">
        <v>0</v>
      </c>
      <c r="AI343" s="4">
        <v>0</v>
      </c>
      <c r="AJ343" s="4">
        <v>0</v>
      </c>
      <c r="AK343" s="4">
        <v>0</v>
      </c>
      <c r="AL343" s="4">
        <v>0</v>
      </c>
      <c r="AM343" s="4">
        <v>0</v>
      </c>
      <c r="AP343" s="3" t="str">
        <f t="shared" si="18"/>
        <v>PFV_SANTA_RITA</v>
      </c>
      <c r="AQ343" s="4">
        <f>VLOOKUP($AP343,$C$5:$AM$504,1+MontoEmpresas!AX341,FALSE)+AV343</f>
        <v>0</v>
      </c>
      <c r="AR343" s="4">
        <f>VLOOKUP($AP343,$C$5:$AM$504,1+MontoEmpresas!AY341,FALSE)+AW343</f>
        <v>0</v>
      </c>
      <c r="AS343" s="4">
        <f>VLOOKUP($AP343,$C$5:$AM$504,1+MontoEmpresas!AZ341,FALSE)+AX343</f>
        <v>0</v>
      </c>
      <c r="AT343" s="5">
        <f t="shared" si="19"/>
        <v>0</v>
      </c>
      <c r="AV343" s="4"/>
      <c r="AW343" s="4"/>
      <c r="AX343" s="4"/>
      <c r="BG343">
        <f t="shared" ref="BG343:BG406" si="20">1+BG342</f>
        <v>339</v>
      </c>
      <c r="BH343" t="s">
        <v>346</v>
      </c>
    </row>
    <row r="344" spans="3:60" x14ac:dyDescent="0.35">
      <c r="C344" s="19" t="s">
        <v>205</v>
      </c>
      <c r="D344" s="7">
        <v>0</v>
      </c>
      <c r="E344" s="7">
        <v>0</v>
      </c>
      <c r="F344" s="7">
        <v>0</v>
      </c>
      <c r="G344" s="7">
        <v>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7">
        <v>-1458240.069999997</v>
      </c>
      <c r="N344" s="7">
        <v>-1584314.2400000007</v>
      </c>
      <c r="O344" s="7">
        <v>-1519255.5999999985</v>
      </c>
      <c r="P344" s="7">
        <v>0</v>
      </c>
      <c r="Q344" s="7">
        <v>0</v>
      </c>
      <c r="R344" s="7">
        <v>0</v>
      </c>
      <c r="S344" s="7">
        <v>0</v>
      </c>
      <c r="T344" s="7">
        <v>0</v>
      </c>
      <c r="U344" s="7">
        <v>0</v>
      </c>
      <c r="V344" s="7">
        <v>0</v>
      </c>
      <c r="W344" s="7">
        <v>0</v>
      </c>
      <c r="X344" s="7">
        <v>0</v>
      </c>
      <c r="Y344" s="7">
        <v>-1498412.1199999985</v>
      </c>
      <c r="Z344" s="7">
        <v>-1629959.1100000013</v>
      </c>
      <c r="AA344" s="7">
        <v>-1561921.2600000002</v>
      </c>
      <c r="AB344" s="4">
        <v>0</v>
      </c>
      <c r="AC344" s="4">
        <v>0</v>
      </c>
      <c r="AD344" s="4">
        <v>0</v>
      </c>
      <c r="AE344" s="4">
        <v>0</v>
      </c>
      <c r="AF344" s="4">
        <v>0</v>
      </c>
      <c r="AG344" s="4">
        <v>0</v>
      </c>
      <c r="AH344" s="4">
        <v>0</v>
      </c>
      <c r="AI344" s="4">
        <v>0</v>
      </c>
      <c r="AJ344" s="4">
        <v>0</v>
      </c>
      <c r="AK344" s="4">
        <v>-1504068.7400000005</v>
      </c>
      <c r="AL344" s="4">
        <v>-1613089.3800000001</v>
      </c>
      <c r="AM344" s="4">
        <v>-1568304.6400000008</v>
      </c>
      <c r="AP344" s="3" t="str">
        <f t="shared" si="18"/>
        <v>PH_PUNTA_SIERRA</v>
      </c>
      <c r="AQ344" s="4">
        <f>VLOOKUP($AP344,$C$5:$AM$504,1+MontoEmpresas!AX342,FALSE)+AV344</f>
        <v>-1504068.7400000005</v>
      </c>
      <c r="AR344" s="4">
        <f>VLOOKUP($AP344,$C$5:$AM$504,1+MontoEmpresas!AY342,FALSE)+AW344</f>
        <v>-1613089.3800000001</v>
      </c>
      <c r="AS344" s="4">
        <f>VLOOKUP($AP344,$C$5:$AM$504,1+MontoEmpresas!AZ342,FALSE)+AX344</f>
        <v>-1568304.6400000008</v>
      </c>
      <c r="AT344" s="5">
        <f t="shared" si="19"/>
        <v>-4685462.7600000016</v>
      </c>
      <c r="AV344" s="4"/>
      <c r="AW344" s="4"/>
      <c r="AX344" s="4"/>
      <c r="BG344">
        <f t="shared" si="20"/>
        <v>340</v>
      </c>
      <c r="BH344" t="s">
        <v>347</v>
      </c>
    </row>
    <row r="345" spans="3:60" x14ac:dyDescent="0.35">
      <c r="C345" s="19" t="s">
        <v>537</v>
      </c>
      <c r="D345" s="7">
        <v>0</v>
      </c>
      <c r="E345" s="7">
        <v>0</v>
      </c>
      <c r="F345" s="7">
        <v>0</v>
      </c>
      <c r="G345" s="7">
        <v>0</v>
      </c>
      <c r="H345" s="7">
        <v>0</v>
      </c>
      <c r="I345" s="7">
        <v>0</v>
      </c>
      <c r="J345" s="7">
        <v>0</v>
      </c>
      <c r="K345" s="7">
        <v>0</v>
      </c>
      <c r="L345" s="7">
        <v>0</v>
      </c>
      <c r="M345" s="7">
        <v>0</v>
      </c>
      <c r="N345" s="7">
        <v>0</v>
      </c>
      <c r="O345" s="7">
        <v>0</v>
      </c>
      <c r="P345" s="7">
        <v>0</v>
      </c>
      <c r="Q345" s="7">
        <v>0</v>
      </c>
      <c r="R345" s="7">
        <v>0</v>
      </c>
      <c r="S345" s="7">
        <v>0</v>
      </c>
      <c r="T345" s="7">
        <v>0</v>
      </c>
      <c r="U345" s="7">
        <v>0</v>
      </c>
      <c r="V345" s="7">
        <v>0</v>
      </c>
      <c r="W345" s="7">
        <v>0</v>
      </c>
      <c r="X345" s="7">
        <v>0</v>
      </c>
      <c r="Y345" s="7">
        <v>0</v>
      </c>
      <c r="Z345" s="7">
        <v>0</v>
      </c>
      <c r="AA345" s="7">
        <v>0</v>
      </c>
      <c r="AB345" s="4">
        <v>0</v>
      </c>
      <c r="AC345" s="4">
        <v>0</v>
      </c>
      <c r="AD345" s="4">
        <v>0</v>
      </c>
      <c r="AE345" s="4">
        <v>0</v>
      </c>
      <c r="AF345" s="4">
        <v>0</v>
      </c>
      <c r="AG345" s="4">
        <v>0</v>
      </c>
      <c r="AH345" s="4">
        <v>0</v>
      </c>
      <c r="AI345" s="4">
        <v>0</v>
      </c>
      <c r="AJ345" s="4">
        <v>0</v>
      </c>
      <c r="AK345" s="4">
        <v>0</v>
      </c>
      <c r="AL345" s="4">
        <v>0</v>
      </c>
      <c r="AM345" s="4">
        <v>0</v>
      </c>
      <c r="AP345" s="3" t="str">
        <f t="shared" si="18"/>
        <v>PILPEN</v>
      </c>
      <c r="AQ345" s="4">
        <f>VLOOKUP($AP345,$C$5:$AM$504,1+MontoEmpresas!AX343,FALSE)+AV345</f>
        <v>0</v>
      </c>
      <c r="AR345" s="4">
        <f>VLOOKUP($AP345,$C$5:$AM$504,1+MontoEmpresas!AY343,FALSE)+AW345</f>
        <v>0</v>
      </c>
      <c r="AS345" s="4">
        <f>VLOOKUP($AP345,$C$5:$AM$504,1+MontoEmpresas!AZ343,FALSE)+AX345</f>
        <v>0</v>
      </c>
      <c r="AT345" s="5">
        <f t="shared" si="19"/>
        <v>0</v>
      </c>
      <c r="AV345" s="4"/>
      <c r="AW345" s="4"/>
      <c r="AX345" s="4"/>
      <c r="BG345">
        <f t="shared" si="20"/>
        <v>341</v>
      </c>
      <c r="BH345" t="s">
        <v>348</v>
      </c>
    </row>
    <row r="346" spans="3:60" x14ac:dyDescent="0.35">
      <c r="C346" s="19" t="s">
        <v>538</v>
      </c>
      <c r="D346" s="7">
        <v>0</v>
      </c>
      <c r="E346" s="7">
        <v>0</v>
      </c>
      <c r="F346" s="7">
        <v>0</v>
      </c>
      <c r="G346" s="7">
        <v>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7">
        <v>0</v>
      </c>
      <c r="N346" s="7">
        <v>0</v>
      </c>
      <c r="O346" s="7">
        <v>0</v>
      </c>
      <c r="P346" s="7">
        <v>0</v>
      </c>
      <c r="Q346" s="7">
        <v>0</v>
      </c>
      <c r="R346" s="7">
        <v>0</v>
      </c>
      <c r="S346" s="7">
        <v>0</v>
      </c>
      <c r="T346" s="7">
        <v>0</v>
      </c>
      <c r="U346" s="7">
        <v>0</v>
      </c>
      <c r="V346" s="7">
        <v>0</v>
      </c>
      <c r="W346" s="7">
        <v>0</v>
      </c>
      <c r="X346" s="7">
        <v>0</v>
      </c>
      <c r="Y346" s="7">
        <v>0</v>
      </c>
      <c r="Z346" s="7">
        <v>0</v>
      </c>
      <c r="AA346" s="7">
        <v>0</v>
      </c>
      <c r="AB346" s="4">
        <v>0</v>
      </c>
      <c r="AC346" s="4">
        <v>0</v>
      </c>
      <c r="AD346" s="4">
        <v>0</v>
      </c>
      <c r="AE346" s="4">
        <v>0</v>
      </c>
      <c r="AF346" s="4">
        <v>0</v>
      </c>
      <c r="AG346" s="4">
        <v>0</v>
      </c>
      <c r="AH346" s="4">
        <v>0</v>
      </c>
      <c r="AI346" s="4">
        <v>0</v>
      </c>
      <c r="AJ346" s="4">
        <v>0</v>
      </c>
      <c r="AK346" s="4">
        <v>0</v>
      </c>
      <c r="AL346" s="4">
        <v>0</v>
      </c>
      <c r="AM346" s="4">
        <v>0</v>
      </c>
      <c r="AP346" s="3" t="str">
        <f t="shared" si="18"/>
        <v>PILPILEN_SPA</v>
      </c>
      <c r="AQ346" s="4">
        <f>VLOOKUP($AP346,$C$5:$AM$504,1+MontoEmpresas!AX344,FALSE)+AV346</f>
        <v>0</v>
      </c>
      <c r="AR346" s="4">
        <f>VLOOKUP($AP346,$C$5:$AM$504,1+MontoEmpresas!AY344,FALSE)+AW346</f>
        <v>0</v>
      </c>
      <c r="AS346" s="4">
        <f>VLOOKUP($AP346,$C$5:$AM$504,1+MontoEmpresas!AZ344,FALSE)+AX346</f>
        <v>0</v>
      </c>
      <c r="AT346" s="5">
        <f t="shared" si="19"/>
        <v>0</v>
      </c>
      <c r="AV346" s="4"/>
      <c r="AW346" s="4"/>
      <c r="AX346" s="4"/>
      <c r="BG346">
        <f t="shared" si="20"/>
        <v>342</v>
      </c>
      <c r="BH346" t="s">
        <v>349</v>
      </c>
    </row>
    <row r="347" spans="3:60" x14ac:dyDescent="0.35">
      <c r="C347" s="19" t="s">
        <v>539</v>
      </c>
      <c r="D347" s="7">
        <v>0</v>
      </c>
      <c r="E347" s="7">
        <v>0</v>
      </c>
      <c r="F347" s="7">
        <v>0</v>
      </c>
      <c r="G347" s="7">
        <v>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7">
        <v>0</v>
      </c>
      <c r="N347" s="7">
        <v>0</v>
      </c>
      <c r="O347" s="7">
        <v>0</v>
      </c>
      <c r="P347" s="7">
        <v>0</v>
      </c>
      <c r="Q347" s="7">
        <v>0</v>
      </c>
      <c r="R347" s="7">
        <v>0</v>
      </c>
      <c r="S347" s="7">
        <v>0</v>
      </c>
      <c r="T347" s="7">
        <v>0</v>
      </c>
      <c r="U347" s="7">
        <v>0</v>
      </c>
      <c r="V347" s="7">
        <v>0</v>
      </c>
      <c r="W347" s="7">
        <v>0</v>
      </c>
      <c r="X347" s="7">
        <v>0</v>
      </c>
      <c r="Y347" s="7">
        <v>0</v>
      </c>
      <c r="Z347" s="7">
        <v>0</v>
      </c>
      <c r="AA347" s="7">
        <v>0</v>
      </c>
      <c r="AB347" s="4">
        <v>0</v>
      </c>
      <c r="AC347" s="4">
        <v>0</v>
      </c>
      <c r="AD347" s="4">
        <v>0</v>
      </c>
      <c r="AE347" s="4">
        <v>0</v>
      </c>
      <c r="AF347" s="4">
        <v>0</v>
      </c>
      <c r="AG347" s="4">
        <v>0</v>
      </c>
      <c r="AH347" s="4">
        <v>0</v>
      </c>
      <c r="AI347" s="4">
        <v>0</v>
      </c>
      <c r="AJ347" s="4">
        <v>0</v>
      </c>
      <c r="AK347" s="4">
        <v>0</v>
      </c>
      <c r="AL347" s="4">
        <v>0</v>
      </c>
      <c r="AM347" s="4">
        <v>0</v>
      </c>
      <c r="AP347" s="3" t="str">
        <f t="shared" si="18"/>
        <v>PIQUERO</v>
      </c>
      <c r="AQ347" s="4">
        <f>VLOOKUP($AP347,$C$5:$AM$504,1+MontoEmpresas!AX345,FALSE)+AV347</f>
        <v>0</v>
      </c>
      <c r="AR347" s="4">
        <f>VLOOKUP($AP347,$C$5:$AM$504,1+MontoEmpresas!AY345,FALSE)+AW347</f>
        <v>0</v>
      </c>
      <c r="AS347" s="4">
        <f>VLOOKUP($AP347,$C$5:$AM$504,1+MontoEmpresas!AZ345,FALSE)+AX347</f>
        <v>0</v>
      </c>
      <c r="AT347" s="5">
        <f t="shared" si="19"/>
        <v>0</v>
      </c>
      <c r="AV347" s="4"/>
      <c r="AW347" s="4"/>
      <c r="AX347" s="4"/>
      <c r="BG347">
        <f t="shared" si="20"/>
        <v>343</v>
      </c>
      <c r="BH347" t="s">
        <v>350</v>
      </c>
    </row>
    <row r="348" spans="3:60" x14ac:dyDescent="0.35">
      <c r="C348" s="19" t="s">
        <v>206</v>
      </c>
      <c r="D348" s="7">
        <v>0</v>
      </c>
      <c r="E348" s="7">
        <v>0</v>
      </c>
      <c r="F348" s="7">
        <v>0</v>
      </c>
      <c r="G348" s="7">
        <v>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Q348" s="7">
        <v>0</v>
      </c>
      <c r="R348" s="7">
        <v>0</v>
      </c>
      <c r="S348" s="7">
        <v>0</v>
      </c>
      <c r="T348" s="7">
        <v>0</v>
      </c>
      <c r="U348" s="7">
        <v>0</v>
      </c>
      <c r="V348" s="7">
        <v>0</v>
      </c>
      <c r="W348" s="7">
        <v>0</v>
      </c>
      <c r="X348" s="7">
        <v>0</v>
      </c>
      <c r="Y348" s="7">
        <v>0</v>
      </c>
      <c r="Z348" s="7">
        <v>0</v>
      </c>
      <c r="AA348" s="7">
        <v>0</v>
      </c>
      <c r="AB348" s="4">
        <v>0</v>
      </c>
      <c r="AC348" s="4">
        <v>0</v>
      </c>
      <c r="AD348" s="4">
        <v>0</v>
      </c>
      <c r="AE348" s="4">
        <v>0</v>
      </c>
      <c r="AF348" s="4">
        <v>0</v>
      </c>
      <c r="AG348" s="4">
        <v>0</v>
      </c>
      <c r="AH348" s="4">
        <v>0</v>
      </c>
      <c r="AI348" s="4">
        <v>0</v>
      </c>
      <c r="AJ348" s="4">
        <v>0</v>
      </c>
      <c r="AK348" s="4">
        <v>0</v>
      </c>
      <c r="AL348" s="4">
        <v>0</v>
      </c>
      <c r="AM348" s="4">
        <v>0</v>
      </c>
      <c r="AP348" s="3" t="str">
        <f t="shared" si="18"/>
        <v>PITIO</v>
      </c>
      <c r="AQ348" s="4">
        <f>VLOOKUP($AP348,$C$5:$AM$504,1+MontoEmpresas!AX346,FALSE)+AV348</f>
        <v>0</v>
      </c>
      <c r="AR348" s="4">
        <f>VLOOKUP($AP348,$C$5:$AM$504,1+MontoEmpresas!AY346,FALSE)+AW348</f>
        <v>0</v>
      </c>
      <c r="AS348" s="4">
        <f>VLOOKUP($AP348,$C$5:$AM$504,1+MontoEmpresas!AZ346,FALSE)+AX348</f>
        <v>0</v>
      </c>
      <c r="AT348" s="5">
        <f t="shared" si="19"/>
        <v>0</v>
      </c>
      <c r="AV348" s="4"/>
      <c r="AW348" s="4"/>
      <c r="AX348" s="4"/>
      <c r="BG348">
        <f t="shared" si="20"/>
        <v>344</v>
      </c>
      <c r="BH348" t="s">
        <v>351</v>
      </c>
    </row>
    <row r="349" spans="3:60" x14ac:dyDescent="0.35">
      <c r="C349" s="19" t="s">
        <v>540</v>
      </c>
      <c r="D349" s="7">
        <v>0</v>
      </c>
      <c r="E349" s="7">
        <v>0</v>
      </c>
      <c r="F349" s="7">
        <v>0</v>
      </c>
      <c r="G349" s="7">
        <v>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7">
        <v>0</v>
      </c>
      <c r="N349" s="7">
        <v>0</v>
      </c>
      <c r="O349" s="7">
        <v>0</v>
      </c>
      <c r="P349" s="7">
        <v>0</v>
      </c>
      <c r="Q349" s="7">
        <v>0</v>
      </c>
      <c r="R349" s="7">
        <v>0</v>
      </c>
      <c r="S349" s="7">
        <v>0</v>
      </c>
      <c r="T349" s="7">
        <v>0</v>
      </c>
      <c r="U349" s="7">
        <v>0</v>
      </c>
      <c r="V349" s="7">
        <v>0</v>
      </c>
      <c r="W349" s="7">
        <v>0</v>
      </c>
      <c r="X349" s="7">
        <v>0</v>
      </c>
      <c r="Y349" s="7">
        <v>0</v>
      </c>
      <c r="Z349" s="7">
        <v>0</v>
      </c>
      <c r="AA349" s="7">
        <v>0</v>
      </c>
      <c r="AB349" s="4">
        <v>0</v>
      </c>
      <c r="AC349" s="4">
        <v>0</v>
      </c>
      <c r="AD349" s="4">
        <v>0</v>
      </c>
      <c r="AE349" s="4">
        <v>0</v>
      </c>
      <c r="AF349" s="4">
        <v>0</v>
      </c>
      <c r="AG349" s="4">
        <v>0</v>
      </c>
      <c r="AH349" s="4">
        <v>0</v>
      </c>
      <c r="AI349" s="4">
        <v>0</v>
      </c>
      <c r="AJ349" s="4">
        <v>0</v>
      </c>
      <c r="AK349" s="4">
        <v>0</v>
      </c>
      <c r="AL349" s="4">
        <v>0</v>
      </c>
      <c r="AM349" s="4">
        <v>0</v>
      </c>
      <c r="AP349" s="3" t="str">
        <f t="shared" si="18"/>
        <v>PITRA_SPA</v>
      </c>
      <c r="AQ349" s="4">
        <f>VLOOKUP($AP349,$C$5:$AM$504,1+MontoEmpresas!AX347,FALSE)+AV349</f>
        <v>0</v>
      </c>
      <c r="AR349" s="4">
        <f>VLOOKUP($AP349,$C$5:$AM$504,1+MontoEmpresas!AY347,FALSE)+AW349</f>
        <v>0</v>
      </c>
      <c r="AS349" s="4">
        <f>VLOOKUP($AP349,$C$5:$AM$504,1+MontoEmpresas!AZ347,FALSE)+AX349</f>
        <v>0</v>
      </c>
      <c r="AT349" s="5">
        <f t="shared" si="19"/>
        <v>0</v>
      </c>
      <c r="AV349" s="4"/>
      <c r="AW349" s="4"/>
      <c r="AX349" s="4"/>
      <c r="BG349">
        <f t="shared" si="20"/>
        <v>345</v>
      </c>
      <c r="BH349" t="s">
        <v>352</v>
      </c>
    </row>
    <row r="350" spans="3:60" x14ac:dyDescent="0.35">
      <c r="C350" s="19" t="s">
        <v>541</v>
      </c>
      <c r="D350" s="7">
        <v>0</v>
      </c>
      <c r="E350" s="7">
        <v>0</v>
      </c>
      <c r="F350" s="7">
        <v>0</v>
      </c>
      <c r="G350" s="7">
        <v>0</v>
      </c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7">
        <v>0</v>
      </c>
      <c r="N350" s="7">
        <v>0</v>
      </c>
      <c r="O350" s="7">
        <v>0</v>
      </c>
      <c r="P350" s="7">
        <v>0</v>
      </c>
      <c r="Q350" s="7">
        <v>0</v>
      </c>
      <c r="R350" s="7">
        <v>0</v>
      </c>
      <c r="S350" s="7">
        <v>0</v>
      </c>
      <c r="T350" s="7">
        <v>0</v>
      </c>
      <c r="U350" s="7">
        <v>0</v>
      </c>
      <c r="V350" s="7">
        <v>0</v>
      </c>
      <c r="W350" s="7">
        <v>0</v>
      </c>
      <c r="X350" s="7">
        <v>0</v>
      </c>
      <c r="Y350" s="7">
        <v>0</v>
      </c>
      <c r="Z350" s="7">
        <v>0</v>
      </c>
      <c r="AA350" s="7">
        <v>0</v>
      </c>
      <c r="AB350" s="4">
        <v>0</v>
      </c>
      <c r="AC350" s="4">
        <v>0</v>
      </c>
      <c r="AD350" s="4">
        <v>0</v>
      </c>
      <c r="AE350" s="4">
        <v>0</v>
      </c>
      <c r="AF350" s="4">
        <v>0</v>
      </c>
      <c r="AG350" s="4">
        <v>0</v>
      </c>
      <c r="AH350" s="4">
        <v>0</v>
      </c>
      <c r="AI350" s="4">
        <v>0</v>
      </c>
      <c r="AJ350" s="4">
        <v>0</v>
      </c>
      <c r="AK350" s="4">
        <v>0</v>
      </c>
      <c r="AL350" s="4">
        <v>0</v>
      </c>
      <c r="AM350" s="4">
        <v>0</v>
      </c>
      <c r="AP350" s="3" t="str">
        <f t="shared" si="18"/>
        <v>PLANTA_SOLAR_SPIII</v>
      </c>
      <c r="AQ350" s="4">
        <f>VLOOKUP($AP350,$C$5:$AM$504,1+MontoEmpresas!AX348,FALSE)+AV350</f>
        <v>0</v>
      </c>
      <c r="AR350" s="4">
        <f>VLOOKUP($AP350,$C$5:$AM$504,1+MontoEmpresas!AY348,FALSE)+AW350</f>
        <v>0</v>
      </c>
      <c r="AS350" s="4">
        <f>VLOOKUP($AP350,$C$5:$AM$504,1+MontoEmpresas!AZ348,FALSE)+AX350</f>
        <v>0</v>
      </c>
      <c r="AT350" s="5">
        <f t="shared" si="19"/>
        <v>0</v>
      </c>
      <c r="AV350" s="4"/>
      <c r="AW350" s="4"/>
      <c r="AX350" s="4"/>
      <c r="BG350">
        <f t="shared" si="20"/>
        <v>346</v>
      </c>
      <c r="BH350" t="s">
        <v>353</v>
      </c>
    </row>
    <row r="351" spans="3:60" x14ac:dyDescent="0.35">
      <c r="C351" s="19" t="s">
        <v>542</v>
      </c>
      <c r="D351" s="7">
        <v>0</v>
      </c>
      <c r="E351" s="7">
        <v>0</v>
      </c>
      <c r="F351" s="7">
        <v>0</v>
      </c>
      <c r="G351" s="7">
        <v>0</v>
      </c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7">
        <v>0</v>
      </c>
      <c r="N351" s="7">
        <v>0</v>
      </c>
      <c r="O351" s="7">
        <v>0</v>
      </c>
      <c r="P351" s="7">
        <v>0</v>
      </c>
      <c r="Q351" s="7">
        <v>0</v>
      </c>
      <c r="R351" s="7">
        <v>0</v>
      </c>
      <c r="S351" s="7">
        <v>0</v>
      </c>
      <c r="T351" s="7">
        <v>0</v>
      </c>
      <c r="U351" s="7">
        <v>0</v>
      </c>
      <c r="V351" s="7">
        <v>0</v>
      </c>
      <c r="W351" s="7">
        <v>0</v>
      </c>
      <c r="X351" s="7">
        <v>0</v>
      </c>
      <c r="Y351" s="7">
        <v>0</v>
      </c>
      <c r="Z351" s="7">
        <v>0</v>
      </c>
      <c r="AA351" s="7">
        <v>0</v>
      </c>
      <c r="AB351" s="4">
        <v>0</v>
      </c>
      <c r="AC351" s="4">
        <v>0</v>
      </c>
      <c r="AD351" s="4">
        <v>0</v>
      </c>
      <c r="AE351" s="4">
        <v>0</v>
      </c>
      <c r="AF351" s="4">
        <v>0</v>
      </c>
      <c r="AG351" s="4">
        <v>0</v>
      </c>
      <c r="AH351" s="4">
        <v>0</v>
      </c>
      <c r="AI351" s="4">
        <v>0</v>
      </c>
      <c r="AJ351" s="4">
        <v>0</v>
      </c>
      <c r="AK351" s="4">
        <v>0</v>
      </c>
      <c r="AL351" s="4">
        <v>0</v>
      </c>
      <c r="AM351" s="4">
        <v>0</v>
      </c>
      <c r="AP351" s="3" t="str">
        <f t="shared" si="18"/>
        <v>PLAYERO</v>
      </c>
      <c r="AQ351" s="4">
        <f>VLOOKUP($AP351,$C$5:$AM$504,1+MontoEmpresas!AX349,FALSE)+AV351</f>
        <v>0</v>
      </c>
      <c r="AR351" s="4">
        <f>VLOOKUP($AP351,$C$5:$AM$504,1+MontoEmpresas!AY349,FALSE)+AW351</f>
        <v>0</v>
      </c>
      <c r="AS351" s="4">
        <f>VLOOKUP($AP351,$C$5:$AM$504,1+MontoEmpresas!AZ349,FALSE)+AX351</f>
        <v>0</v>
      </c>
      <c r="AT351" s="5">
        <f t="shared" si="19"/>
        <v>0</v>
      </c>
      <c r="AV351" s="4"/>
      <c r="AW351" s="4"/>
      <c r="AX351" s="4"/>
      <c r="BG351">
        <f t="shared" si="20"/>
        <v>347</v>
      </c>
      <c r="BH351" t="s">
        <v>354</v>
      </c>
    </row>
    <row r="352" spans="3:60" x14ac:dyDescent="0.35">
      <c r="C352" s="19" t="s">
        <v>543</v>
      </c>
      <c r="D352" s="7">
        <v>0</v>
      </c>
      <c r="E352" s="7">
        <v>0</v>
      </c>
      <c r="F352" s="7">
        <v>0</v>
      </c>
      <c r="G352" s="7">
        <v>0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7">
        <v>0</v>
      </c>
      <c r="N352" s="7">
        <v>0</v>
      </c>
      <c r="O352" s="7">
        <v>0</v>
      </c>
      <c r="P352" s="7">
        <v>0</v>
      </c>
      <c r="Q352" s="7">
        <v>0</v>
      </c>
      <c r="R352" s="7">
        <v>0</v>
      </c>
      <c r="S352" s="7">
        <v>0</v>
      </c>
      <c r="T352" s="7">
        <v>0</v>
      </c>
      <c r="U352" s="7">
        <v>0</v>
      </c>
      <c r="V352" s="7">
        <v>0</v>
      </c>
      <c r="W352" s="7">
        <v>0</v>
      </c>
      <c r="X352" s="7">
        <v>0</v>
      </c>
      <c r="Y352" s="7">
        <v>0</v>
      </c>
      <c r="Z352" s="7">
        <v>0</v>
      </c>
      <c r="AA352" s="7">
        <v>0</v>
      </c>
      <c r="AB352" s="4">
        <v>0</v>
      </c>
      <c r="AC352" s="4">
        <v>0</v>
      </c>
      <c r="AD352" s="4">
        <v>0</v>
      </c>
      <c r="AE352" s="4">
        <v>0</v>
      </c>
      <c r="AF352" s="4">
        <v>0</v>
      </c>
      <c r="AG352" s="4">
        <v>0</v>
      </c>
      <c r="AH352" s="4">
        <v>0</v>
      </c>
      <c r="AI352" s="4">
        <v>0</v>
      </c>
      <c r="AJ352" s="4">
        <v>0</v>
      </c>
      <c r="AK352" s="4">
        <v>0</v>
      </c>
      <c r="AL352" s="4">
        <v>0</v>
      </c>
      <c r="AM352" s="4">
        <v>0</v>
      </c>
      <c r="AP352" s="3" t="str">
        <f t="shared" si="18"/>
        <v>PMGD_DARLIN_SPA</v>
      </c>
      <c r="AQ352" s="4">
        <f>VLOOKUP($AP352,$C$5:$AM$504,1+MontoEmpresas!AX350,FALSE)+AV352</f>
        <v>0</v>
      </c>
      <c r="AR352" s="4">
        <f>VLOOKUP($AP352,$C$5:$AM$504,1+MontoEmpresas!AY350,FALSE)+AW352</f>
        <v>0</v>
      </c>
      <c r="AS352" s="4">
        <f>VLOOKUP($AP352,$C$5:$AM$504,1+MontoEmpresas!AZ350,FALSE)+AX352</f>
        <v>0</v>
      </c>
      <c r="AT352" s="5">
        <f t="shared" si="19"/>
        <v>0</v>
      </c>
      <c r="AV352" s="4"/>
      <c r="AW352" s="4"/>
      <c r="AX352" s="4"/>
      <c r="BG352">
        <f t="shared" si="20"/>
        <v>348</v>
      </c>
      <c r="BH352" t="s">
        <v>355</v>
      </c>
    </row>
    <row r="353" spans="3:60" x14ac:dyDescent="0.35">
      <c r="C353" s="19" t="s">
        <v>207</v>
      </c>
      <c r="D353" s="7">
        <v>0</v>
      </c>
      <c r="E353" s="7">
        <v>0</v>
      </c>
      <c r="F353" s="7">
        <v>0</v>
      </c>
      <c r="G353" s="7">
        <v>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7">
        <v>0</v>
      </c>
      <c r="N353" s="7">
        <v>0</v>
      </c>
      <c r="O353" s="7">
        <v>0</v>
      </c>
      <c r="P353" s="7">
        <v>0</v>
      </c>
      <c r="Q353" s="7">
        <v>0</v>
      </c>
      <c r="R353" s="7">
        <v>0</v>
      </c>
      <c r="S353" s="7">
        <v>0</v>
      </c>
      <c r="T353" s="7">
        <v>0</v>
      </c>
      <c r="U353" s="7">
        <v>0</v>
      </c>
      <c r="V353" s="7">
        <v>0</v>
      </c>
      <c r="W353" s="7">
        <v>0</v>
      </c>
      <c r="X353" s="7">
        <v>0</v>
      </c>
      <c r="Y353" s="7">
        <v>0</v>
      </c>
      <c r="Z353" s="7">
        <v>0</v>
      </c>
      <c r="AA353" s="7">
        <v>0</v>
      </c>
      <c r="AB353" s="4">
        <v>0</v>
      </c>
      <c r="AC353" s="4">
        <v>0</v>
      </c>
      <c r="AD353" s="4">
        <v>0</v>
      </c>
      <c r="AE353" s="4">
        <v>0</v>
      </c>
      <c r="AF353" s="4">
        <v>0</v>
      </c>
      <c r="AG353" s="4">
        <v>0</v>
      </c>
      <c r="AH353" s="4">
        <v>0</v>
      </c>
      <c r="AI353" s="4">
        <v>0</v>
      </c>
      <c r="AJ353" s="4">
        <v>0</v>
      </c>
      <c r="AK353" s="4">
        <v>0</v>
      </c>
      <c r="AL353" s="4">
        <v>0</v>
      </c>
      <c r="AM353" s="4">
        <v>0</v>
      </c>
      <c r="AP353" s="3" t="str">
        <f t="shared" si="18"/>
        <v>PMGD_PICA_PILOT</v>
      </c>
      <c r="AQ353" s="4">
        <f>VLOOKUP($AP353,$C$5:$AM$504,1+MontoEmpresas!AX351,FALSE)+AV353</f>
        <v>0</v>
      </c>
      <c r="AR353" s="4">
        <f>VLOOKUP($AP353,$C$5:$AM$504,1+MontoEmpresas!AY351,FALSE)+AW353</f>
        <v>0</v>
      </c>
      <c r="AS353" s="4">
        <f>VLOOKUP($AP353,$C$5:$AM$504,1+MontoEmpresas!AZ351,FALSE)+AX353</f>
        <v>0</v>
      </c>
      <c r="AT353" s="5">
        <f t="shared" si="19"/>
        <v>0</v>
      </c>
      <c r="AV353" s="4"/>
      <c r="AW353" s="4"/>
      <c r="AX353" s="4"/>
      <c r="BG353">
        <f t="shared" si="20"/>
        <v>349</v>
      </c>
      <c r="BH353" t="s">
        <v>356</v>
      </c>
    </row>
    <row r="354" spans="3:60" x14ac:dyDescent="0.35">
      <c r="C354" s="19" t="s">
        <v>208</v>
      </c>
      <c r="D354" s="7">
        <v>0</v>
      </c>
      <c r="E354" s="7">
        <v>0</v>
      </c>
      <c r="F354" s="7">
        <v>0</v>
      </c>
      <c r="G354" s="7">
        <v>0</v>
      </c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7">
        <v>0</v>
      </c>
      <c r="N354" s="7">
        <v>0</v>
      </c>
      <c r="O354" s="7">
        <v>0</v>
      </c>
      <c r="P354" s="7">
        <v>0</v>
      </c>
      <c r="Q354" s="7">
        <v>0</v>
      </c>
      <c r="R354" s="7">
        <v>0</v>
      </c>
      <c r="S354" s="7">
        <v>0</v>
      </c>
      <c r="T354" s="7">
        <v>0</v>
      </c>
      <c r="U354" s="7">
        <v>0</v>
      </c>
      <c r="V354" s="7">
        <v>0</v>
      </c>
      <c r="W354" s="7">
        <v>0</v>
      </c>
      <c r="X354" s="7">
        <v>0</v>
      </c>
      <c r="Y354" s="7">
        <v>0</v>
      </c>
      <c r="Z354" s="7">
        <v>0</v>
      </c>
      <c r="AA354" s="7">
        <v>0</v>
      </c>
      <c r="AB354" s="4">
        <v>0</v>
      </c>
      <c r="AC354" s="4">
        <v>0</v>
      </c>
      <c r="AD354" s="4">
        <v>0</v>
      </c>
      <c r="AE354" s="4">
        <v>0</v>
      </c>
      <c r="AF354" s="4">
        <v>0</v>
      </c>
      <c r="AG354" s="4">
        <v>0</v>
      </c>
      <c r="AH354" s="4">
        <v>0</v>
      </c>
      <c r="AI354" s="4">
        <v>0</v>
      </c>
      <c r="AJ354" s="4">
        <v>0</v>
      </c>
      <c r="AK354" s="4">
        <v>0</v>
      </c>
      <c r="AL354" s="4">
        <v>0</v>
      </c>
      <c r="AM354" s="4">
        <v>0</v>
      </c>
      <c r="AP354" s="3" t="str">
        <f t="shared" si="18"/>
        <v>POBLACION_SOLAR</v>
      </c>
      <c r="AQ354" s="4">
        <f>VLOOKUP($AP354,$C$5:$AM$504,1+MontoEmpresas!AX352,FALSE)+AV354</f>
        <v>0</v>
      </c>
      <c r="AR354" s="4">
        <f>VLOOKUP($AP354,$C$5:$AM$504,1+MontoEmpresas!AY352,FALSE)+AW354</f>
        <v>0</v>
      </c>
      <c r="AS354" s="4">
        <f>VLOOKUP($AP354,$C$5:$AM$504,1+MontoEmpresas!AZ352,FALSE)+AX354</f>
        <v>0</v>
      </c>
      <c r="AT354" s="5">
        <f t="shared" si="19"/>
        <v>0</v>
      </c>
      <c r="AV354" s="4"/>
      <c r="AW354" s="4"/>
      <c r="AX354" s="4"/>
      <c r="BG354">
        <f t="shared" si="20"/>
        <v>350</v>
      </c>
      <c r="BH354" t="s">
        <v>357</v>
      </c>
    </row>
    <row r="355" spans="3:60" x14ac:dyDescent="0.35">
      <c r="C355" s="19" t="s">
        <v>209</v>
      </c>
      <c r="D355" s="7">
        <v>0</v>
      </c>
      <c r="E355" s="7">
        <v>0</v>
      </c>
      <c r="F355" s="7">
        <v>0</v>
      </c>
      <c r="G355" s="7">
        <v>0</v>
      </c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7">
        <v>0</v>
      </c>
      <c r="N355" s="7">
        <v>0</v>
      </c>
      <c r="O355" s="7">
        <v>0</v>
      </c>
      <c r="P355" s="7">
        <v>0</v>
      </c>
      <c r="Q355" s="7">
        <v>0</v>
      </c>
      <c r="R355" s="7">
        <v>0</v>
      </c>
      <c r="S355" s="7">
        <v>0</v>
      </c>
      <c r="T355" s="7">
        <v>0</v>
      </c>
      <c r="U355" s="7">
        <v>0</v>
      </c>
      <c r="V355" s="7">
        <v>0</v>
      </c>
      <c r="W355" s="7">
        <v>0</v>
      </c>
      <c r="X355" s="7">
        <v>0</v>
      </c>
      <c r="Y355" s="7">
        <v>0</v>
      </c>
      <c r="Z355" s="7">
        <v>0</v>
      </c>
      <c r="AA355" s="7">
        <v>0</v>
      </c>
      <c r="AB355" s="4">
        <v>0</v>
      </c>
      <c r="AC355" s="4">
        <v>0</v>
      </c>
      <c r="AD355" s="4">
        <v>0</v>
      </c>
      <c r="AE355" s="4">
        <v>0</v>
      </c>
      <c r="AF355" s="4">
        <v>0</v>
      </c>
      <c r="AG355" s="4">
        <v>0</v>
      </c>
      <c r="AH355" s="4">
        <v>0</v>
      </c>
      <c r="AI355" s="4">
        <v>0</v>
      </c>
      <c r="AJ355" s="4">
        <v>0</v>
      </c>
      <c r="AK355" s="4">
        <v>0</v>
      </c>
      <c r="AL355" s="4">
        <v>0</v>
      </c>
      <c r="AM355" s="4">
        <v>0</v>
      </c>
      <c r="AP355" s="3" t="str">
        <f t="shared" si="18"/>
        <v>POZO_ALMONTE_SOLAR_1</v>
      </c>
      <c r="AQ355" s="4">
        <f>VLOOKUP($AP355,$C$5:$AM$504,1+MontoEmpresas!AX353,FALSE)+AV355</f>
        <v>0</v>
      </c>
      <c r="AR355" s="4">
        <f>VLOOKUP($AP355,$C$5:$AM$504,1+MontoEmpresas!AY353,FALSE)+AW355</f>
        <v>0</v>
      </c>
      <c r="AS355" s="4">
        <f>VLOOKUP($AP355,$C$5:$AM$504,1+MontoEmpresas!AZ353,FALSE)+AX355</f>
        <v>0</v>
      </c>
      <c r="AT355" s="5">
        <f t="shared" si="19"/>
        <v>0</v>
      </c>
      <c r="AV355" s="4"/>
      <c r="AW355" s="4"/>
      <c r="AX355" s="4"/>
      <c r="BG355">
        <f t="shared" si="20"/>
        <v>351</v>
      </c>
      <c r="BH355" t="s">
        <v>358</v>
      </c>
    </row>
    <row r="356" spans="3:60" x14ac:dyDescent="0.35">
      <c r="C356" s="19" t="s">
        <v>84</v>
      </c>
      <c r="D356" s="7">
        <v>0</v>
      </c>
      <c r="E356" s="7">
        <v>0</v>
      </c>
      <c r="F356" s="7">
        <v>0</v>
      </c>
      <c r="G356" s="7">
        <v>0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7">
        <v>0</v>
      </c>
      <c r="N356" s="7">
        <v>0</v>
      </c>
      <c r="O356" s="7">
        <v>0</v>
      </c>
      <c r="P356" s="7">
        <v>0</v>
      </c>
      <c r="Q356" s="7">
        <v>0</v>
      </c>
      <c r="R356" s="7">
        <v>0</v>
      </c>
      <c r="S356" s="7">
        <v>0</v>
      </c>
      <c r="T356" s="7">
        <v>0</v>
      </c>
      <c r="U356" s="7">
        <v>0</v>
      </c>
      <c r="V356" s="7">
        <v>0</v>
      </c>
      <c r="W356" s="7">
        <v>0</v>
      </c>
      <c r="X356" s="7">
        <v>0</v>
      </c>
      <c r="Y356" s="7">
        <v>0</v>
      </c>
      <c r="Z356" s="7">
        <v>0</v>
      </c>
      <c r="AA356" s="7">
        <v>0</v>
      </c>
      <c r="AB356" s="4">
        <v>0</v>
      </c>
      <c r="AC356" s="4">
        <v>0</v>
      </c>
      <c r="AD356" s="4">
        <v>0</v>
      </c>
      <c r="AE356" s="4">
        <v>0</v>
      </c>
      <c r="AF356" s="4">
        <v>0</v>
      </c>
      <c r="AG356" s="4">
        <v>0</v>
      </c>
      <c r="AH356" s="4">
        <v>0</v>
      </c>
      <c r="AI356" s="4">
        <v>0</v>
      </c>
      <c r="AJ356" s="4">
        <v>0</v>
      </c>
      <c r="AK356" s="4">
        <v>0</v>
      </c>
      <c r="AL356" s="4">
        <v>0</v>
      </c>
      <c r="AM356" s="4">
        <v>0</v>
      </c>
      <c r="AP356" s="3" t="str">
        <f t="shared" si="18"/>
        <v>POZO_ALMONTE_SOLAR_2</v>
      </c>
      <c r="AQ356" s="4">
        <f>VLOOKUP($AP356,$C$5:$AM$504,1+MontoEmpresas!AX354,FALSE)+AV356</f>
        <v>0</v>
      </c>
      <c r="AR356" s="4">
        <f>VLOOKUP($AP356,$C$5:$AM$504,1+MontoEmpresas!AY354,FALSE)+AW356</f>
        <v>0</v>
      </c>
      <c r="AS356" s="4">
        <f>VLOOKUP($AP356,$C$5:$AM$504,1+MontoEmpresas!AZ354,FALSE)+AX356</f>
        <v>0</v>
      </c>
      <c r="AT356" s="5">
        <f t="shared" si="19"/>
        <v>0</v>
      </c>
      <c r="AV356" s="4"/>
      <c r="AW356" s="4"/>
      <c r="AX356" s="4"/>
      <c r="BG356">
        <f t="shared" si="20"/>
        <v>352</v>
      </c>
      <c r="BH356" t="s">
        <v>359</v>
      </c>
    </row>
    <row r="357" spans="3:60" x14ac:dyDescent="0.35">
      <c r="C357" s="19" t="s">
        <v>85</v>
      </c>
      <c r="D357" s="7">
        <v>0</v>
      </c>
      <c r="E357" s="7">
        <v>0</v>
      </c>
      <c r="F357" s="7">
        <v>0</v>
      </c>
      <c r="G357" s="7">
        <v>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v>0</v>
      </c>
      <c r="N357" s="7">
        <v>0</v>
      </c>
      <c r="O357" s="7">
        <v>0</v>
      </c>
      <c r="P357" s="7">
        <v>0</v>
      </c>
      <c r="Q357" s="7">
        <v>0</v>
      </c>
      <c r="R357" s="7">
        <v>0</v>
      </c>
      <c r="S357" s="7">
        <v>0</v>
      </c>
      <c r="T357" s="7">
        <v>0</v>
      </c>
      <c r="U357" s="7">
        <v>0</v>
      </c>
      <c r="V357" s="7">
        <v>0</v>
      </c>
      <c r="W357" s="7">
        <v>0</v>
      </c>
      <c r="X357" s="7">
        <v>0</v>
      </c>
      <c r="Y357" s="7">
        <v>0</v>
      </c>
      <c r="Z357" s="7">
        <v>0</v>
      </c>
      <c r="AA357" s="7">
        <v>0</v>
      </c>
      <c r="AB357" s="4">
        <v>0</v>
      </c>
      <c r="AC357" s="4">
        <v>0</v>
      </c>
      <c r="AD357" s="4">
        <v>0</v>
      </c>
      <c r="AE357" s="4">
        <v>0</v>
      </c>
      <c r="AF357" s="4">
        <v>0</v>
      </c>
      <c r="AG357" s="4">
        <v>0</v>
      </c>
      <c r="AH357" s="4">
        <v>0</v>
      </c>
      <c r="AI357" s="4">
        <v>0</v>
      </c>
      <c r="AJ357" s="4">
        <v>0</v>
      </c>
      <c r="AK357" s="4">
        <v>0</v>
      </c>
      <c r="AL357" s="4">
        <v>0</v>
      </c>
      <c r="AM357" s="4">
        <v>0</v>
      </c>
      <c r="AP357" s="3" t="str">
        <f t="shared" si="18"/>
        <v>POZO_ALMONTE_SOLAR_3</v>
      </c>
      <c r="AQ357" s="4">
        <f>VLOOKUP($AP357,$C$5:$AM$504,1+MontoEmpresas!AX355,FALSE)+AV357</f>
        <v>0</v>
      </c>
      <c r="AR357" s="4">
        <f>VLOOKUP($AP357,$C$5:$AM$504,1+MontoEmpresas!AY355,FALSE)+AW357</f>
        <v>0</v>
      </c>
      <c r="AS357" s="4">
        <f>VLOOKUP($AP357,$C$5:$AM$504,1+MontoEmpresas!AZ355,FALSE)+AX357</f>
        <v>0</v>
      </c>
      <c r="AT357" s="5">
        <f t="shared" si="19"/>
        <v>0</v>
      </c>
      <c r="AV357" s="4"/>
      <c r="AW357" s="4"/>
      <c r="AX357" s="4"/>
      <c r="BG357">
        <f t="shared" si="20"/>
        <v>353</v>
      </c>
      <c r="BH357" t="s">
        <v>360</v>
      </c>
    </row>
    <row r="358" spans="3:60" x14ac:dyDescent="0.35">
      <c r="C358" s="19" t="s">
        <v>544</v>
      </c>
      <c r="D358" s="7">
        <v>0</v>
      </c>
      <c r="E358" s="7">
        <v>0</v>
      </c>
      <c r="F358" s="7">
        <v>0</v>
      </c>
      <c r="G358" s="7">
        <v>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7">
        <v>0</v>
      </c>
      <c r="N358" s="7">
        <v>0</v>
      </c>
      <c r="O358" s="7">
        <v>0</v>
      </c>
      <c r="P358" s="7">
        <v>0</v>
      </c>
      <c r="Q358" s="7">
        <v>0</v>
      </c>
      <c r="R358" s="7">
        <v>0</v>
      </c>
      <c r="S358" s="7">
        <v>0</v>
      </c>
      <c r="T358" s="7">
        <v>0</v>
      </c>
      <c r="U358" s="7">
        <v>0</v>
      </c>
      <c r="V358" s="7">
        <v>0</v>
      </c>
      <c r="W358" s="7">
        <v>0</v>
      </c>
      <c r="X358" s="7">
        <v>0</v>
      </c>
      <c r="Y358" s="7">
        <v>0</v>
      </c>
      <c r="Z358" s="7">
        <v>0</v>
      </c>
      <c r="AA358" s="7">
        <v>0</v>
      </c>
      <c r="AB358" s="4">
        <v>0</v>
      </c>
      <c r="AC358" s="4">
        <v>0</v>
      </c>
      <c r="AD358" s="4">
        <v>0</v>
      </c>
      <c r="AE358" s="4">
        <v>0</v>
      </c>
      <c r="AF358" s="4">
        <v>0</v>
      </c>
      <c r="AG358" s="4">
        <v>0</v>
      </c>
      <c r="AH358" s="4">
        <v>0</v>
      </c>
      <c r="AI358" s="4">
        <v>0</v>
      </c>
      <c r="AJ358" s="4">
        <v>0</v>
      </c>
      <c r="AK358" s="4">
        <v>0</v>
      </c>
      <c r="AL358" s="4">
        <v>0</v>
      </c>
      <c r="AM358" s="4">
        <v>0</v>
      </c>
      <c r="AP358" s="3" t="str">
        <f t="shared" si="18"/>
        <v>PS_PORVENIR</v>
      </c>
      <c r="AQ358" s="4">
        <f>VLOOKUP($AP358,$C$5:$AM$504,1+MontoEmpresas!AX356,FALSE)+AV358</f>
        <v>0</v>
      </c>
      <c r="AR358" s="4">
        <f>VLOOKUP($AP358,$C$5:$AM$504,1+MontoEmpresas!AY356,FALSE)+AW358</f>
        <v>0</v>
      </c>
      <c r="AS358" s="4">
        <f>VLOOKUP($AP358,$C$5:$AM$504,1+MontoEmpresas!AZ356,FALSE)+AX358</f>
        <v>0</v>
      </c>
      <c r="AT358" s="5">
        <f t="shared" si="19"/>
        <v>0</v>
      </c>
      <c r="AV358" s="4"/>
      <c r="AW358" s="4"/>
      <c r="AX358" s="4"/>
      <c r="BG358">
        <f t="shared" si="20"/>
        <v>354</v>
      </c>
      <c r="BH358" t="s">
        <v>361</v>
      </c>
    </row>
    <row r="359" spans="3:60" x14ac:dyDescent="0.35">
      <c r="C359" s="19" t="s">
        <v>210</v>
      </c>
      <c r="D359" s="7">
        <v>0</v>
      </c>
      <c r="E359" s="7">
        <v>0</v>
      </c>
      <c r="F359" s="7">
        <v>0</v>
      </c>
      <c r="G359" s="7">
        <v>0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7">
        <v>0</v>
      </c>
      <c r="N359" s="7">
        <v>0</v>
      </c>
      <c r="O359" s="7">
        <v>0</v>
      </c>
      <c r="P359" s="7">
        <v>0</v>
      </c>
      <c r="Q359" s="7">
        <v>0</v>
      </c>
      <c r="R359" s="7">
        <v>0</v>
      </c>
      <c r="S359" s="7">
        <v>0</v>
      </c>
      <c r="T359" s="7">
        <v>0</v>
      </c>
      <c r="U359" s="7">
        <v>0</v>
      </c>
      <c r="V359" s="7">
        <v>0</v>
      </c>
      <c r="W359" s="7">
        <v>0</v>
      </c>
      <c r="X359" s="7">
        <v>0</v>
      </c>
      <c r="Y359" s="7">
        <v>0</v>
      </c>
      <c r="Z359" s="7">
        <v>0</v>
      </c>
      <c r="AA359" s="7">
        <v>0</v>
      </c>
      <c r="AB359" s="4">
        <v>0</v>
      </c>
      <c r="AC359" s="4">
        <v>0</v>
      </c>
      <c r="AD359" s="4">
        <v>0</v>
      </c>
      <c r="AE359" s="4">
        <v>0</v>
      </c>
      <c r="AF359" s="4">
        <v>0</v>
      </c>
      <c r="AG359" s="4">
        <v>0</v>
      </c>
      <c r="AH359" s="4">
        <v>0</v>
      </c>
      <c r="AI359" s="4">
        <v>0</v>
      </c>
      <c r="AJ359" s="4">
        <v>0</v>
      </c>
      <c r="AK359" s="4">
        <v>0</v>
      </c>
      <c r="AL359" s="4">
        <v>0</v>
      </c>
      <c r="AM359" s="4">
        <v>0</v>
      </c>
      <c r="AP359" s="3" t="str">
        <f t="shared" si="18"/>
        <v>PS_SANTALAURA</v>
      </c>
      <c r="AQ359" s="4">
        <f>VLOOKUP($AP359,$C$5:$AM$504,1+MontoEmpresas!AX357,FALSE)+AV359</f>
        <v>0</v>
      </c>
      <c r="AR359" s="4">
        <f>VLOOKUP($AP359,$C$5:$AM$504,1+MontoEmpresas!AY357,FALSE)+AW359</f>
        <v>0</v>
      </c>
      <c r="AS359" s="4">
        <f>VLOOKUP($AP359,$C$5:$AM$504,1+MontoEmpresas!AZ357,FALSE)+AX359</f>
        <v>0</v>
      </c>
      <c r="AT359" s="5">
        <f t="shared" si="19"/>
        <v>0</v>
      </c>
      <c r="AV359" s="4"/>
      <c r="AW359" s="4"/>
      <c r="AX359" s="4"/>
      <c r="BG359">
        <f t="shared" si="20"/>
        <v>355</v>
      </c>
      <c r="BH359" t="s">
        <v>362</v>
      </c>
    </row>
    <row r="360" spans="3:60" x14ac:dyDescent="0.35">
      <c r="C360" s="19" t="s">
        <v>64</v>
      </c>
      <c r="D360" s="7">
        <v>0</v>
      </c>
      <c r="E360" s="7">
        <v>0</v>
      </c>
      <c r="F360" s="7">
        <v>0</v>
      </c>
      <c r="G360" s="7">
        <v>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  <c r="P360" s="7">
        <v>0</v>
      </c>
      <c r="Q360" s="7">
        <v>0</v>
      </c>
      <c r="R360" s="7">
        <v>0</v>
      </c>
      <c r="S360" s="7">
        <v>0</v>
      </c>
      <c r="T360" s="7">
        <v>0</v>
      </c>
      <c r="U360" s="7">
        <v>0</v>
      </c>
      <c r="V360" s="7">
        <v>0</v>
      </c>
      <c r="W360" s="7">
        <v>0</v>
      </c>
      <c r="X360" s="7">
        <v>0</v>
      </c>
      <c r="Y360" s="7">
        <v>0</v>
      </c>
      <c r="Z360" s="7">
        <v>0</v>
      </c>
      <c r="AA360" s="7">
        <v>0</v>
      </c>
      <c r="AB360" s="4">
        <v>0</v>
      </c>
      <c r="AC360" s="4">
        <v>0</v>
      </c>
      <c r="AD360" s="4">
        <v>0</v>
      </c>
      <c r="AE360" s="4">
        <v>0</v>
      </c>
      <c r="AF360" s="4">
        <v>0</v>
      </c>
      <c r="AG360" s="4">
        <v>0</v>
      </c>
      <c r="AH360" s="4">
        <v>0</v>
      </c>
      <c r="AI360" s="4">
        <v>0</v>
      </c>
      <c r="AJ360" s="4">
        <v>0</v>
      </c>
      <c r="AK360" s="4">
        <v>0</v>
      </c>
      <c r="AL360" s="4">
        <v>0</v>
      </c>
      <c r="AM360" s="4">
        <v>0</v>
      </c>
      <c r="AP360" s="3" t="str">
        <f t="shared" si="18"/>
        <v>PUCLARO</v>
      </c>
      <c r="AQ360" s="4">
        <f>VLOOKUP($AP360,$C$5:$AM$504,1+MontoEmpresas!AX358,FALSE)+AV360</f>
        <v>0</v>
      </c>
      <c r="AR360" s="4">
        <f>VLOOKUP($AP360,$C$5:$AM$504,1+MontoEmpresas!AY358,FALSE)+AW360</f>
        <v>0</v>
      </c>
      <c r="AS360" s="4">
        <f>VLOOKUP($AP360,$C$5:$AM$504,1+MontoEmpresas!AZ358,FALSE)+AX360</f>
        <v>0</v>
      </c>
      <c r="AT360" s="5">
        <f t="shared" si="19"/>
        <v>0</v>
      </c>
      <c r="AV360" s="4"/>
      <c r="AW360" s="4"/>
      <c r="AX360" s="4"/>
      <c r="BG360">
        <f t="shared" si="20"/>
        <v>356</v>
      </c>
      <c r="BH360" t="s">
        <v>363</v>
      </c>
    </row>
    <row r="361" spans="3:60" x14ac:dyDescent="0.35">
      <c r="C361" s="19" t="s">
        <v>545</v>
      </c>
      <c r="D361" s="7">
        <v>0</v>
      </c>
      <c r="E361" s="7">
        <v>0</v>
      </c>
      <c r="F361" s="7">
        <v>0</v>
      </c>
      <c r="G361" s="7">
        <v>0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7">
        <v>0</v>
      </c>
      <c r="N361" s="7">
        <v>0</v>
      </c>
      <c r="O361" s="7">
        <v>0</v>
      </c>
      <c r="P361" s="7">
        <v>0</v>
      </c>
      <c r="Q361" s="7">
        <v>0</v>
      </c>
      <c r="R361" s="7">
        <v>0</v>
      </c>
      <c r="S361" s="7">
        <v>0</v>
      </c>
      <c r="T361" s="7">
        <v>0</v>
      </c>
      <c r="U361" s="7">
        <v>0</v>
      </c>
      <c r="V361" s="7">
        <v>0</v>
      </c>
      <c r="W361" s="7">
        <v>0</v>
      </c>
      <c r="X361" s="7">
        <v>0</v>
      </c>
      <c r="Y361" s="7">
        <v>0</v>
      </c>
      <c r="Z361" s="7">
        <v>0</v>
      </c>
      <c r="AA361" s="7">
        <v>0</v>
      </c>
      <c r="AB361" s="4">
        <v>0</v>
      </c>
      <c r="AC361" s="4">
        <v>0</v>
      </c>
      <c r="AD361" s="4">
        <v>0</v>
      </c>
      <c r="AE361" s="4">
        <v>0</v>
      </c>
      <c r="AF361" s="4">
        <v>0</v>
      </c>
      <c r="AG361" s="4">
        <v>0</v>
      </c>
      <c r="AH361" s="4">
        <v>0</v>
      </c>
      <c r="AI361" s="4">
        <v>0</v>
      </c>
      <c r="AJ361" s="4">
        <v>0</v>
      </c>
      <c r="AK361" s="4">
        <v>0</v>
      </c>
      <c r="AL361" s="4">
        <v>0</v>
      </c>
      <c r="AM361" s="4">
        <v>0</v>
      </c>
      <c r="AP361" s="3" t="str">
        <f t="shared" si="18"/>
        <v>PUENTE_SOLAR_SPA</v>
      </c>
      <c r="AQ361" s="4">
        <f>VLOOKUP($AP361,$C$5:$AM$504,1+MontoEmpresas!AX359,FALSE)+AV361</f>
        <v>0</v>
      </c>
      <c r="AR361" s="4">
        <f>VLOOKUP($AP361,$C$5:$AM$504,1+MontoEmpresas!AY359,FALSE)+AW361</f>
        <v>0</v>
      </c>
      <c r="AS361" s="4">
        <f>VLOOKUP($AP361,$C$5:$AM$504,1+MontoEmpresas!AZ359,FALSE)+AX361</f>
        <v>0</v>
      </c>
      <c r="AT361" s="5">
        <f t="shared" si="19"/>
        <v>0</v>
      </c>
      <c r="AV361" s="4"/>
      <c r="AW361" s="4"/>
      <c r="AX361" s="4"/>
      <c r="BG361">
        <f t="shared" si="20"/>
        <v>357</v>
      </c>
      <c r="BH361" t="str">
        <f>+Medio!A358</f>
        <v>PUENTE_SOLAR_SPA</v>
      </c>
    </row>
    <row r="362" spans="3:60" x14ac:dyDescent="0.35">
      <c r="C362" s="19" t="s">
        <v>211</v>
      </c>
      <c r="D362" s="7">
        <v>0</v>
      </c>
      <c r="E362" s="7">
        <v>0</v>
      </c>
      <c r="F362" s="7">
        <v>0</v>
      </c>
      <c r="G362" s="7">
        <v>0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7">
        <v>0</v>
      </c>
      <c r="N362" s="7">
        <v>0</v>
      </c>
      <c r="O362" s="7">
        <v>0</v>
      </c>
      <c r="P362" s="7">
        <v>0</v>
      </c>
      <c r="Q362" s="7">
        <v>0</v>
      </c>
      <c r="R362" s="7">
        <v>0</v>
      </c>
      <c r="S362" s="7">
        <v>0</v>
      </c>
      <c r="T362" s="7">
        <v>0</v>
      </c>
      <c r="U362" s="7">
        <v>0</v>
      </c>
      <c r="V362" s="7">
        <v>0</v>
      </c>
      <c r="W362" s="7">
        <v>0</v>
      </c>
      <c r="X362" s="7">
        <v>0</v>
      </c>
      <c r="Y362" s="7">
        <v>0</v>
      </c>
      <c r="Z362" s="7">
        <v>0</v>
      </c>
      <c r="AA362" s="7">
        <v>0</v>
      </c>
      <c r="AB362" s="4">
        <v>0</v>
      </c>
      <c r="AC362" s="4">
        <v>0</v>
      </c>
      <c r="AD362" s="4">
        <v>0</v>
      </c>
      <c r="AE362" s="4">
        <v>0</v>
      </c>
      <c r="AF362" s="4">
        <v>0</v>
      </c>
      <c r="AG362" s="4">
        <v>0</v>
      </c>
      <c r="AH362" s="4">
        <v>0</v>
      </c>
      <c r="AI362" s="4">
        <v>0</v>
      </c>
      <c r="AJ362" s="4">
        <v>0</v>
      </c>
      <c r="AK362" s="4">
        <v>0</v>
      </c>
      <c r="AL362" s="4">
        <v>0</v>
      </c>
      <c r="AM362" s="4">
        <v>0</v>
      </c>
      <c r="AP362" s="3" t="str">
        <f t="shared" si="18"/>
        <v>PUERTO_SECO</v>
      </c>
      <c r="AQ362" s="4">
        <f>VLOOKUP($AP362,$C$5:$AM$504,1+MontoEmpresas!AX360,FALSE)+AV362</f>
        <v>0</v>
      </c>
      <c r="AR362" s="4">
        <f>VLOOKUP($AP362,$C$5:$AM$504,1+MontoEmpresas!AY360,FALSE)+AW362</f>
        <v>0</v>
      </c>
      <c r="AS362" s="4">
        <f>VLOOKUP($AP362,$C$5:$AM$504,1+MontoEmpresas!AZ360,FALSE)+AX362</f>
        <v>0</v>
      </c>
      <c r="AT362" s="5">
        <f t="shared" si="19"/>
        <v>0</v>
      </c>
      <c r="AV362" s="4"/>
      <c r="AW362" s="4"/>
      <c r="AX362" s="4"/>
      <c r="BG362">
        <f t="shared" si="20"/>
        <v>358</v>
      </c>
      <c r="BH362" t="str">
        <f>+Medio!A359</f>
        <v>PUERTO_SECO</v>
      </c>
    </row>
    <row r="363" spans="3:60" x14ac:dyDescent="0.35">
      <c r="C363" s="19" t="s">
        <v>212</v>
      </c>
      <c r="D363" s="7">
        <v>0</v>
      </c>
      <c r="E363" s="7">
        <v>0</v>
      </c>
      <c r="F363" s="7">
        <v>0</v>
      </c>
      <c r="G363" s="7">
        <v>0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7">
        <v>-611592.49</v>
      </c>
      <c r="N363" s="7">
        <v>-658022.93000000028</v>
      </c>
      <c r="O363" s="7">
        <v>-635010.99999999942</v>
      </c>
      <c r="P363" s="7">
        <v>0</v>
      </c>
      <c r="Q363" s="7">
        <v>0</v>
      </c>
      <c r="R363" s="7">
        <v>0</v>
      </c>
      <c r="S363" s="7">
        <v>0</v>
      </c>
      <c r="T363" s="7">
        <v>0</v>
      </c>
      <c r="U363" s="7">
        <v>0</v>
      </c>
      <c r="V363" s="7">
        <v>0</v>
      </c>
      <c r="W363" s="7">
        <v>0</v>
      </c>
      <c r="X363" s="7">
        <v>0</v>
      </c>
      <c r="Y363" s="7">
        <v>-627671.81999999972</v>
      </c>
      <c r="Z363" s="7">
        <v>-676285.26999999944</v>
      </c>
      <c r="AA363" s="7">
        <v>-651892.33000000031</v>
      </c>
      <c r="AB363" s="4">
        <v>0</v>
      </c>
      <c r="AC363" s="4">
        <v>0</v>
      </c>
      <c r="AD363" s="4">
        <v>0</v>
      </c>
      <c r="AE363" s="4">
        <v>0</v>
      </c>
      <c r="AF363" s="4">
        <v>0</v>
      </c>
      <c r="AG363" s="4">
        <v>0</v>
      </c>
      <c r="AH363" s="4">
        <v>0</v>
      </c>
      <c r="AI363" s="4">
        <v>0</v>
      </c>
      <c r="AJ363" s="4">
        <v>0</v>
      </c>
      <c r="AK363" s="4">
        <v>-630434.2699999999</v>
      </c>
      <c r="AL363" s="4">
        <v>-668092.04000000074</v>
      </c>
      <c r="AM363" s="4">
        <v>-657915.62000000011</v>
      </c>
      <c r="AP363" s="3" t="str">
        <f t="shared" si="18"/>
        <v>PUNTA_PALMERAS</v>
      </c>
      <c r="AQ363" s="4">
        <f>VLOOKUP($AP363,$C$5:$AM$504,1+MontoEmpresas!AX361,FALSE)+AV363</f>
        <v>-630434.2699999999</v>
      </c>
      <c r="AR363" s="4">
        <f>VLOOKUP($AP363,$C$5:$AM$504,1+MontoEmpresas!AY361,FALSE)+AW363</f>
        <v>-668092.04000000074</v>
      </c>
      <c r="AS363" s="4">
        <f>VLOOKUP($AP363,$C$5:$AM$504,1+MontoEmpresas!AZ361,FALSE)+AX363</f>
        <v>-657915.62000000011</v>
      </c>
      <c r="AT363" s="5">
        <f t="shared" si="19"/>
        <v>-1956441.9300000006</v>
      </c>
      <c r="AV363" s="4"/>
      <c r="AW363" s="4"/>
      <c r="AX363" s="4"/>
      <c r="BG363">
        <f t="shared" si="20"/>
        <v>359</v>
      </c>
      <c r="BH363" t="str">
        <f>+Medio!A360</f>
        <v>PUNTA_PALMERAS</v>
      </c>
    </row>
    <row r="364" spans="3:60" x14ac:dyDescent="0.35">
      <c r="C364" s="19" t="s">
        <v>45</v>
      </c>
      <c r="D364" s="7">
        <v>0</v>
      </c>
      <c r="E364" s="7">
        <v>0</v>
      </c>
      <c r="F364" s="7">
        <v>0</v>
      </c>
      <c r="G364" s="7">
        <v>0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0</v>
      </c>
      <c r="N364" s="7">
        <v>0</v>
      </c>
      <c r="O364" s="7">
        <v>0</v>
      </c>
      <c r="P364" s="7">
        <v>0</v>
      </c>
      <c r="Q364" s="7">
        <v>0</v>
      </c>
      <c r="R364" s="7">
        <v>0</v>
      </c>
      <c r="S364" s="7">
        <v>0</v>
      </c>
      <c r="T364" s="7">
        <v>0</v>
      </c>
      <c r="U364" s="7">
        <v>0</v>
      </c>
      <c r="V364" s="7">
        <v>0</v>
      </c>
      <c r="W364" s="7">
        <v>0</v>
      </c>
      <c r="X364" s="7">
        <v>0</v>
      </c>
      <c r="Y364" s="7">
        <v>0</v>
      </c>
      <c r="Z364" s="7">
        <v>0</v>
      </c>
      <c r="AA364" s="7">
        <v>0</v>
      </c>
      <c r="AB364" s="4">
        <v>0</v>
      </c>
      <c r="AC364" s="4">
        <v>0</v>
      </c>
      <c r="AD364" s="4">
        <v>0</v>
      </c>
      <c r="AE364" s="4">
        <v>0</v>
      </c>
      <c r="AF364" s="4">
        <v>0</v>
      </c>
      <c r="AG364" s="4">
        <v>0</v>
      </c>
      <c r="AH364" s="4">
        <v>0</v>
      </c>
      <c r="AI364" s="4">
        <v>0</v>
      </c>
      <c r="AJ364" s="4">
        <v>0</v>
      </c>
      <c r="AK364" s="4">
        <v>0</v>
      </c>
      <c r="AL364" s="4">
        <v>0</v>
      </c>
      <c r="AM364" s="4">
        <v>0</v>
      </c>
      <c r="AP364" s="3" t="str">
        <f t="shared" si="18"/>
        <v>PUNTILLA</v>
      </c>
      <c r="AQ364" s="4">
        <f>VLOOKUP($AP364,$C$5:$AM$504,1+MontoEmpresas!AX362,FALSE)+AV364</f>
        <v>0</v>
      </c>
      <c r="AR364" s="4">
        <f>VLOOKUP($AP364,$C$5:$AM$504,1+MontoEmpresas!AY362,FALSE)+AW364</f>
        <v>0</v>
      </c>
      <c r="AS364" s="4">
        <f>VLOOKUP($AP364,$C$5:$AM$504,1+MontoEmpresas!AZ362,FALSE)+AX364</f>
        <v>0</v>
      </c>
      <c r="AT364" s="5">
        <f t="shared" si="19"/>
        <v>0</v>
      </c>
      <c r="AV364" s="4"/>
      <c r="AW364" s="4"/>
      <c r="AX364" s="4"/>
      <c r="BG364">
        <f t="shared" si="20"/>
        <v>360</v>
      </c>
      <c r="BH364" t="str">
        <f>+Medio!A361</f>
        <v>PUNTILLA</v>
      </c>
    </row>
    <row r="365" spans="3:60" x14ac:dyDescent="0.35">
      <c r="C365" s="19" t="s">
        <v>546</v>
      </c>
      <c r="D365" s="7">
        <v>0</v>
      </c>
      <c r="E365" s="7">
        <v>0</v>
      </c>
      <c r="F365" s="7">
        <v>0</v>
      </c>
      <c r="G365" s="7">
        <v>0</v>
      </c>
      <c r="H365" s="7">
        <v>0</v>
      </c>
      <c r="I365" s="7">
        <v>0</v>
      </c>
      <c r="J365" s="7">
        <v>0</v>
      </c>
      <c r="K365" s="7">
        <v>0</v>
      </c>
      <c r="L365" s="7">
        <v>0</v>
      </c>
      <c r="M365" s="7">
        <v>0</v>
      </c>
      <c r="N365" s="7">
        <v>0</v>
      </c>
      <c r="O365" s="7">
        <v>0</v>
      </c>
      <c r="P365" s="7">
        <v>0</v>
      </c>
      <c r="Q365" s="7">
        <v>0</v>
      </c>
      <c r="R365" s="7">
        <v>0</v>
      </c>
      <c r="S365" s="7">
        <v>0</v>
      </c>
      <c r="T365" s="7">
        <v>0</v>
      </c>
      <c r="U365" s="7">
        <v>0</v>
      </c>
      <c r="V365" s="7">
        <v>0</v>
      </c>
      <c r="W365" s="7">
        <v>0</v>
      </c>
      <c r="X365" s="7">
        <v>0</v>
      </c>
      <c r="Y365" s="7">
        <v>0</v>
      </c>
      <c r="Z365" s="7">
        <v>0</v>
      </c>
      <c r="AA365" s="7">
        <v>0</v>
      </c>
      <c r="AB365" s="4">
        <v>0</v>
      </c>
      <c r="AC365" s="4">
        <v>0</v>
      </c>
      <c r="AD365" s="4">
        <v>0</v>
      </c>
      <c r="AE365" s="4">
        <v>0</v>
      </c>
      <c r="AF365" s="4">
        <v>0</v>
      </c>
      <c r="AG365" s="4">
        <v>0</v>
      </c>
      <c r="AH365" s="4">
        <v>0</v>
      </c>
      <c r="AI365" s="4">
        <v>0</v>
      </c>
      <c r="AJ365" s="4">
        <v>0</v>
      </c>
      <c r="AK365" s="4">
        <v>0</v>
      </c>
      <c r="AL365" s="4">
        <v>0</v>
      </c>
      <c r="AM365" s="4">
        <v>0</v>
      </c>
      <c r="AP365" s="3" t="str">
        <f t="shared" si="18"/>
        <v>PV_CATEMU_SPA</v>
      </c>
      <c r="AQ365" s="4">
        <f>VLOOKUP($AP365,$C$5:$AM$504,1+MontoEmpresas!AX363,FALSE)+AV365</f>
        <v>0</v>
      </c>
      <c r="AR365" s="4">
        <f>VLOOKUP($AP365,$C$5:$AM$504,1+MontoEmpresas!AY363,FALSE)+AW365</f>
        <v>0</v>
      </c>
      <c r="AS365" s="4">
        <f>VLOOKUP($AP365,$C$5:$AM$504,1+MontoEmpresas!AZ363,FALSE)+AX365</f>
        <v>0</v>
      </c>
      <c r="AT365" s="5">
        <f t="shared" si="19"/>
        <v>0</v>
      </c>
      <c r="AV365" s="4"/>
      <c r="AW365" s="4"/>
      <c r="AX365" s="4"/>
      <c r="BG365">
        <f t="shared" si="20"/>
        <v>361</v>
      </c>
      <c r="BH365" t="str">
        <f>+Medio!A362</f>
        <v>PV_CATEMU_SPA</v>
      </c>
    </row>
    <row r="366" spans="3:60" x14ac:dyDescent="0.35">
      <c r="C366" s="19" t="s">
        <v>213</v>
      </c>
      <c r="D366" s="7">
        <v>0</v>
      </c>
      <c r="E366" s="7">
        <v>0</v>
      </c>
      <c r="F366" s="7">
        <v>0</v>
      </c>
      <c r="G366" s="7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0</v>
      </c>
      <c r="N366" s="7">
        <v>0</v>
      </c>
      <c r="O366" s="7">
        <v>0</v>
      </c>
      <c r="P366" s="7">
        <v>0</v>
      </c>
      <c r="Q366" s="7">
        <v>0</v>
      </c>
      <c r="R366" s="7">
        <v>0</v>
      </c>
      <c r="S366" s="7">
        <v>0</v>
      </c>
      <c r="T366" s="7">
        <v>0</v>
      </c>
      <c r="U366" s="7">
        <v>0</v>
      </c>
      <c r="V366" s="7">
        <v>0</v>
      </c>
      <c r="W366" s="7">
        <v>0</v>
      </c>
      <c r="X366" s="7">
        <v>0</v>
      </c>
      <c r="Y366" s="7">
        <v>0</v>
      </c>
      <c r="Z366" s="7">
        <v>0</v>
      </c>
      <c r="AA366" s="7">
        <v>0</v>
      </c>
      <c r="AB366" s="4">
        <v>0</v>
      </c>
      <c r="AC366" s="4">
        <v>0</v>
      </c>
      <c r="AD366" s="4">
        <v>0</v>
      </c>
      <c r="AE366" s="4">
        <v>0</v>
      </c>
      <c r="AF366" s="4">
        <v>0</v>
      </c>
      <c r="AG366" s="4">
        <v>0</v>
      </c>
      <c r="AH366" s="4">
        <v>0</v>
      </c>
      <c r="AI366" s="4">
        <v>0</v>
      </c>
      <c r="AJ366" s="4">
        <v>0</v>
      </c>
      <c r="AK366" s="4">
        <v>0</v>
      </c>
      <c r="AL366" s="4">
        <v>0</v>
      </c>
      <c r="AM366" s="4">
        <v>0</v>
      </c>
      <c r="AP366" s="3" t="str">
        <f t="shared" si="18"/>
        <v>PV_CHANCON</v>
      </c>
      <c r="AQ366" s="4">
        <f>VLOOKUP($AP366,$C$5:$AM$504,1+MontoEmpresas!AX364,FALSE)+AV366</f>
        <v>0</v>
      </c>
      <c r="AR366" s="4">
        <f>VLOOKUP($AP366,$C$5:$AM$504,1+MontoEmpresas!AY364,FALSE)+AW366</f>
        <v>0</v>
      </c>
      <c r="AS366" s="4">
        <f>VLOOKUP($AP366,$C$5:$AM$504,1+MontoEmpresas!AZ364,FALSE)+AX366</f>
        <v>0</v>
      </c>
      <c r="AT366" s="5">
        <f t="shared" si="19"/>
        <v>0</v>
      </c>
      <c r="AV366" s="4"/>
      <c r="AW366" s="4"/>
      <c r="AX366" s="4"/>
      <c r="BG366">
        <f t="shared" si="20"/>
        <v>362</v>
      </c>
      <c r="BH366" t="str">
        <f>+Medio!A363</f>
        <v>PV_CHANCON</v>
      </c>
    </row>
    <row r="367" spans="3:60" x14ac:dyDescent="0.35">
      <c r="C367" s="19" t="s">
        <v>214</v>
      </c>
      <c r="D367" s="7">
        <v>0</v>
      </c>
      <c r="E367" s="7">
        <v>0</v>
      </c>
      <c r="F367" s="7">
        <v>0</v>
      </c>
      <c r="G367" s="7">
        <v>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7">
        <v>0</v>
      </c>
      <c r="N367" s="7">
        <v>0</v>
      </c>
      <c r="O367" s="7">
        <v>0</v>
      </c>
      <c r="P367" s="7">
        <v>0</v>
      </c>
      <c r="Q367" s="7">
        <v>0</v>
      </c>
      <c r="R367" s="7">
        <v>0</v>
      </c>
      <c r="S367" s="7">
        <v>0</v>
      </c>
      <c r="T367" s="7">
        <v>0</v>
      </c>
      <c r="U367" s="7">
        <v>0</v>
      </c>
      <c r="V367" s="7">
        <v>0</v>
      </c>
      <c r="W367" s="7">
        <v>0</v>
      </c>
      <c r="X367" s="7">
        <v>0</v>
      </c>
      <c r="Y367" s="7">
        <v>0</v>
      </c>
      <c r="Z367" s="7">
        <v>0</v>
      </c>
      <c r="AA367" s="7">
        <v>0</v>
      </c>
      <c r="AB367" s="4">
        <v>0</v>
      </c>
      <c r="AC367" s="4">
        <v>0</v>
      </c>
      <c r="AD367" s="4">
        <v>0</v>
      </c>
      <c r="AE367" s="4">
        <v>0</v>
      </c>
      <c r="AF367" s="4">
        <v>0</v>
      </c>
      <c r="AG367" s="4">
        <v>0</v>
      </c>
      <c r="AH367" s="4">
        <v>0</v>
      </c>
      <c r="AI367" s="4">
        <v>0</v>
      </c>
      <c r="AJ367" s="4">
        <v>0</v>
      </c>
      <c r="AK367" s="4">
        <v>0</v>
      </c>
      <c r="AL367" s="4">
        <v>0</v>
      </c>
      <c r="AM367" s="4">
        <v>0</v>
      </c>
      <c r="AP367" s="3" t="str">
        <f t="shared" si="18"/>
        <v>PV_EL_PICURIO</v>
      </c>
      <c r="AQ367" s="4">
        <f>VLOOKUP($AP367,$C$5:$AM$504,1+MontoEmpresas!AX365,FALSE)+AV367</f>
        <v>0</v>
      </c>
      <c r="AR367" s="4">
        <f>VLOOKUP($AP367,$C$5:$AM$504,1+MontoEmpresas!AY365,FALSE)+AW367</f>
        <v>0</v>
      </c>
      <c r="AS367" s="4">
        <f>VLOOKUP($AP367,$C$5:$AM$504,1+MontoEmpresas!AZ365,FALSE)+AX367</f>
        <v>0</v>
      </c>
      <c r="AT367" s="5">
        <f t="shared" si="19"/>
        <v>0</v>
      </c>
      <c r="AV367" s="4"/>
      <c r="AW367" s="4"/>
      <c r="AX367" s="4"/>
      <c r="BG367">
        <f t="shared" si="20"/>
        <v>363</v>
      </c>
      <c r="BH367" t="str">
        <f>+Medio!A364</f>
        <v>PV_EL_PICURIO</v>
      </c>
    </row>
    <row r="368" spans="3:60" x14ac:dyDescent="0.35">
      <c r="C368" s="19" t="s">
        <v>547</v>
      </c>
      <c r="D368" s="7">
        <v>0</v>
      </c>
      <c r="E368" s="7">
        <v>0</v>
      </c>
      <c r="F368" s="7">
        <v>0</v>
      </c>
      <c r="G368" s="7">
        <v>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7">
        <v>0</v>
      </c>
      <c r="N368" s="7">
        <v>0</v>
      </c>
      <c r="O368" s="7">
        <v>0</v>
      </c>
      <c r="P368" s="7">
        <v>0</v>
      </c>
      <c r="Q368" s="7">
        <v>0</v>
      </c>
      <c r="R368" s="7">
        <v>0</v>
      </c>
      <c r="S368" s="7">
        <v>0</v>
      </c>
      <c r="T368" s="7">
        <v>0</v>
      </c>
      <c r="U368" s="7">
        <v>0</v>
      </c>
      <c r="V368" s="7">
        <v>0</v>
      </c>
      <c r="W368" s="7">
        <v>0</v>
      </c>
      <c r="X368" s="7">
        <v>0</v>
      </c>
      <c r="Y368" s="7">
        <v>0</v>
      </c>
      <c r="Z368" s="7">
        <v>0</v>
      </c>
      <c r="AA368" s="7">
        <v>0</v>
      </c>
      <c r="AB368" s="4">
        <v>0</v>
      </c>
      <c r="AC368" s="4">
        <v>0</v>
      </c>
      <c r="AD368" s="4">
        <v>0</v>
      </c>
      <c r="AE368" s="4">
        <v>0</v>
      </c>
      <c r="AF368" s="4">
        <v>0</v>
      </c>
      <c r="AG368" s="4">
        <v>0</v>
      </c>
      <c r="AH368" s="4">
        <v>0</v>
      </c>
      <c r="AI368" s="4">
        <v>0</v>
      </c>
      <c r="AJ368" s="4">
        <v>0</v>
      </c>
      <c r="AK368" s="4">
        <v>0</v>
      </c>
      <c r="AL368" s="4">
        <v>0</v>
      </c>
      <c r="AM368" s="4">
        <v>0</v>
      </c>
      <c r="AP368" s="3" t="str">
        <f t="shared" si="18"/>
        <v>PV_LA_FRONTERA</v>
      </c>
      <c r="AQ368" s="4">
        <f>VLOOKUP($AP368,$C$5:$AM$504,1+MontoEmpresas!AX366,FALSE)+AV368</f>
        <v>0</v>
      </c>
      <c r="AR368" s="4">
        <f>VLOOKUP($AP368,$C$5:$AM$504,1+MontoEmpresas!AY366,FALSE)+AW368</f>
        <v>0</v>
      </c>
      <c r="AS368" s="4">
        <f>VLOOKUP($AP368,$C$5:$AM$504,1+MontoEmpresas!AZ366,FALSE)+AX368</f>
        <v>0</v>
      </c>
      <c r="AT368" s="5">
        <f t="shared" si="19"/>
        <v>0</v>
      </c>
      <c r="AV368" s="4"/>
      <c r="AW368" s="4"/>
      <c r="AX368" s="4"/>
      <c r="BG368">
        <f t="shared" si="20"/>
        <v>364</v>
      </c>
      <c r="BH368" t="str">
        <f>+Medio!A365</f>
        <v>PV_LA_FRONTERA</v>
      </c>
    </row>
    <row r="369" spans="3:60" x14ac:dyDescent="0.35">
      <c r="C369" s="19" t="s">
        <v>215</v>
      </c>
      <c r="D369" s="7">
        <v>0</v>
      </c>
      <c r="E369" s="7">
        <v>0</v>
      </c>
      <c r="F369" s="7">
        <v>0</v>
      </c>
      <c r="G369" s="7">
        <v>0</v>
      </c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7">
        <v>0</v>
      </c>
      <c r="N369" s="7">
        <v>0</v>
      </c>
      <c r="O369" s="7">
        <v>0</v>
      </c>
      <c r="P369" s="7">
        <v>0</v>
      </c>
      <c r="Q369" s="7">
        <v>0</v>
      </c>
      <c r="R369" s="7">
        <v>0</v>
      </c>
      <c r="S369" s="7">
        <v>0</v>
      </c>
      <c r="T369" s="7">
        <v>0</v>
      </c>
      <c r="U369" s="7">
        <v>0</v>
      </c>
      <c r="V369" s="7">
        <v>0</v>
      </c>
      <c r="W369" s="7">
        <v>0</v>
      </c>
      <c r="X369" s="7">
        <v>0</v>
      </c>
      <c r="Y369" s="7">
        <v>0</v>
      </c>
      <c r="Z369" s="7">
        <v>0</v>
      </c>
      <c r="AA369" s="7">
        <v>0</v>
      </c>
      <c r="AB369" s="4">
        <v>0</v>
      </c>
      <c r="AC369" s="4">
        <v>0</v>
      </c>
      <c r="AD369" s="4">
        <v>0</v>
      </c>
      <c r="AE369" s="4">
        <v>0</v>
      </c>
      <c r="AF369" s="4">
        <v>0</v>
      </c>
      <c r="AG369" s="4">
        <v>0</v>
      </c>
      <c r="AH369" s="4">
        <v>0</v>
      </c>
      <c r="AI369" s="4">
        <v>0</v>
      </c>
      <c r="AJ369" s="4">
        <v>0</v>
      </c>
      <c r="AK369" s="4">
        <v>0</v>
      </c>
      <c r="AL369" s="4">
        <v>0</v>
      </c>
      <c r="AM369" s="4">
        <v>0</v>
      </c>
      <c r="AP369" s="3" t="str">
        <f t="shared" si="18"/>
        <v>PV_LAS_PALOMAS</v>
      </c>
      <c r="AQ369" s="4">
        <f>VLOOKUP($AP369,$C$5:$AM$504,1+MontoEmpresas!AX367,FALSE)+AV369</f>
        <v>0</v>
      </c>
      <c r="AR369" s="4">
        <f>VLOOKUP($AP369,$C$5:$AM$504,1+MontoEmpresas!AY367,FALSE)+AW369</f>
        <v>0</v>
      </c>
      <c r="AS369" s="4">
        <f>VLOOKUP($AP369,$C$5:$AM$504,1+MontoEmpresas!AZ367,FALSE)+AX369</f>
        <v>0</v>
      </c>
      <c r="AT369" s="5">
        <f t="shared" si="19"/>
        <v>0</v>
      </c>
      <c r="AV369" s="4"/>
      <c r="AW369" s="4"/>
      <c r="AX369" s="4"/>
      <c r="BG369">
        <f t="shared" si="20"/>
        <v>365</v>
      </c>
      <c r="BH369" t="str">
        <f>+Medio!A366</f>
        <v>PV_LAS_PALOMAS</v>
      </c>
    </row>
    <row r="370" spans="3:60" x14ac:dyDescent="0.35">
      <c r="C370" s="19" t="s">
        <v>216</v>
      </c>
      <c r="D370" s="7">
        <v>0</v>
      </c>
      <c r="E370" s="7">
        <v>0</v>
      </c>
      <c r="F370" s="7">
        <v>0</v>
      </c>
      <c r="G370" s="7">
        <v>0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7">
        <v>0</v>
      </c>
      <c r="N370" s="7">
        <v>0</v>
      </c>
      <c r="O370" s="7">
        <v>0</v>
      </c>
      <c r="P370" s="7">
        <v>0</v>
      </c>
      <c r="Q370" s="7">
        <v>0</v>
      </c>
      <c r="R370" s="7">
        <v>0</v>
      </c>
      <c r="S370" s="7">
        <v>0</v>
      </c>
      <c r="T370" s="7">
        <v>0</v>
      </c>
      <c r="U370" s="7">
        <v>0</v>
      </c>
      <c r="V370" s="7">
        <v>0</v>
      </c>
      <c r="W370" s="7">
        <v>0</v>
      </c>
      <c r="X370" s="7">
        <v>0</v>
      </c>
      <c r="Y370" s="7">
        <v>0</v>
      </c>
      <c r="Z370" s="7">
        <v>0</v>
      </c>
      <c r="AA370" s="7">
        <v>0</v>
      </c>
      <c r="AB370" s="4">
        <v>0</v>
      </c>
      <c r="AC370" s="4">
        <v>0</v>
      </c>
      <c r="AD370" s="4">
        <v>0</v>
      </c>
      <c r="AE370" s="4">
        <v>0</v>
      </c>
      <c r="AF370" s="4">
        <v>0</v>
      </c>
      <c r="AG370" s="4">
        <v>0</v>
      </c>
      <c r="AH370" s="4">
        <v>0</v>
      </c>
      <c r="AI370" s="4">
        <v>0</v>
      </c>
      <c r="AJ370" s="4">
        <v>0</v>
      </c>
      <c r="AK370" s="4">
        <v>0</v>
      </c>
      <c r="AL370" s="4">
        <v>0</v>
      </c>
      <c r="AM370" s="4">
        <v>0</v>
      </c>
      <c r="AP370" s="3" t="str">
        <f t="shared" si="18"/>
        <v>PV_LIBERTADORES</v>
      </c>
      <c r="AQ370" s="4">
        <f>VLOOKUP($AP370,$C$5:$AM$504,1+MontoEmpresas!AX368,FALSE)+AV370</f>
        <v>0</v>
      </c>
      <c r="AR370" s="4">
        <f>VLOOKUP($AP370,$C$5:$AM$504,1+MontoEmpresas!AY368,FALSE)+AW370</f>
        <v>0</v>
      </c>
      <c r="AS370" s="4">
        <f>VLOOKUP($AP370,$C$5:$AM$504,1+MontoEmpresas!AZ368,FALSE)+AX370</f>
        <v>0</v>
      </c>
      <c r="AT370" s="5">
        <f t="shared" si="19"/>
        <v>0</v>
      </c>
      <c r="AV370" s="4"/>
      <c r="AW370" s="4"/>
      <c r="AX370" s="4"/>
      <c r="BG370">
        <f t="shared" si="20"/>
        <v>366</v>
      </c>
      <c r="BH370" t="str">
        <f>+Medio!A367</f>
        <v>PV_LIBERTADORES</v>
      </c>
    </row>
    <row r="371" spans="3:60" x14ac:dyDescent="0.35">
      <c r="C371" s="3" t="s">
        <v>217</v>
      </c>
      <c r="D371" s="7">
        <v>0</v>
      </c>
      <c r="E371" s="7">
        <v>0</v>
      </c>
      <c r="F371" s="7">
        <v>0</v>
      </c>
      <c r="G371" s="7">
        <v>0</v>
      </c>
      <c r="H371" s="7">
        <v>0</v>
      </c>
      <c r="I371" s="7">
        <v>0</v>
      </c>
      <c r="J371" s="7">
        <v>0</v>
      </c>
      <c r="K371" s="7">
        <v>0</v>
      </c>
      <c r="L371" s="7">
        <v>0</v>
      </c>
      <c r="M371" s="7">
        <v>0</v>
      </c>
      <c r="N371" s="7">
        <v>0</v>
      </c>
      <c r="O371" s="7">
        <v>0</v>
      </c>
      <c r="P371" s="7">
        <v>0</v>
      </c>
      <c r="Q371" s="7">
        <v>0</v>
      </c>
      <c r="R371" s="7">
        <v>0</v>
      </c>
      <c r="S371" s="7">
        <v>0</v>
      </c>
      <c r="T371" s="7">
        <v>0</v>
      </c>
      <c r="U371" s="7">
        <v>0</v>
      </c>
      <c r="V371" s="7">
        <v>0</v>
      </c>
      <c r="W371" s="7">
        <v>0</v>
      </c>
      <c r="X371" s="7">
        <v>0</v>
      </c>
      <c r="Y371" s="7">
        <v>0</v>
      </c>
      <c r="Z371" s="7">
        <v>0</v>
      </c>
      <c r="AA371" s="7">
        <v>0</v>
      </c>
      <c r="AB371" s="4">
        <v>0</v>
      </c>
      <c r="AC371" s="4">
        <v>0</v>
      </c>
      <c r="AD371" s="4">
        <v>0</v>
      </c>
      <c r="AE371" s="4">
        <v>0</v>
      </c>
      <c r="AF371" s="4">
        <v>0</v>
      </c>
      <c r="AG371" s="4">
        <v>0</v>
      </c>
      <c r="AH371" s="4">
        <v>0</v>
      </c>
      <c r="AI371" s="4">
        <v>0</v>
      </c>
      <c r="AJ371" s="4">
        <v>0</v>
      </c>
      <c r="AK371" s="4">
        <v>0</v>
      </c>
      <c r="AL371" s="4">
        <v>0</v>
      </c>
      <c r="AM371" s="4">
        <v>0</v>
      </c>
      <c r="AP371" s="3" t="str">
        <f t="shared" si="18"/>
        <v>PV_PORTEZUELO</v>
      </c>
      <c r="AQ371" s="4">
        <f>VLOOKUP($AP371,$C$5:$AM$504,1+MontoEmpresas!AX369,FALSE)+AV371</f>
        <v>0</v>
      </c>
      <c r="AR371" s="4">
        <f>VLOOKUP($AP371,$C$5:$AM$504,1+MontoEmpresas!AY369,FALSE)+AW371</f>
        <v>0</v>
      </c>
      <c r="AS371" s="4">
        <f>VLOOKUP($AP371,$C$5:$AM$504,1+MontoEmpresas!AZ369,FALSE)+AX371</f>
        <v>0</v>
      </c>
      <c r="AT371" s="5">
        <f t="shared" si="19"/>
        <v>0</v>
      </c>
      <c r="AV371" s="4"/>
      <c r="AW371" s="4"/>
      <c r="AX371" s="4"/>
      <c r="BG371">
        <f t="shared" si="20"/>
        <v>367</v>
      </c>
      <c r="BH371" t="str">
        <f>+Medio!A368</f>
        <v>PV_PORTEZUELO</v>
      </c>
    </row>
    <row r="372" spans="3:60" x14ac:dyDescent="0.35">
      <c r="C372" s="3" t="s">
        <v>218</v>
      </c>
      <c r="D372" s="7">
        <v>0</v>
      </c>
      <c r="E372" s="7">
        <v>0</v>
      </c>
      <c r="F372" s="7">
        <v>0</v>
      </c>
      <c r="G372" s="7">
        <v>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v>0</v>
      </c>
      <c r="N372" s="7">
        <v>0</v>
      </c>
      <c r="O372" s="7">
        <v>0</v>
      </c>
      <c r="P372" s="7">
        <v>0</v>
      </c>
      <c r="Q372" s="7">
        <v>0</v>
      </c>
      <c r="R372" s="7">
        <v>0</v>
      </c>
      <c r="S372" s="7">
        <v>0</v>
      </c>
      <c r="T372" s="7">
        <v>0</v>
      </c>
      <c r="U372" s="7">
        <v>0</v>
      </c>
      <c r="V372" s="7">
        <v>0</v>
      </c>
      <c r="W372" s="7">
        <v>0</v>
      </c>
      <c r="X372" s="7">
        <v>0</v>
      </c>
      <c r="Y372" s="7">
        <v>0</v>
      </c>
      <c r="Z372" s="7">
        <v>0</v>
      </c>
      <c r="AA372" s="7">
        <v>0</v>
      </c>
      <c r="AB372" s="4">
        <v>0</v>
      </c>
      <c r="AC372" s="4">
        <v>0</v>
      </c>
      <c r="AD372" s="4">
        <v>0</v>
      </c>
      <c r="AE372" s="4">
        <v>0</v>
      </c>
      <c r="AF372" s="4">
        <v>0</v>
      </c>
      <c r="AG372" s="4">
        <v>0</v>
      </c>
      <c r="AH372" s="4">
        <v>0</v>
      </c>
      <c r="AI372" s="4">
        <v>0</v>
      </c>
      <c r="AJ372" s="4">
        <v>0</v>
      </c>
      <c r="AK372" s="4">
        <v>0</v>
      </c>
      <c r="AL372" s="4">
        <v>0</v>
      </c>
      <c r="AM372" s="4">
        <v>0</v>
      </c>
      <c r="AP372" s="3" t="str">
        <f t="shared" si="18"/>
        <v>PV_RODEO</v>
      </c>
      <c r="AQ372" s="4">
        <f>VLOOKUP($AP372,$C$5:$AM$504,1+MontoEmpresas!AX370,FALSE)+AV372</f>
        <v>0</v>
      </c>
      <c r="AR372" s="4">
        <f>VLOOKUP($AP372,$C$5:$AM$504,1+MontoEmpresas!AY370,FALSE)+AW372</f>
        <v>0</v>
      </c>
      <c r="AS372" s="4">
        <f>VLOOKUP($AP372,$C$5:$AM$504,1+MontoEmpresas!AZ370,FALSE)+AX372</f>
        <v>0</v>
      </c>
      <c r="AT372" s="5">
        <f t="shared" si="19"/>
        <v>0</v>
      </c>
      <c r="AV372" s="4"/>
      <c r="AW372" s="4"/>
      <c r="AX372" s="4"/>
      <c r="BG372">
        <f t="shared" si="20"/>
        <v>368</v>
      </c>
      <c r="BH372" t="str">
        <f>+Medio!A369</f>
        <v>PV_RODEO</v>
      </c>
    </row>
    <row r="373" spans="3:60" x14ac:dyDescent="0.35">
      <c r="C373" s="3" t="s">
        <v>219</v>
      </c>
      <c r="D373" s="7">
        <v>0</v>
      </c>
      <c r="E373" s="7">
        <v>0</v>
      </c>
      <c r="F373" s="7">
        <v>0</v>
      </c>
      <c r="G373" s="7">
        <v>0</v>
      </c>
      <c r="H373" s="7">
        <v>0</v>
      </c>
      <c r="I373" s="7">
        <v>0</v>
      </c>
      <c r="J373" s="7">
        <v>0</v>
      </c>
      <c r="K373" s="7">
        <v>0</v>
      </c>
      <c r="L373" s="7">
        <v>0</v>
      </c>
      <c r="M373" s="7">
        <v>0</v>
      </c>
      <c r="N373" s="7">
        <v>0</v>
      </c>
      <c r="O373" s="7">
        <v>0</v>
      </c>
      <c r="P373" s="7">
        <v>0</v>
      </c>
      <c r="Q373" s="7">
        <v>0</v>
      </c>
      <c r="R373" s="7">
        <v>0</v>
      </c>
      <c r="S373" s="7">
        <v>0</v>
      </c>
      <c r="T373" s="7">
        <v>0</v>
      </c>
      <c r="U373" s="7">
        <v>0</v>
      </c>
      <c r="V373" s="7">
        <v>0</v>
      </c>
      <c r="W373" s="7">
        <v>0</v>
      </c>
      <c r="X373" s="7">
        <v>0</v>
      </c>
      <c r="Y373" s="7">
        <v>0</v>
      </c>
      <c r="Z373" s="7">
        <v>0</v>
      </c>
      <c r="AA373" s="7">
        <v>0</v>
      </c>
      <c r="AB373" s="4">
        <v>0</v>
      </c>
      <c r="AC373" s="4">
        <v>0</v>
      </c>
      <c r="AD373" s="4">
        <v>0</v>
      </c>
      <c r="AE373" s="4">
        <v>0</v>
      </c>
      <c r="AF373" s="4">
        <v>0</v>
      </c>
      <c r="AG373" s="4">
        <v>0</v>
      </c>
      <c r="AH373" s="4">
        <v>0</v>
      </c>
      <c r="AI373" s="4">
        <v>0</v>
      </c>
      <c r="AJ373" s="4">
        <v>0</v>
      </c>
      <c r="AK373" s="4">
        <v>0</v>
      </c>
      <c r="AL373" s="4">
        <v>0</v>
      </c>
      <c r="AM373" s="4">
        <v>0</v>
      </c>
      <c r="AP373" s="3" t="str">
        <f t="shared" si="18"/>
        <v>PV_SALVADOR</v>
      </c>
      <c r="AQ373" s="4">
        <f>VLOOKUP($AP373,$C$5:$AM$504,1+MontoEmpresas!AX371,FALSE)+AV373</f>
        <v>0</v>
      </c>
      <c r="AR373" s="4">
        <f>VLOOKUP($AP373,$C$5:$AM$504,1+MontoEmpresas!AY371,FALSE)+AW373</f>
        <v>0</v>
      </c>
      <c r="AS373" s="4">
        <f>VLOOKUP($AP373,$C$5:$AM$504,1+MontoEmpresas!AZ371,FALSE)+AX373</f>
        <v>0</v>
      </c>
      <c r="AT373" s="5">
        <f t="shared" si="19"/>
        <v>0</v>
      </c>
      <c r="AV373" s="4"/>
      <c r="AW373" s="4"/>
      <c r="AX373" s="4"/>
      <c r="BG373">
        <f t="shared" si="20"/>
        <v>369</v>
      </c>
      <c r="BH373" t="str">
        <f>+Medio!A370</f>
        <v>PV_SALVADOR</v>
      </c>
    </row>
    <row r="374" spans="3:60" x14ac:dyDescent="0.35">
      <c r="C374" s="3" t="s">
        <v>548</v>
      </c>
      <c r="D374" s="7">
        <v>0</v>
      </c>
      <c r="E374" s="7">
        <v>0</v>
      </c>
      <c r="F374" s="7">
        <v>0</v>
      </c>
      <c r="G374" s="7">
        <v>0</v>
      </c>
      <c r="H374" s="7">
        <v>0</v>
      </c>
      <c r="I374" s="7">
        <v>0</v>
      </c>
      <c r="J374" s="7">
        <v>0</v>
      </c>
      <c r="K374" s="7">
        <v>0</v>
      </c>
      <c r="L374" s="7">
        <v>0</v>
      </c>
      <c r="M374" s="7">
        <v>0</v>
      </c>
      <c r="N374" s="7">
        <v>0</v>
      </c>
      <c r="O374" s="7">
        <v>0</v>
      </c>
      <c r="P374" s="7">
        <v>0</v>
      </c>
      <c r="Q374" s="7">
        <v>0</v>
      </c>
      <c r="R374" s="7">
        <v>0</v>
      </c>
      <c r="S374" s="7">
        <v>0</v>
      </c>
      <c r="T374" s="7">
        <v>0</v>
      </c>
      <c r="U374" s="7">
        <v>0</v>
      </c>
      <c r="V374" s="7">
        <v>0</v>
      </c>
      <c r="W374" s="7">
        <v>0</v>
      </c>
      <c r="X374" s="7">
        <v>0</v>
      </c>
      <c r="Y374" s="7">
        <v>0</v>
      </c>
      <c r="Z374" s="7">
        <v>0</v>
      </c>
      <c r="AA374" s="7">
        <v>0</v>
      </c>
      <c r="AB374" s="4">
        <v>0</v>
      </c>
      <c r="AC374" s="4">
        <v>0</v>
      </c>
      <c r="AD374" s="4">
        <v>0</v>
      </c>
      <c r="AE374" s="4">
        <v>0</v>
      </c>
      <c r="AF374" s="4">
        <v>0</v>
      </c>
      <c r="AG374" s="4">
        <v>0</v>
      </c>
      <c r="AH374" s="4">
        <v>0</v>
      </c>
      <c r="AI374" s="4">
        <v>0</v>
      </c>
      <c r="AJ374" s="4">
        <v>0</v>
      </c>
      <c r="AK374" s="4">
        <v>0</v>
      </c>
      <c r="AL374" s="4">
        <v>0</v>
      </c>
      <c r="AM374" s="4">
        <v>0</v>
      </c>
      <c r="AP374" s="3" t="str">
        <f t="shared" si="18"/>
        <v>QUELTEHUE</v>
      </c>
      <c r="AQ374" s="4">
        <f>VLOOKUP($AP374,$C$5:$AM$504,1+MontoEmpresas!AX372,FALSE)+AV374</f>
        <v>0</v>
      </c>
      <c r="AR374" s="4">
        <f>VLOOKUP($AP374,$C$5:$AM$504,1+MontoEmpresas!AY372,FALSE)+AW374</f>
        <v>0</v>
      </c>
      <c r="AS374" s="4">
        <f>VLOOKUP($AP374,$C$5:$AM$504,1+MontoEmpresas!AZ372,FALSE)+AX374</f>
        <v>0</v>
      </c>
      <c r="AT374" s="5">
        <f t="shared" si="19"/>
        <v>0</v>
      </c>
      <c r="AV374" s="4"/>
      <c r="AW374" s="4"/>
      <c r="AX374" s="4"/>
      <c r="BG374">
        <f t="shared" si="20"/>
        <v>370</v>
      </c>
      <c r="BH374" t="str">
        <f>+Medio!A371</f>
        <v>QUELTEHUE</v>
      </c>
    </row>
    <row r="375" spans="3:60" x14ac:dyDescent="0.35">
      <c r="C375" s="3" t="s">
        <v>549</v>
      </c>
      <c r="D375" s="7">
        <v>0</v>
      </c>
      <c r="E375" s="7">
        <v>0</v>
      </c>
      <c r="F375" s="7">
        <v>0</v>
      </c>
      <c r="G375" s="7">
        <v>0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7">
        <v>0</v>
      </c>
      <c r="N375" s="7">
        <v>0</v>
      </c>
      <c r="O375" s="7">
        <v>0</v>
      </c>
      <c r="P375" s="7">
        <v>0</v>
      </c>
      <c r="Q375" s="7">
        <v>0</v>
      </c>
      <c r="R375" s="7">
        <v>0</v>
      </c>
      <c r="S375" s="7">
        <v>0</v>
      </c>
      <c r="T375" s="7">
        <v>0</v>
      </c>
      <c r="U375" s="7">
        <v>0</v>
      </c>
      <c r="V375" s="7">
        <v>0</v>
      </c>
      <c r="W375" s="7">
        <v>0</v>
      </c>
      <c r="X375" s="7">
        <v>0</v>
      </c>
      <c r="Y375" s="7">
        <v>0</v>
      </c>
      <c r="Z375" s="7">
        <v>0</v>
      </c>
      <c r="AA375" s="7">
        <v>0</v>
      </c>
      <c r="AB375" s="4">
        <v>0</v>
      </c>
      <c r="AC375" s="4">
        <v>0</v>
      </c>
      <c r="AD375" s="4">
        <v>0</v>
      </c>
      <c r="AE375" s="4">
        <v>0</v>
      </c>
      <c r="AF375" s="4">
        <v>0</v>
      </c>
      <c r="AG375" s="4">
        <v>0</v>
      </c>
      <c r="AH375" s="4">
        <v>0</v>
      </c>
      <c r="AI375" s="4">
        <v>0</v>
      </c>
      <c r="AJ375" s="4">
        <v>0</v>
      </c>
      <c r="AK375" s="4">
        <v>0</v>
      </c>
      <c r="AL375" s="4">
        <v>0</v>
      </c>
      <c r="AM375" s="4">
        <v>0</v>
      </c>
      <c r="AP375" s="3" t="str">
        <f t="shared" si="18"/>
        <v>QUEMCHI</v>
      </c>
      <c r="AQ375" s="4">
        <f>VLOOKUP($AP375,$C$5:$AM$504,1+MontoEmpresas!AX373,FALSE)+AV375</f>
        <v>0</v>
      </c>
      <c r="AR375" s="4">
        <f>VLOOKUP($AP375,$C$5:$AM$504,1+MontoEmpresas!AY373,FALSE)+AW375</f>
        <v>0</v>
      </c>
      <c r="AS375" s="4">
        <f>VLOOKUP($AP375,$C$5:$AM$504,1+MontoEmpresas!AZ373,FALSE)+AX375</f>
        <v>0</v>
      </c>
      <c r="AT375" s="5">
        <f t="shared" si="19"/>
        <v>0</v>
      </c>
      <c r="AV375" s="4"/>
      <c r="AW375" s="4"/>
      <c r="AX375" s="4"/>
      <c r="BG375">
        <f t="shared" si="20"/>
        <v>371</v>
      </c>
      <c r="BH375" t="str">
        <f>+Medio!A372</f>
        <v>QUEMCHI</v>
      </c>
    </row>
    <row r="376" spans="3:60" x14ac:dyDescent="0.35">
      <c r="C376" s="3" t="s">
        <v>550</v>
      </c>
      <c r="D376" s="7">
        <v>0</v>
      </c>
      <c r="E376" s="7">
        <v>0</v>
      </c>
      <c r="F376" s="7">
        <v>0</v>
      </c>
      <c r="G376" s="7">
        <v>0</v>
      </c>
      <c r="H376" s="7">
        <v>0</v>
      </c>
      <c r="I376" s="7">
        <v>0</v>
      </c>
      <c r="J376" s="7">
        <v>0</v>
      </c>
      <c r="K376" s="7">
        <v>0</v>
      </c>
      <c r="L376" s="7">
        <v>0</v>
      </c>
      <c r="M376" s="7">
        <v>0</v>
      </c>
      <c r="N376" s="7">
        <v>0</v>
      </c>
      <c r="O376" s="7">
        <v>0</v>
      </c>
      <c r="P376" s="7">
        <v>0</v>
      </c>
      <c r="Q376" s="7">
        <v>0</v>
      </c>
      <c r="R376" s="7">
        <v>0</v>
      </c>
      <c r="S376" s="7">
        <v>0</v>
      </c>
      <c r="T376" s="7">
        <v>0</v>
      </c>
      <c r="U376" s="7">
        <v>0</v>
      </c>
      <c r="V376" s="7">
        <v>0</v>
      </c>
      <c r="W376" s="7">
        <v>0</v>
      </c>
      <c r="X376" s="7">
        <v>0</v>
      </c>
      <c r="Y376" s="7">
        <v>0</v>
      </c>
      <c r="Z376" s="7">
        <v>0</v>
      </c>
      <c r="AA376" s="7">
        <v>0</v>
      </c>
      <c r="AB376" s="4">
        <v>0</v>
      </c>
      <c r="AC376" s="4">
        <v>0</v>
      </c>
      <c r="AD376" s="4">
        <v>0</v>
      </c>
      <c r="AE376" s="4">
        <v>0</v>
      </c>
      <c r="AF376" s="4">
        <v>0</v>
      </c>
      <c r="AG376" s="4">
        <v>0</v>
      </c>
      <c r="AH376" s="4">
        <v>0</v>
      </c>
      <c r="AI376" s="4">
        <v>0</v>
      </c>
      <c r="AJ376" s="4">
        <v>0</v>
      </c>
      <c r="AK376" s="4">
        <v>0</v>
      </c>
      <c r="AL376" s="4">
        <v>0</v>
      </c>
      <c r="AM376" s="4">
        <v>0</v>
      </c>
      <c r="AP376" s="3" t="str">
        <f t="shared" si="18"/>
        <v>QUICKSTART</v>
      </c>
      <c r="AQ376" s="4">
        <f>VLOOKUP($AP376,$C$5:$AM$504,1+MontoEmpresas!AX374,FALSE)+AV376</f>
        <v>0</v>
      </c>
      <c r="AR376" s="4">
        <f>VLOOKUP($AP376,$C$5:$AM$504,1+MontoEmpresas!AY374,FALSE)+AW376</f>
        <v>0</v>
      </c>
      <c r="AS376" s="4">
        <f>VLOOKUP($AP376,$C$5:$AM$504,1+MontoEmpresas!AZ374,FALSE)+AX376</f>
        <v>0</v>
      </c>
      <c r="AT376" s="5">
        <f t="shared" si="19"/>
        <v>0</v>
      </c>
      <c r="AV376" s="4"/>
      <c r="AW376" s="4"/>
      <c r="AX376" s="4"/>
      <c r="BG376">
        <f t="shared" si="20"/>
        <v>372</v>
      </c>
      <c r="BH376" t="str">
        <f>+Medio!A373</f>
        <v>QUICKSTART</v>
      </c>
    </row>
    <row r="377" spans="3:60" x14ac:dyDescent="0.35">
      <c r="C377" s="3" t="s">
        <v>551</v>
      </c>
      <c r="D377" s="7">
        <v>0</v>
      </c>
      <c r="E377" s="7">
        <v>0</v>
      </c>
      <c r="F377" s="7">
        <v>0</v>
      </c>
      <c r="G377" s="7">
        <v>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v>0</v>
      </c>
      <c r="N377" s="7">
        <v>0</v>
      </c>
      <c r="O377" s="7">
        <v>0</v>
      </c>
      <c r="P377" s="7">
        <v>0</v>
      </c>
      <c r="Q377" s="7">
        <v>0</v>
      </c>
      <c r="R377" s="7">
        <v>0</v>
      </c>
      <c r="S377" s="7">
        <v>0</v>
      </c>
      <c r="T377" s="7">
        <v>0</v>
      </c>
      <c r="U377" s="7">
        <v>0</v>
      </c>
      <c r="V377" s="7">
        <v>0</v>
      </c>
      <c r="W377" s="7">
        <v>0</v>
      </c>
      <c r="X377" s="7">
        <v>0</v>
      </c>
      <c r="Y377" s="7">
        <v>0</v>
      </c>
      <c r="Z377" s="7">
        <v>0</v>
      </c>
      <c r="AA377" s="7">
        <v>0</v>
      </c>
      <c r="AB377" s="4">
        <v>0</v>
      </c>
      <c r="AC377" s="4">
        <v>0</v>
      </c>
      <c r="AD377" s="4">
        <v>0</v>
      </c>
      <c r="AE377" s="4">
        <v>0</v>
      </c>
      <c r="AF377" s="4">
        <v>0</v>
      </c>
      <c r="AG377" s="4">
        <v>0</v>
      </c>
      <c r="AH377" s="4">
        <v>0</v>
      </c>
      <c r="AI377" s="4">
        <v>0</v>
      </c>
      <c r="AJ377" s="4">
        <v>0</v>
      </c>
      <c r="AK377" s="4">
        <v>0</v>
      </c>
      <c r="AL377" s="4">
        <v>0</v>
      </c>
      <c r="AM377" s="4">
        <v>0</v>
      </c>
      <c r="AP377" s="3" t="str">
        <f t="shared" si="18"/>
        <v>QUILLAY_SOLAR_SPA</v>
      </c>
      <c r="AQ377" s="4">
        <f>VLOOKUP($AP377,$C$5:$AM$504,1+MontoEmpresas!AX375,FALSE)+AV377</f>
        <v>0</v>
      </c>
      <c r="AR377" s="4">
        <f>VLOOKUP($AP377,$C$5:$AM$504,1+MontoEmpresas!AY375,FALSE)+AW377</f>
        <v>0</v>
      </c>
      <c r="AS377" s="4">
        <f>VLOOKUP($AP377,$C$5:$AM$504,1+MontoEmpresas!AZ375,FALSE)+AX377</f>
        <v>0</v>
      </c>
      <c r="AT377" s="5">
        <f t="shared" si="19"/>
        <v>0</v>
      </c>
      <c r="AV377" s="4"/>
      <c r="AW377" s="4"/>
      <c r="AX377" s="4"/>
      <c r="BG377">
        <f t="shared" si="20"/>
        <v>373</v>
      </c>
      <c r="BH377" t="str">
        <f>+Medio!A374</f>
        <v>QUILLAY_SOLAR_SPA</v>
      </c>
    </row>
    <row r="378" spans="3:60" x14ac:dyDescent="0.35">
      <c r="C378" s="3" t="s">
        <v>552</v>
      </c>
      <c r="D378" s="7">
        <v>0</v>
      </c>
      <c r="E378" s="7">
        <v>0</v>
      </c>
      <c r="F378" s="7">
        <v>0</v>
      </c>
      <c r="G378" s="7">
        <v>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0</v>
      </c>
      <c r="N378" s="7">
        <v>0</v>
      </c>
      <c r="O378" s="7">
        <v>0</v>
      </c>
      <c r="P378" s="7">
        <v>0</v>
      </c>
      <c r="Q378" s="7">
        <v>0</v>
      </c>
      <c r="R378" s="7">
        <v>0</v>
      </c>
      <c r="S378" s="7">
        <v>0</v>
      </c>
      <c r="T378" s="7">
        <v>0</v>
      </c>
      <c r="U378" s="7">
        <v>0</v>
      </c>
      <c r="V378" s="7">
        <v>0</v>
      </c>
      <c r="W378" s="7">
        <v>0</v>
      </c>
      <c r="X378" s="7">
        <v>0</v>
      </c>
      <c r="Y378" s="7">
        <v>0</v>
      </c>
      <c r="Z378" s="7">
        <v>0</v>
      </c>
      <c r="AA378" s="7">
        <v>0</v>
      </c>
      <c r="AB378" s="4">
        <v>0</v>
      </c>
      <c r="AC378" s="4">
        <v>0</v>
      </c>
      <c r="AD378" s="4">
        <v>0</v>
      </c>
      <c r="AE378" s="4">
        <v>0</v>
      </c>
      <c r="AF378" s="4">
        <v>0</v>
      </c>
      <c r="AG378" s="4">
        <v>0</v>
      </c>
      <c r="AH378" s="4">
        <v>0</v>
      </c>
      <c r="AI378" s="4">
        <v>0</v>
      </c>
      <c r="AJ378" s="4">
        <v>0</v>
      </c>
      <c r="AK378" s="4">
        <v>0</v>
      </c>
      <c r="AL378" s="4">
        <v>0</v>
      </c>
      <c r="AM378" s="4">
        <v>0</v>
      </c>
      <c r="AP378" s="3" t="str">
        <f t="shared" si="18"/>
        <v>QUINTA_SOLAR</v>
      </c>
      <c r="AQ378" s="4">
        <f>VLOOKUP($AP378,$C$5:$AM$504,1+MontoEmpresas!AX376,FALSE)+AV378</f>
        <v>0</v>
      </c>
      <c r="AR378" s="4">
        <f>VLOOKUP($AP378,$C$5:$AM$504,1+MontoEmpresas!AY376,FALSE)+AW378</f>
        <v>0</v>
      </c>
      <c r="AS378" s="4">
        <f>VLOOKUP($AP378,$C$5:$AM$504,1+MontoEmpresas!AZ376,FALSE)+AX378</f>
        <v>0</v>
      </c>
      <c r="AT378" s="5">
        <f t="shared" si="19"/>
        <v>0</v>
      </c>
      <c r="AV378" s="4"/>
      <c r="AW378" s="4"/>
      <c r="AX378" s="4"/>
      <c r="BG378">
        <f t="shared" si="20"/>
        <v>374</v>
      </c>
      <c r="BH378" t="str">
        <f>+Medio!A375</f>
        <v>QUINTA_SOLAR</v>
      </c>
    </row>
    <row r="379" spans="3:60" x14ac:dyDescent="0.35">
      <c r="C379" s="3" t="s">
        <v>220</v>
      </c>
      <c r="D379" s="7">
        <v>0</v>
      </c>
      <c r="E379" s="7">
        <v>0</v>
      </c>
      <c r="F379" s="7">
        <v>0</v>
      </c>
      <c r="G379" s="7">
        <v>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0</v>
      </c>
      <c r="N379" s="7">
        <v>0</v>
      </c>
      <c r="O379" s="7">
        <v>0</v>
      </c>
      <c r="P379" s="7">
        <v>0</v>
      </c>
      <c r="Q379" s="7">
        <v>0</v>
      </c>
      <c r="R379" s="7">
        <v>0</v>
      </c>
      <c r="S379" s="7">
        <v>0</v>
      </c>
      <c r="T379" s="7">
        <v>0</v>
      </c>
      <c r="U379" s="7">
        <v>0</v>
      </c>
      <c r="V379" s="7">
        <v>0</v>
      </c>
      <c r="W379" s="7">
        <v>0</v>
      </c>
      <c r="X379" s="7">
        <v>0</v>
      </c>
      <c r="Y379" s="7">
        <v>0</v>
      </c>
      <c r="Z379" s="7">
        <v>0</v>
      </c>
      <c r="AA379" s="7">
        <v>0</v>
      </c>
      <c r="AB379" s="4">
        <v>0</v>
      </c>
      <c r="AC379" s="4">
        <v>0</v>
      </c>
      <c r="AD379" s="4">
        <v>0</v>
      </c>
      <c r="AE379" s="4">
        <v>0</v>
      </c>
      <c r="AF379" s="4">
        <v>0</v>
      </c>
      <c r="AG379" s="4">
        <v>0</v>
      </c>
      <c r="AH379" s="4">
        <v>0</v>
      </c>
      <c r="AI379" s="4">
        <v>0</v>
      </c>
      <c r="AJ379" s="4">
        <v>0</v>
      </c>
      <c r="AK379" s="4">
        <v>0</v>
      </c>
      <c r="AL379" s="4">
        <v>0</v>
      </c>
      <c r="AM379" s="4">
        <v>0</v>
      </c>
      <c r="AP379" s="3" t="str">
        <f t="shared" si="18"/>
        <v>RAGSA</v>
      </c>
      <c r="AQ379" s="4">
        <f>VLOOKUP($AP379,$C$5:$AM$504,1+MontoEmpresas!AX377,FALSE)+AV379</f>
        <v>0</v>
      </c>
      <c r="AR379" s="4">
        <f>VLOOKUP($AP379,$C$5:$AM$504,1+MontoEmpresas!AY377,FALSE)+AW379</f>
        <v>0</v>
      </c>
      <c r="AS379" s="4">
        <f>VLOOKUP($AP379,$C$5:$AM$504,1+MontoEmpresas!AZ377,FALSE)+AX379</f>
        <v>0</v>
      </c>
      <c r="AT379" s="5">
        <f t="shared" si="19"/>
        <v>0</v>
      </c>
      <c r="AV379" s="4"/>
      <c r="AW379" s="4"/>
      <c r="AX379" s="4"/>
      <c r="BG379">
        <f t="shared" si="20"/>
        <v>375</v>
      </c>
      <c r="BH379" t="str">
        <f>+Medio!A376</f>
        <v>RAGSA</v>
      </c>
    </row>
    <row r="380" spans="3:60" x14ac:dyDescent="0.35">
      <c r="C380" s="19" t="s">
        <v>46</v>
      </c>
      <c r="D380" s="7">
        <v>0</v>
      </c>
      <c r="E380" s="7">
        <v>0</v>
      </c>
      <c r="F380" s="7">
        <v>0</v>
      </c>
      <c r="G380" s="7">
        <v>0</v>
      </c>
      <c r="H380" s="7">
        <v>0</v>
      </c>
      <c r="I380" s="7">
        <v>0</v>
      </c>
      <c r="J380" s="7">
        <v>0</v>
      </c>
      <c r="K380" s="7">
        <v>0</v>
      </c>
      <c r="L380" s="7">
        <v>0</v>
      </c>
      <c r="M380" s="7">
        <v>0</v>
      </c>
      <c r="N380" s="7">
        <v>0</v>
      </c>
      <c r="O380" s="7">
        <v>0</v>
      </c>
      <c r="P380" s="7">
        <v>0</v>
      </c>
      <c r="Q380" s="7">
        <v>0</v>
      </c>
      <c r="R380" s="7">
        <v>0</v>
      </c>
      <c r="S380" s="7">
        <v>0</v>
      </c>
      <c r="T380" s="7">
        <v>0</v>
      </c>
      <c r="U380" s="7">
        <v>0</v>
      </c>
      <c r="V380" s="7">
        <v>0</v>
      </c>
      <c r="W380" s="7">
        <v>0</v>
      </c>
      <c r="X380" s="7">
        <v>0</v>
      </c>
      <c r="Y380" s="7">
        <v>0</v>
      </c>
      <c r="Z380" s="7">
        <v>0</v>
      </c>
      <c r="AA380" s="7">
        <v>0</v>
      </c>
      <c r="AB380" s="4">
        <v>0</v>
      </c>
      <c r="AC380" s="4">
        <v>0</v>
      </c>
      <c r="AD380" s="4">
        <v>0</v>
      </c>
      <c r="AE380" s="4">
        <v>0</v>
      </c>
      <c r="AF380" s="4">
        <v>0</v>
      </c>
      <c r="AG380" s="4">
        <v>0</v>
      </c>
      <c r="AH380" s="4">
        <v>0</v>
      </c>
      <c r="AI380" s="4">
        <v>0</v>
      </c>
      <c r="AJ380" s="4">
        <v>0</v>
      </c>
      <c r="AK380" s="4">
        <v>0</v>
      </c>
      <c r="AL380" s="4">
        <v>0</v>
      </c>
      <c r="AM380" s="4">
        <v>0</v>
      </c>
      <c r="AP380" s="3" t="str">
        <f t="shared" si="18"/>
        <v>RAKI</v>
      </c>
      <c r="AQ380" s="4">
        <f>VLOOKUP($AP380,$C$5:$AM$504,1+MontoEmpresas!AX378,FALSE)+AV380</f>
        <v>0</v>
      </c>
      <c r="AR380" s="4">
        <f>VLOOKUP($AP380,$C$5:$AM$504,1+MontoEmpresas!AY378,FALSE)+AW380</f>
        <v>0</v>
      </c>
      <c r="AS380" s="4">
        <f>VLOOKUP($AP380,$C$5:$AM$504,1+MontoEmpresas!AZ378,FALSE)+AX380</f>
        <v>0</v>
      </c>
      <c r="AT380" s="5">
        <f t="shared" si="19"/>
        <v>0</v>
      </c>
      <c r="AV380" s="4"/>
      <c r="AW380" s="4"/>
      <c r="AX380" s="4"/>
      <c r="BG380">
        <f t="shared" si="20"/>
        <v>376</v>
      </c>
      <c r="BH380" t="str">
        <f>+Medio!A377</f>
        <v>RAKI</v>
      </c>
    </row>
    <row r="381" spans="3:60" x14ac:dyDescent="0.35">
      <c r="C381" s="19" t="s">
        <v>221</v>
      </c>
      <c r="D381" s="7">
        <v>0</v>
      </c>
      <c r="E381" s="7">
        <v>0</v>
      </c>
      <c r="F381" s="7">
        <v>0</v>
      </c>
      <c r="G381" s="7">
        <v>0</v>
      </c>
      <c r="H381" s="7">
        <v>0</v>
      </c>
      <c r="I381" s="7">
        <v>0</v>
      </c>
      <c r="J381" s="7">
        <v>0</v>
      </c>
      <c r="K381" s="7">
        <v>0</v>
      </c>
      <c r="L381" s="7">
        <v>0</v>
      </c>
      <c r="M381" s="7">
        <v>0</v>
      </c>
      <c r="N381" s="7">
        <v>0</v>
      </c>
      <c r="O381" s="7">
        <v>0</v>
      </c>
      <c r="P381" s="7">
        <v>0</v>
      </c>
      <c r="Q381" s="7">
        <v>0</v>
      </c>
      <c r="R381" s="7">
        <v>0</v>
      </c>
      <c r="S381" s="7">
        <v>0</v>
      </c>
      <c r="T381" s="7">
        <v>0</v>
      </c>
      <c r="U381" s="7">
        <v>0</v>
      </c>
      <c r="V381" s="7">
        <v>0</v>
      </c>
      <c r="W381" s="7">
        <v>0</v>
      </c>
      <c r="X381" s="7">
        <v>0</v>
      </c>
      <c r="Y381" s="7">
        <v>0</v>
      </c>
      <c r="Z381" s="7">
        <v>0</v>
      </c>
      <c r="AA381" s="7">
        <v>0</v>
      </c>
      <c r="AB381" s="4">
        <v>0</v>
      </c>
      <c r="AC381" s="4">
        <v>0</v>
      </c>
      <c r="AD381" s="4">
        <v>0</v>
      </c>
      <c r="AE381" s="4">
        <v>0</v>
      </c>
      <c r="AF381" s="4">
        <v>0</v>
      </c>
      <c r="AG381" s="4">
        <v>0</v>
      </c>
      <c r="AH381" s="4">
        <v>0</v>
      </c>
      <c r="AI381" s="4">
        <v>0</v>
      </c>
      <c r="AJ381" s="4">
        <v>0</v>
      </c>
      <c r="AK381" s="4">
        <v>0</v>
      </c>
      <c r="AL381" s="4">
        <v>0</v>
      </c>
      <c r="AM381" s="4">
        <v>0</v>
      </c>
      <c r="AP381" s="3" t="str">
        <f t="shared" si="18"/>
        <v>RANGUIL_SUR_SPA</v>
      </c>
      <c r="AQ381" s="4">
        <f>VLOOKUP($AP381,$C$5:$AM$504,1+MontoEmpresas!AX379,FALSE)+AV381</f>
        <v>0</v>
      </c>
      <c r="AR381" s="4">
        <f>VLOOKUP($AP381,$C$5:$AM$504,1+MontoEmpresas!AY379,FALSE)+AW381</f>
        <v>0</v>
      </c>
      <c r="AS381" s="4">
        <f>VLOOKUP($AP381,$C$5:$AM$504,1+MontoEmpresas!AZ379,FALSE)+AX381</f>
        <v>0</v>
      </c>
      <c r="AT381" s="5">
        <f t="shared" si="19"/>
        <v>0</v>
      </c>
      <c r="AV381" s="4"/>
      <c r="AW381" s="4"/>
      <c r="AX381" s="4"/>
      <c r="BG381">
        <f t="shared" si="20"/>
        <v>377</v>
      </c>
      <c r="BH381" t="str">
        <f>+Medio!A378</f>
        <v>RANGUIL_SUR_SPA</v>
      </c>
    </row>
    <row r="382" spans="3:60" x14ac:dyDescent="0.35">
      <c r="C382" s="19" t="s">
        <v>553</v>
      </c>
      <c r="D382" s="7">
        <v>0</v>
      </c>
      <c r="E382" s="7">
        <v>0</v>
      </c>
      <c r="F382" s="7">
        <v>0</v>
      </c>
      <c r="G382" s="7">
        <v>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7">
        <v>0</v>
      </c>
      <c r="N382" s="7">
        <v>0</v>
      </c>
      <c r="O382" s="7">
        <v>0</v>
      </c>
      <c r="P382" s="7">
        <v>0</v>
      </c>
      <c r="Q382" s="7">
        <v>0</v>
      </c>
      <c r="R382" s="7">
        <v>0</v>
      </c>
      <c r="S382" s="7">
        <v>0</v>
      </c>
      <c r="T382" s="7">
        <v>0</v>
      </c>
      <c r="U382" s="7">
        <v>0</v>
      </c>
      <c r="V382" s="7">
        <v>0</v>
      </c>
      <c r="W382" s="7">
        <v>0</v>
      </c>
      <c r="X382" s="7">
        <v>0</v>
      </c>
      <c r="Y382" s="7">
        <v>0</v>
      </c>
      <c r="Z382" s="7">
        <v>0</v>
      </c>
      <c r="AA382" s="7">
        <v>0</v>
      </c>
      <c r="AB382" s="4">
        <v>0</v>
      </c>
      <c r="AC382" s="4">
        <v>0</v>
      </c>
      <c r="AD382" s="4">
        <v>0</v>
      </c>
      <c r="AE382" s="4">
        <v>0</v>
      </c>
      <c r="AF382" s="4">
        <v>0</v>
      </c>
      <c r="AG382" s="4">
        <v>0</v>
      </c>
      <c r="AH382" s="4">
        <v>0</v>
      </c>
      <c r="AI382" s="4">
        <v>0</v>
      </c>
      <c r="AJ382" s="4">
        <v>0</v>
      </c>
      <c r="AK382" s="4">
        <v>0</v>
      </c>
      <c r="AL382" s="4">
        <v>0</v>
      </c>
      <c r="AM382" s="4">
        <v>0</v>
      </c>
      <c r="AP382" s="3" t="str">
        <f t="shared" si="18"/>
        <v>RASO_POWER</v>
      </c>
      <c r="AQ382" s="4">
        <f>VLOOKUP($AP382,$C$5:$AM$504,1+MontoEmpresas!AX380,FALSE)+AV382</f>
        <v>0</v>
      </c>
      <c r="AR382" s="4">
        <f>VLOOKUP($AP382,$C$5:$AM$504,1+MontoEmpresas!AY380,FALSE)+AW382</f>
        <v>0</v>
      </c>
      <c r="AS382" s="4">
        <f>VLOOKUP($AP382,$C$5:$AM$504,1+MontoEmpresas!AZ380,FALSE)+AX382</f>
        <v>0</v>
      </c>
      <c r="AT382" s="5">
        <f t="shared" si="19"/>
        <v>0</v>
      </c>
      <c r="AV382" s="4"/>
      <c r="AW382" s="4"/>
      <c r="AX382" s="4"/>
      <c r="BG382">
        <f t="shared" si="20"/>
        <v>378</v>
      </c>
      <c r="BH382" t="str">
        <f>+Medio!A379</f>
        <v>RASO_POWER</v>
      </c>
    </row>
    <row r="383" spans="3:60" x14ac:dyDescent="0.35">
      <c r="C383" s="19" t="s">
        <v>554</v>
      </c>
      <c r="D383" s="7">
        <v>0</v>
      </c>
      <c r="E383" s="7">
        <v>0</v>
      </c>
      <c r="F383" s="7">
        <v>0</v>
      </c>
      <c r="G383" s="7">
        <v>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0</v>
      </c>
      <c r="N383" s="7">
        <v>0</v>
      </c>
      <c r="O383" s="7">
        <v>0</v>
      </c>
      <c r="P383" s="7">
        <v>0</v>
      </c>
      <c r="Q383" s="7">
        <v>0</v>
      </c>
      <c r="R383" s="7">
        <v>0</v>
      </c>
      <c r="S383" s="7">
        <v>0</v>
      </c>
      <c r="T383" s="7">
        <v>0</v>
      </c>
      <c r="U383" s="7">
        <v>0</v>
      </c>
      <c r="V383" s="7">
        <v>0</v>
      </c>
      <c r="W383" s="7">
        <v>0</v>
      </c>
      <c r="X383" s="7">
        <v>0</v>
      </c>
      <c r="Y383" s="7">
        <v>0</v>
      </c>
      <c r="Z383" s="7">
        <v>0</v>
      </c>
      <c r="AA383" s="7">
        <v>0</v>
      </c>
      <c r="AB383" s="4">
        <v>0</v>
      </c>
      <c r="AC383" s="4">
        <v>0</v>
      </c>
      <c r="AD383" s="4">
        <v>0</v>
      </c>
      <c r="AE383" s="4">
        <v>0</v>
      </c>
      <c r="AF383" s="4">
        <v>0</v>
      </c>
      <c r="AG383" s="4">
        <v>0</v>
      </c>
      <c r="AH383" s="4">
        <v>0</v>
      </c>
      <c r="AI383" s="4">
        <v>0</v>
      </c>
      <c r="AJ383" s="4">
        <v>0</v>
      </c>
      <c r="AK383" s="4">
        <v>0</v>
      </c>
      <c r="AL383" s="4">
        <v>0</v>
      </c>
      <c r="AM383" s="4">
        <v>0</v>
      </c>
      <c r="AP383" s="3" t="str">
        <f t="shared" si="18"/>
        <v>REDEN_CABILDO_SOLAR</v>
      </c>
      <c r="AQ383" s="4">
        <f>VLOOKUP($AP383,$C$5:$AM$504,1+MontoEmpresas!AX381,FALSE)+AV383</f>
        <v>0</v>
      </c>
      <c r="AR383" s="4">
        <f>VLOOKUP($AP383,$C$5:$AM$504,1+MontoEmpresas!AY381,FALSE)+AW383</f>
        <v>0</v>
      </c>
      <c r="AS383" s="4">
        <f>VLOOKUP($AP383,$C$5:$AM$504,1+MontoEmpresas!AZ381,FALSE)+AX383</f>
        <v>0</v>
      </c>
      <c r="AT383" s="5">
        <f t="shared" si="19"/>
        <v>0</v>
      </c>
      <c r="AV383" s="4"/>
      <c r="AW383" s="4"/>
      <c r="AX383" s="4"/>
      <c r="BG383">
        <f t="shared" si="20"/>
        <v>379</v>
      </c>
      <c r="BH383" t="str">
        <f>+Medio!A380</f>
        <v>REDEN_CABILDO_SOLAR</v>
      </c>
    </row>
    <row r="384" spans="3:60" x14ac:dyDescent="0.35">
      <c r="C384" s="19" t="s">
        <v>222</v>
      </c>
      <c r="D384" s="7">
        <v>0</v>
      </c>
      <c r="E384" s="7">
        <v>0</v>
      </c>
      <c r="F384" s="7">
        <v>0</v>
      </c>
      <c r="G384" s="7">
        <v>0</v>
      </c>
      <c r="H384" s="7">
        <v>0</v>
      </c>
      <c r="I384" s="7">
        <v>0</v>
      </c>
      <c r="J384" s="7">
        <v>0</v>
      </c>
      <c r="K384" s="7">
        <v>0</v>
      </c>
      <c r="L384" s="7">
        <v>0</v>
      </c>
      <c r="M384" s="7">
        <v>0</v>
      </c>
      <c r="N384" s="7">
        <v>0</v>
      </c>
      <c r="O384" s="7">
        <v>0</v>
      </c>
      <c r="P384" s="7">
        <v>0</v>
      </c>
      <c r="Q384" s="7">
        <v>0</v>
      </c>
      <c r="R384" s="7">
        <v>0</v>
      </c>
      <c r="S384" s="7">
        <v>0</v>
      </c>
      <c r="T384" s="7">
        <v>0</v>
      </c>
      <c r="U384" s="7">
        <v>0</v>
      </c>
      <c r="V384" s="7">
        <v>0</v>
      </c>
      <c r="W384" s="7">
        <v>0</v>
      </c>
      <c r="X384" s="7">
        <v>0</v>
      </c>
      <c r="Y384" s="7">
        <v>0</v>
      </c>
      <c r="Z384" s="7">
        <v>0</v>
      </c>
      <c r="AA384" s="7">
        <v>0</v>
      </c>
      <c r="AB384" s="4">
        <v>0</v>
      </c>
      <c r="AC384" s="4">
        <v>0</v>
      </c>
      <c r="AD384" s="4">
        <v>0</v>
      </c>
      <c r="AE384" s="4">
        <v>0</v>
      </c>
      <c r="AF384" s="4">
        <v>0</v>
      </c>
      <c r="AG384" s="4">
        <v>0</v>
      </c>
      <c r="AH384" s="4">
        <v>0</v>
      </c>
      <c r="AI384" s="4">
        <v>0</v>
      </c>
      <c r="AJ384" s="4">
        <v>0</v>
      </c>
      <c r="AK384" s="4">
        <v>0</v>
      </c>
      <c r="AL384" s="4">
        <v>0</v>
      </c>
      <c r="AM384" s="4">
        <v>0</v>
      </c>
      <c r="AP384" s="3" t="str">
        <f t="shared" si="18"/>
        <v>REDEN_LALAJUELA</v>
      </c>
      <c r="AQ384" s="4">
        <f>VLOOKUP($AP384,$C$5:$AM$504,1+MontoEmpresas!AX382,FALSE)+AV384</f>
        <v>0</v>
      </c>
      <c r="AR384" s="4">
        <f>VLOOKUP($AP384,$C$5:$AM$504,1+MontoEmpresas!AY382,FALSE)+AW384</f>
        <v>0</v>
      </c>
      <c r="AS384" s="4">
        <f>VLOOKUP($AP384,$C$5:$AM$504,1+MontoEmpresas!AZ382,FALSE)+AX384</f>
        <v>0</v>
      </c>
      <c r="AT384" s="5">
        <f t="shared" si="19"/>
        <v>0</v>
      </c>
      <c r="AV384" s="4"/>
      <c r="AW384" s="4"/>
      <c r="AX384" s="4"/>
      <c r="BG384">
        <f t="shared" si="20"/>
        <v>380</v>
      </c>
      <c r="BH384" t="str">
        <f>+Medio!A381</f>
        <v>REDEN_LALAJUELA</v>
      </c>
    </row>
    <row r="385" spans="3:60" x14ac:dyDescent="0.35">
      <c r="C385" s="19" t="s">
        <v>223</v>
      </c>
      <c r="D385" s="7">
        <v>0</v>
      </c>
      <c r="E385" s="7">
        <v>0</v>
      </c>
      <c r="F385" s="7">
        <v>0</v>
      </c>
      <c r="G385" s="7">
        <v>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7">
        <v>0</v>
      </c>
      <c r="N385" s="7">
        <v>0</v>
      </c>
      <c r="O385" s="7">
        <v>0</v>
      </c>
      <c r="P385" s="7">
        <v>0</v>
      </c>
      <c r="Q385" s="7">
        <v>0</v>
      </c>
      <c r="R385" s="7">
        <v>0</v>
      </c>
      <c r="S385" s="7">
        <v>0</v>
      </c>
      <c r="T385" s="7">
        <v>0</v>
      </c>
      <c r="U385" s="7">
        <v>0</v>
      </c>
      <c r="V385" s="7">
        <v>0</v>
      </c>
      <c r="W385" s="7">
        <v>0</v>
      </c>
      <c r="X385" s="7">
        <v>0</v>
      </c>
      <c r="Y385" s="7">
        <v>0</v>
      </c>
      <c r="Z385" s="7">
        <v>0</v>
      </c>
      <c r="AA385" s="7">
        <v>0</v>
      </c>
      <c r="AB385" s="4">
        <v>0</v>
      </c>
      <c r="AC385" s="4">
        <v>0</v>
      </c>
      <c r="AD385" s="4">
        <v>0</v>
      </c>
      <c r="AE385" s="4">
        <v>0</v>
      </c>
      <c r="AF385" s="4">
        <v>0</v>
      </c>
      <c r="AG385" s="4">
        <v>0</v>
      </c>
      <c r="AH385" s="4">
        <v>0</v>
      </c>
      <c r="AI385" s="4">
        <v>0</v>
      </c>
      <c r="AJ385" s="4">
        <v>0</v>
      </c>
      <c r="AK385" s="4">
        <v>0</v>
      </c>
      <c r="AL385" s="4">
        <v>0</v>
      </c>
      <c r="AM385" s="4">
        <v>0</v>
      </c>
      <c r="AP385" s="3" t="str">
        <f t="shared" si="18"/>
        <v>REDEN_TALHUEN_SOLAR</v>
      </c>
      <c r="AQ385" s="4">
        <f>VLOOKUP($AP385,$C$5:$AM$504,1+MontoEmpresas!AX383,FALSE)+AV385</f>
        <v>0</v>
      </c>
      <c r="AR385" s="4">
        <f>VLOOKUP($AP385,$C$5:$AM$504,1+MontoEmpresas!AY383,FALSE)+AW385</f>
        <v>0</v>
      </c>
      <c r="AS385" s="4">
        <f>VLOOKUP($AP385,$C$5:$AM$504,1+MontoEmpresas!AZ383,FALSE)+AX385</f>
        <v>0</v>
      </c>
      <c r="AT385" s="5">
        <f t="shared" si="19"/>
        <v>0</v>
      </c>
      <c r="AV385" s="4"/>
      <c r="AW385" s="4"/>
      <c r="AX385" s="4"/>
      <c r="BG385">
        <f t="shared" si="20"/>
        <v>381</v>
      </c>
      <c r="BH385" t="str">
        <f>+Medio!A382</f>
        <v>REDEN_TALHUEN_SOLAR</v>
      </c>
    </row>
    <row r="386" spans="3:60" x14ac:dyDescent="0.35">
      <c r="C386" s="19" t="s">
        <v>555</v>
      </c>
      <c r="D386" s="7">
        <v>0</v>
      </c>
      <c r="E386" s="7">
        <v>0</v>
      </c>
      <c r="F386" s="7">
        <v>0</v>
      </c>
      <c r="G386" s="7">
        <v>0</v>
      </c>
      <c r="H386" s="7">
        <v>0</v>
      </c>
      <c r="I386" s="7">
        <v>0</v>
      </c>
      <c r="J386" s="7">
        <v>0</v>
      </c>
      <c r="K386" s="7">
        <v>0</v>
      </c>
      <c r="L386" s="7">
        <v>0</v>
      </c>
      <c r="M386" s="7">
        <v>0</v>
      </c>
      <c r="N386" s="7">
        <v>0</v>
      </c>
      <c r="O386" s="7">
        <v>0</v>
      </c>
      <c r="P386" s="7">
        <v>0</v>
      </c>
      <c r="Q386" s="7">
        <v>0</v>
      </c>
      <c r="R386" s="7">
        <v>0</v>
      </c>
      <c r="S386" s="7">
        <v>0</v>
      </c>
      <c r="T386" s="7">
        <v>0</v>
      </c>
      <c r="U386" s="7">
        <v>0</v>
      </c>
      <c r="V386" s="7">
        <v>0</v>
      </c>
      <c r="W386" s="7">
        <v>0</v>
      </c>
      <c r="X386" s="7">
        <v>0</v>
      </c>
      <c r="Y386" s="7">
        <v>0</v>
      </c>
      <c r="Z386" s="7">
        <v>0</v>
      </c>
      <c r="AA386" s="7">
        <v>0</v>
      </c>
      <c r="AB386" s="4">
        <v>0</v>
      </c>
      <c r="AC386" s="4">
        <v>0</v>
      </c>
      <c r="AD386" s="4">
        <v>0</v>
      </c>
      <c r="AE386" s="4">
        <v>0</v>
      </c>
      <c r="AF386" s="4">
        <v>0</v>
      </c>
      <c r="AG386" s="4">
        <v>0</v>
      </c>
      <c r="AH386" s="4">
        <v>0</v>
      </c>
      <c r="AI386" s="4">
        <v>0</v>
      </c>
      <c r="AJ386" s="4">
        <v>0</v>
      </c>
      <c r="AK386" s="4">
        <v>0</v>
      </c>
      <c r="AL386" s="4">
        <v>0</v>
      </c>
      <c r="AM386" s="4">
        <v>0</v>
      </c>
      <c r="AP386" s="3" t="str">
        <f t="shared" si="18"/>
        <v>RENOVALIA_6</v>
      </c>
      <c r="AQ386" s="4">
        <f>VLOOKUP($AP386,$C$5:$AM$504,1+MontoEmpresas!AX384,FALSE)+AV386</f>
        <v>0</v>
      </c>
      <c r="AR386" s="4">
        <f>VLOOKUP($AP386,$C$5:$AM$504,1+MontoEmpresas!AY384,FALSE)+AW386</f>
        <v>0</v>
      </c>
      <c r="AS386" s="4">
        <f>VLOOKUP($AP386,$C$5:$AM$504,1+MontoEmpresas!AZ384,FALSE)+AX386</f>
        <v>0</v>
      </c>
      <c r="AT386" s="5">
        <f t="shared" si="19"/>
        <v>0</v>
      </c>
      <c r="AV386" s="4"/>
      <c r="AW386" s="4"/>
      <c r="AX386" s="4"/>
      <c r="BG386">
        <f t="shared" si="20"/>
        <v>382</v>
      </c>
      <c r="BH386" t="str">
        <f>+Medio!A383</f>
        <v>RENOVALIA_6</v>
      </c>
    </row>
    <row r="387" spans="3:60" x14ac:dyDescent="0.35">
      <c r="C387" s="19" t="s">
        <v>556</v>
      </c>
      <c r="D387" s="7">
        <v>0</v>
      </c>
      <c r="E387" s="7">
        <v>0</v>
      </c>
      <c r="F387" s="7">
        <v>0</v>
      </c>
      <c r="G387" s="7">
        <v>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0</v>
      </c>
      <c r="N387" s="7">
        <v>0</v>
      </c>
      <c r="O387" s="7">
        <v>0</v>
      </c>
      <c r="P387" s="7">
        <v>0</v>
      </c>
      <c r="Q387" s="7">
        <v>0</v>
      </c>
      <c r="R387" s="7">
        <v>0</v>
      </c>
      <c r="S387" s="7">
        <v>0</v>
      </c>
      <c r="T387" s="7">
        <v>0</v>
      </c>
      <c r="U387" s="7">
        <v>0</v>
      </c>
      <c r="V387" s="7">
        <v>0</v>
      </c>
      <c r="W387" s="7">
        <v>0</v>
      </c>
      <c r="X387" s="7">
        <v>0</v>
      </c>
      <c r="Y387" s="7">
        <v>0</v>
      </c>
      <c r="Z387" s="7">
        <v>0</v>
      </c>
      <c r="AA387" s="7">
        <v>0</v>
      </c>
      <c r="AB387" s="4">
        <v>0</v>
      </c>
      <c r="AC387" s="4">
        <v>0</v>
      </c>
      <c r="AD387" s="4">
        <v>0</v>
      </c>
      <c r="AE387" s="4">
        <v>0</v>
      </c>
      <c r="AF387" s="4">
        <v>0</v>
      </c>
      <c r="AG387" s="4">
        <v>0</v>
      </c>
      <c r="AH387" s="4">
        <v>0</v>
      </c>
      <c r="AI387" s="4">
        <v>0</v>
      </c>
      <c r="AJ387" s="4">
        <v>0</v>
      </c>
      <c r="AK387" s="4">
        <v>0</v>
      </c>
      <c r="AL387" s="4">
        <v>0</v>
      </c>
      <c r="AM387" s="4">
        <v>0</v>
      </c>
      <c r="AP387" s="3" t="str">
        <f t="shared" si="18"/>
        <v>RENOVALIA_7</v>
      </c>
      <c r="AQ387" s="4">
        <f>VLOOKUP($AP387,$C$5:$AM$504,1+MontoEmpresas!AX385,FALSE)+AV387</f>
        <v>0</v>
      </c>
      <c r="AR387" s="4">
        <f>VLOOKUP($AP387,$C$5:$AM$504,1+MontoEmpresas!AY385,FALSE)+AW387</f>
        <v>0</v>
      </c>
      <c r="AS387" s="4">
        <f>VLOOKUP($AP387,$C$5:$AM$504,1+MontoEmpresas!AZ385,FALSE)+AX387</f>
        <v>0</v>
      </c>
      <c r="AT387" s="5">
        <f t="shared" si="19"/>
        <v>0</v>
      </c>
      <c r="AV387" s="4"/>
      <c r="AW387" s="4"/>
      <c r="AX387" s="4"/>
      <c r="BG387">
        <f t="shared" si="20"/>
        <v>383</v>
      </c>
      <c r="BH387" t="str">
        <f>+Medio!A384</f>
        <v>RENOVALIA_7</v>
      </c>
    </row>
    <row r="388" spans="3:60" x14ac:dyDescent="0.35">
      <c r="C388" s="19" t="s">
        <v>557</v>
      </c>
      <c r="D388" s="7">
        <v>0</v>
      </c>
      <c r="E388" s="7">
        <v>0</v>
      </c>
      <c r="F388" s="7">
        <v>0</v>
      </c>
      <c r="G388" s="7">
        <v>0</v>
      </c>
      <c r="H388" s="7">
        <v>0</v>
      </c>
      <c r="I388" s="7">
        <v>0</v>
      </c>
      <c r="J388" s="7">
        <v>0</v>
      </c>
      <c r="K388" s="7">
        <v>0</v>
      </c>
      <c r="L388" s="7">
        <v>0</v>
      </c>
      <c r="M388" s="7">
        <v>0</v>
      </c>
      <c r="N388" s="7">
        <v>0</v>
      </c>
      <c r="O388" s="7">
        <v>0</v>
      </c>
      <c r="P388" s="7">
        <v>0</v>
      </c>
      <c r="Q388" s="7">
        <v>0</v>
      </c>
      <c r="R388" s="7">
        <v>0</v>
      </c>
      <c r="S388" s="7">
        <v>0</v>
      </c>
      <c r="T388" s="7">
        <v>0</v>
      </c>
      <c r="U388" s="7">
        <v>0</v>
      </c>
      <c r="V388" s="7">
        <v>0</v>
      </c>
      <c r="W388" s="7">
        <v>0</v>
      </c>
      <c r="X388" s="7">
        <v>0</v>
      </c>
      <c r="Y388" s="7">
        <v>0</v>
      </c>
      <c r="Z388" s="7">
        <v>0</v>
      </c>
      <c r="AA388" s="7">
        <v>0</v>
      </c>
      <c r="AB388" s="4">
        <v>0</v>
      </c>
      <c r="AC388" s="4">
        <v>0</v>
      </c>
      <c r="AD388" s="4">
        <v>0</v>
      </c>
      <c r="AE388" s="4">
        <v>0</v>
      </c>
      <c r="AF388" s="4">
        <v>0</v>
      </c>
      <c r="AG388" s="4">
        <v>0</v>
      </c>
      <c r="AH388" s="4">
        <v>0</v>
      </c>
      <c r="AI388" s="4">
        <v>0</v>
      </c>
      <c r="AJ388" s="4">
        <v>0</v>
      </c>
      <c r="AK388" s="4">
        <v>0</v>
      </c>
      <c r="AL388" s="4">
        <v>0</v>
      </c>
      <c r="AM388" s="4">
        <v>0</v>
      </c>
      <c r="AP388" s="3" t="str">
        <f t="shared" si="18"/>
        <v>RINCONADA</v>
      </c>
      <c r="AQ388" s="4">
        <f>VLOOKUP($AP388,$C$5:$AM$504,1+MontoEmpresas!AX386,FALSE)+AV388</f>
        <v>0</v>
      </c>
      <c r="AR388" s="4">
        <f>VLOOKUP($AP388,$C$5:$AM$504,1+MontoEmpresas!AY386,FALSE)+AW388</f>
        <v>0</v>
      </c>
      <c r="AS388" s="4">
        <f>VLOOKUP($AP388,$C$5:$AM$504,1+MontoEmpresas!AZ386,FALSE)+AX388</f>
        <v>0</v>
      </c>
      <c r="AT388" s="5">
        <f t="shared" si="19"/>
        <v>0</v>
      </c>
      <c r="AV388" s="4"/>
      <c r="AW388" s="4"/>
      <c r="AX388" s="4"/>
      <c r="BG388">
        <f t="shared" si="20"/>
        <v>384</v>
      </c>
      <c r="BH388" t="str">
        <f>+Medio!A385</f>
        <v>RINCONADA</v>
      </c>
    </row>
    <row r="389" spans="3:60" x14ac:dyDescent="0.35">
      <c r="C389" s="19" t="s">
        <v>224</v>
      </c>
      <c r="D389" s="7">
        <v>0</v>
      </c>
      <c r="E389" s="7">
        <v>0</v>
      </c>
      <c r="F389" s="7">
        <v>0</v>
      </c>
      <c r="G389" s="7">
        <v>0</v>
      </c>
      <c r="H389" s="7">
        <v>0</v>
      </c>
      <c r="I389" s="7">
        <v>0</v>
      </c>
      <c r="J389" s="7">
        <v>0</v>
      </c>
      <c r="K389" s="7">
        <v>0</v>
      </c>
      <c r="L389" s="7">
        <v>0</v>
      </c>
      <c r="M389" s="7">
        <v>0</v>
      </c>
      <c r="N389" s="7">
        <v>0</v>
      </c>
      <c r="O389" s="7">
        <v>0</v>
      </c>
      <c r="P389" s="7">
        <v>0</v>
      </c>
      <c r="Q389" s="7">
        <v>0</v>
      </c>
      <c r="R389" s="7">
        <v>0</v>
      </c>
      <c r="S389" s="7">
        <v>0</v>
      </c>
      <c r="T389" s="7">
        <v>0</v>
      </c>
      <c r="U389" s="7">
        <v>0</v>
      </c>
      <c r="V389" s="7">
        <v>0</v>
      </c>
      <c r="W389" s="7">
        <v>0</v>
      </c>
      <c r="X389" s="7">
        <v>0</v>
      </c>
      <c r="Y389" s="7">
        <v>0</v>
      </c>
      <c r="Z389" s="7">
        <v>0</v>
      </c>
      <c r="AA389" s="7">
        <v>0</v>
      </c>
      <c r="AB389" s="4">
        <v>0</v>
      </c>
      <c r="AC389" s="4">
        <v>0</v>
      </c>
      <c r="AD389" s="4">
        <v>0</v>
      </c>
      <c r="AE389" s="4">
        <v>0</v>
      </c>
      <c r="AF389" s="4">
        <v>0</v>
      </c>
      <c r="AG389" s="4">
        <v>0</v>
      </c>
      <c r="AH389" s="4">
        <v>0</v>
      </c>
      <c r="AI389" s="4">
        <v>0</v>
      </c>
      <c r="AJ389" s="4">
        <v>0</v>
      </c>
      <c r="AK389" s="4">
        <v>0</v>
      </c>
      <c r="AL389" s="4">
        <v>0</v>
      </c>
      <c r="AM389" s="4">
        <v>0</v>
      </c>
      <c r="AP389" s="3" t="str">
        <f t="shared" si="18"/>
        <v>RIO HUASCO</v>
      </c>
      <c r="AQ389" s="4">
        <f>VLOOKUP($AP389,$C$5:$AM$504,1+MontoEmpresas!AX387,FALSE)+AV389</f>
        <v>0</v>
      </c>
      <c r="AR389" s="4">
        <f>VLOOKUP($AP389,$C$5:$AM$504,1+MontoEmpresas!AY387,FALSE)+AW389</f>
        <v>0</v>
      </c>
      <c r="AS389" s="4">
        <f>VLOOKUP($AP389,$C$5:$AM$504,1+MontoEmpresas!AZ387,FALSE)+AX389</f>
        <v>0</v>
      </c>
      <c r="AT389" s="5">
        <f t="shared" si="19"/>
        <v>0</v>
      </c>
      <c r="AV389" s="4"/>
      <c r="AW389" s="4"/>
      <c r="AX389" s="4"/>
      <c r="BG389">
        <f t="shared" si="20"/>
        <v>385</v>
      </c>
      <c r="BH389" t="str">
        <f>+Medio!A386</f>
        <v>RIO HUASCO</v>
      </c>
    </row>
    <row r="390" spans="3:60" x14ac:dyDescent="0.35">
      <c r="C390" s="19" t="s">
        <v>47</v>
      </c>
      <c r="D390" s="7">
        <v>0</v>
      </c>
      <c r="E390" s="7">
        <v>0</v>
      </c>
      <c r="F390" s="7">
        <v>0</v>
      </c>
      <c r="G390" s="7">
        <v>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7">
        <v>0</v>
      </c>
      <c r="N390" s="7">
        <v>0</v>
      </c>
      <c r="O390" s="7">
        <v>0</v>
      </c>
      <c r="P390" s="7">
        <v>0</v>
      </c>
      <c r="Q390" s="7">
        <v>0</v>
      </c>
      <c r="R390" s="7">
        <v>0</v>
      </c>
      <c r="S390" s="7">
        <v>0</v>
      </c>
      <c r="T390" s="7">
        <v>0</v>
      </c>
      <c r="U390" s="7">
        <v>0</v>
      </c>
      <c r="V390" s="7">
        <v>0</v>
      </c>
      <c r="W390" s="7">
        <v>0</v>
      </c>
      <c r="X390" s="7">
        <v>0</v>
      </c>
      <c r="Y390" s="7">
        <v>0</v>
      </c>
      <c r="Z390" s="7">
        <v>0</v>
      </c>
      <c r="AA390" s="7">
        <v>0</v>
      </c>
      <c r="AB390" s="4">
        <v>0</v>
      </c>
      <c r="AC390" s="4">
        <v>0</v>
      </c>
      <c r="AD390" s="4">
        <v>0</v>
      </c>
      <c r="AE390" s="4">
        <v>0</v>
      </c>
      <c r="AF390" s="4">
        <v>0</v>
      </c>
      <c r="AG390" s="4">
        <v>0</v>
      </c>
      <c r="AH390" s="4">
        <v>0</v>
      </c>
      <c r="AI390" s="4">
        <v>0</v>
      </c>
      <c r="AJ390" s="4">
        <v>0</v>
      </c>
      <c r="AK390" s="4">
        <v>0</v>
      </c>
      <c r="AL390" s="4">
        <v>0</v>
      </c>
      <c r="AM390" s="4">
        <v>0</v>
      </c>
      <c r="AP390" s="3" t="str">
        <f t="shared" ref="AP390:AP453" si="21">C390</f>
        <v>RIO_COLORADO</v>
      </c>
      <c r="AQ390" s="4">
        <f>VLOOKUP($AP390,$C$5:$AM$504,1+MontoEmpresas!AX388,FALSE)+AV390</f>
        <v>0</v>
      </c>
      <c r="AR390" s="4">
        <f>VLOOKUP($AP390,$C$5:$AM$504,1+MontoEmpresas!AY388,FALSE)+AW390</f>
        <v>0</v>
      </c>
      <c r="AS390" s="4">
        <f>VLOOKUP($AP390,$C$5:$AM$504,1+MontoEmpresas!AZ388,FALSE)+AX390</f>
        <v>0</v>
      </c>
      <c r="AT390" s="5">
        <f t="shared" ref="AT390:AT453" si="22">SUM(AQ390:AS390)</f>
        <v>0</v>
      </c>
      <c r="AV390" s="4"/>
      <c r="AW390" s="4"/>
      <c r="AX390" s="4"/>
      <c r="BG390">
        <f t="shared" si="20"/>
        <v>386</v>
      </c>
      <c r="BH390" t="str">
        <f>+Medio!A387</f>
        <v>RIO_COLORADO</v>
      </c>
    </row>
    <row r="391" spans="3:60" x14ac:dyDescent="0.35">
      <c r="C391" s="19" t="s">
        <v>225</v>
      </c>
      <c r="D391" s="7">
        <v>0</v>
      </c>
      <c r="E391" s="7">
        <v>0</v>
      </c>
      <c r="F391" s="7">
        <v>0</v>
      </c>
      <c r="G391" s="7">
        <v>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  <c r="P391" s="7">
        <v>0</v>
      </c>
      <c r="Q391" s="7">
        <v>0</v>
      </c>
      <c r="R391" s="7">
        <v>0</v>
      </c>
      <c r="S391" s="7">
        <v>0</v>
      </c>
      <c r="T391" s="7">
        <v>0</v>
      </c>
      <c r="U391" s="7">
        <v>0</v>
      </c>
      <c r="V391" s="7">
        <v>0</v>
      </c>
      <c r="W391" s="7">
        <v>0</v>
      </c>
      <c r="X391" s="7">
        <v>0</v>
      </c>
      <c r="Y391" s="7">
        <v>0</v>
      </c>
      <c r="Z391" s="7">
        <v>0</v>
      </c>
      <c r="AA391" s="7">
        <v>0</v>
      </c>
      <c r="AB391" s="4">
        <v>0</v>
      </c>
      <c r="AC391" s="4">
        <v>0</v>
      </c>
      <c r="AD391" s="4">
        <v>0</v>
      </c>
      <c r="AE391" s="4">
        <v>0</v>
      </c>
      <c r="AF391" s="4">
        <v>0</v>
      </c>
      <c r="AG391" s="4">
        <v>0</v>
      </c>
      <c r="AH391" s="4">
        <v>0</v>
      </c>
      <c r="AI391" s="4">
        <v>0</v>
      </c>
      <c r="AJ391" s="4">
        <v>0</v>
      </c>
      <c r="AK391" s="4">
        <v>0</v>
      </c>
      <c r="AL391" s="4">
        <v>0</v>
      </c>
      <c r="AM391" s="4">
        <v>0</v>
      </c>
      <c r="AP391" s="3" t="str">
        <f t="shared" si="21"/>
        <v>RIO_MULCHEN</v>
      </c>
      <c r="AQ391" s="4">
        <f>VLOOKUP($AP391,$C$5:$AM$504,1+MontoEmpresas!AX389,FALSE)+AV391</f>
        <v>0</v>
      </c>
      <c r="AR391" s="4">
        <f>VLOOKUP($AP391,$C$5:$AM$504,1+MontoEmpresas!AY389,FALSE)+AW391</f>
        <v>0</v>
      </c>
      <c r="AS391" s="4">
        <f>VLOOKUP($AP391,$C$5:$AM$504,1+MontoEmpresas!AZ389,FALSE)+AX391</f>
        <v>0</v>
      </c>
      <c r="AT391" s="5">
        <f t="shared" si="22"/>
        <v>0</v>
      </c>
      <c r="AV391" s="4"/>
      <c r="AW391" s="4"/>
      <c r="AX391" s="4"/>
      <c r="BG391">
        <f t="shared" si="20"/>
        <v>387</v>
      </c>
      <c r="BH391" t="str">
        <f>+Medio!A388</f>
        <v>RIO_MULCHEN</v>
      </c>
    </row>
    <row r="392" spans="3:60" x14ac:dyDescent="0.35">
      <c r="C392" s="19" t="s">
        <v>558</v>
      </c>
      <c r="D392" s="7">
        <v>0</v>
      </c>
      <c r="E392" s="7">
        <v>0</v>
      </c>
      <c r="F392" s="7">
        <v>0</v>
      </c>
      <c r="G392" s="7">
        <v>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0</v>
      </c>
      <c r="N392" s="7">
        <v>0</v>
      </c>
      <c r="O392" s="7">
        <v>0</v>
      </c>
      <c r="P392" s="7">
        <v>0</v>
      </c>
      <c r="Q392" s="7">
        <v>0</v>
      </c>
      <c r="R392" s="7">
        <v>0</v>
      </c>
      <c r="S392" s="7">
        <v>0</v>
      </c>
      <c r="T392" s="7">
        <v>0</v>
      </c>
      <c r="U392" s="7">
        <v>0</v>
      </c>
      <c r="V392" s="7">
        <v>0</v>
      </c>
      <c r="W392" s="7">
        <v>0</v>
      </c>
      <c r="X392" s="7">
        <v>0</v>
      </c>
      <c r="Y392" s="7">
        <v>0</v>
      </c>
      <c r="Z392" s="7">
        <v>0</v>
      </c>
      <c r="AA392" s="7">
        <v>0</v>
      </c>
      <c r="AB392" s="4">
        <v>0</v>
      </c>
      <c r="AC392" s="4">
        <v>0</v>
      </c>
      <c r="AD392" s="4">
        <v>0</v>
      </c>
      <c r="AE392" s="4">
        <v>0</v>
      </c>
      <c r="AF392" s="4">
        <v>0</v>
      </c>
      <c r="AG392" s="4">
        <v>0</v>
      </c>
      <c r="AH392" s="4">
        <v>0</v>
      </c>
      <c r="AI392" s="4">
        <v>0</v>
      </c>
      <c r="AJ392" s="4">
        <v>0</v>
      </c>
      <c r="AK392" s="4">
        <v>0</v>
      </c>
      <c r="AL392" s="4">
        <v>0</v>
      </c>
      <c r="AM392" s="4">
        <v>0</v>
      </c>
      <c r="AP392" s="3" t="str">
        <f t="shared" si="21"/>
        <v>RIO_PUMA</v>
      </c>
      <c r="AQ392" s="4">
        <f>VLOOKUP($AP392,$C$5:$AM$504,1+MontoEmpresas!AX390,FALSE)+AV392</f>
        <v>0</v>
      </c>
      <c r="AR392" s="4">
        <f>VLOOKUP($AP392,$C$5:$AM$504,1+MontoEmpresas!AY390,FALSE)+AW392</f>
        <v>0</v>
      </c>
      <c r="AS392" s="4">
        <f>VLOOKUP($AP392,$C$5:$AM$504,1+MontoEmpresas!AZ390,FALSE)+AX392</f>
        <v>0</v>
      </c>
      <c r="AT392" s="5">
        <f t="shared" si="22"/>
        <v>0</v>
      </c>
      <c r="AV392" s="4"/>
      <c r="AW392" s="4"/>
      <c r="AX392" s="4"/>
      <c r="BG392">
        <f t="shared" si="20"/>
        <v>388</v>
      </c>
      <c r="BH392" t="str">
        <f>+Medio!A389</f>
        <v>RIO_PUMA</v>
      </c>
    </row>
    <row r="393" spans="3:60" x14ac:dyDescent="0.35">
      <c r="C393" s="19" t="s">
        <v>226</v>
      </c>
      <c r="D393" s="7">
        <v>0</v>
      </c>
      <c r="E393" s="7">
        <v>0</v>
      </c>
      <c r="F393" s="7">
        <v>0</v>
      </c>
      <c r="G393" s="7">
        <v>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  <c r="N393" s="7">
        <v>0</v>
      </c>
      <c r="O393" s="7">
        <v>0</v>
      </c>
      <c r="P393" s="7">
        <v>0</v>
      </c>
      <c r="Q393" s="7">
        <v>0</v>
      </c>
      <c r="R393" s="7">
        <v>0</v>
      </c>
      <c r="S393" s="7">
        <v>0</v>
      </c>
      <c r="T393" s="7">
        <v>0</v>
      </c>
      <c r="U393" s="7">
        <v>0</v>
      </c>
      <c r="V393" s="7">
        <v>0</v>
      </c>
      <c r="W393" s="7">
        <v>0</v>
      </c>
      <c r="X393" s="7">
        <v>0</v>
      </c>
      <c r="Y393" s="7">
        <v>0</v>
      </c>
      <c r="Z393" s="7">
        <v>0</v>
      </c>
      <c r="AA393" s="7">
        <v>0</v>
      </c>
      <c r="AB393" s="4">
        <v>0</v>
      </c>
      <c r="AC393" s="4">
        <v>0</v>
      </c>
      <c r="AD393" s="4">
        <v>0</v>
      </c>
      <c r="AE393" s="4">
        <v>0</v>
      </c>
      <c r="AF393" s="4">
        <v>0</v>
      </c>
      <c r="AG393" s="4">
        <v>0</v>
      </c>
      <c r="AH393" s="4">
        <v>0</v>
      </c>
      <c r="AI393" s="4">
        <v>0</v>
      </c>
      <c r="AJ393" s="4">
        <v>0</v>
      </c>
      <c r="AK393" s="4">
        <v>0</v>
      </c>
      <c r="AL393" s="4">
        <v>0</v>
      </c>
      <c r="AM393" s="4">
        <v>0</v>
      </c>
      <c r="AP393" s="3" t="str">
        <f t="shared" si="21"/>
        <v>RLA_SOLAR</v>
      </c>
      <c r="AQ393" s="4">
        <f>VLOOKUP($AP393,$C$5:$AM$504,1+MontoEmpresas!AX391,FALSE)+AV393</f>
        <v>0</v>
      </c>
      <c r="AR393" s="4">
        <f>VLOOKUP($AP393,$C$5:$AM$504,1+MontoEmpresas!AY391,FALSE)+AW393</f>
        <v>0</v>
      </c>
      <c r="AS393" s="4">
        <f>VLOOKUP($AP393,$C$5:$AM$504,1+MontoEmpresas!AZ391,FALSE)+AX393</f>
        <v>0</v>
      </c>
      <c r="AT393" s="5">
        <f t="shared" si="22"/>
        <v>0</v>
      </c>
      <c r="AV393" s="4"/>
      <c r="AW393" s="4"/>
      <c r="AX393" s="4"/>
      <c r="BG393">
        <f t="shared" si="20"/>
        <v>389</v>
      </c>
      <c r="BH393" t="str">
        <f>+Medio!A390</f>
        <v>RLA_SOLAR</v>
      </c>
    </row>
    <row r="394" spans="3:60" x14ac:dyDescent="0.35">
      <c r="C394" s="19" t="s">
        <v>227</v>
      </c>
      <c r="D394" s="7">
        <v>0</v>
      </c>
      <c r="E394" s="7">
        <v>0</v>
      </c>
      <c r="F394" s="7">
        <v>0</v>
      </c>
      <c r="G394" s="7">
        <v>0</v>
      </c>
      <c r="H394" s="7">
        <v>0</v>
      </c>
      <c r="I394" s="7">
        <v>0</v>
      </c>
      <c r="J394" s="7">
        <v>0</v>
      </c>
      <c r="K394" s="7">
        <v>0</v>
      </c>
      <c r="L394" s="7">
        <v>0</v>
      </c>
      <c r="M394" s="7">
        <v>0</v>
      </c>
      <c r="N394" s="7">
        <v>0</v>
      </c>
      <c r="O394" s="7">
        <v>0</v>
      </c>
      <c r="P394" s="7">
        <v>0</v>
      </c>
      <c r="Q394" s="7">
        <v>0</v>
      </c>
      <c r="R394" s="7">
        <v>0</v>
      </c>
      <c r="S394" s="7">
        <v>0</v>
      </c>
      <c r="T394" s="7">
        <v>0</v>
      </c>
      <c r="U394" s="7">
        <v>0</v>
      </c>
      <c r="V394" s="7">
        <v>0</v>
      </c>
      <c r="W394" s="7">
        <v>0</v>
      </c>
      <c r="X394" s="7">
        <v>0</v>
      </c>
      <c r="Y394" s="7">
        <v>0</v>
      </c>
      <c r="Z394" s="7">
        <v>0</v>
      </c>
      <c r="AA394" s="7">
        <v>0</v>
      </c>
      <c r="AB394" s="4">
        <v>0</v>
      </c>
      <c r="AC394" s="4">
        <v>0</v>
      </c>
      <c r="AD394" s="4">
        <v>0</v>
      </c>
      <c r="AE394" s="4">
        <v>0</v>
      </c>
      <c r="AF394" s="4">
        <v>0</v>
      </c>
      <c r="AG394" s="4">
        <v>0</v>
      </c>
      <c r="AH394" s="4">
        <v>0</v>
      </c>
      <c r="AI394" s="4">
        <v>0</v>
      </c>
      <c r="AJ394" s="4">
        <v>0</v>
      </c>
      <c r="AK394" s="4">
        <v>0</v>
      </c>
      <c r="AL394" s="4">
        <v>0</v>
      </c>
      <c r="AM394" s="4">
        <v>0</v>
      </c>
      <c r="AP394" s="3" t="str">
        <f t="shared" si="21"/>
        <v>ROBLERIA</v>
      </c>
      <c r="AQ394" s="4">
        <f>VLOOKUP($AP394,$C$5:$AM$504,1+MontoEmpresas!AX392,FALSE)+AV394</f>
        <v>0</v>
      </c>
      <c r="AR394" s="4">
        <f>VLOOKUP($AP394,$C$5:$AM$504,1+MontoEmpresas!AY392,FALSE)+AW394</f>
        <v>0</v>
      </c>
      <c r="AS394" s="4">
        <f>VLOOKUP($AP394,$C$5:$AM$504,1+MontoEmpresas!AZ392,FALSE)+AX394</f>
        <v>0</v>
      </c>
      <c r="AT394" s="5">
        <f t="shared" si="22"/>
        <v>0</v>
      </c>
      <c r="AV394" s="4"/>
      <c r="AW394" s="4"/>
      <c r="AX394" s="4"/>
      <c r="BG394">
        <f t="shared" si="20"/>
        <v>390</v>
      </c>
      <c r="BH394" t="str">
        <f>+Medio!A391</f>
        <v>ROBLERIA</v>
      </c>
    </row>
    <row r="395" spans="3:60" x14ac:dyDescent="0.35">
      <c r="C395" s="19" t="s">
        <v>559</v>
      </c>
      <c r="D395" s="7">
        <v>0</v>
      </c>
      <c r="E395" s="7">
        <v>0</v>
      </c>
      <c r="F395" s="7">
        <v>0</v>
      </c>
      <c r="G395" s="7">
        <v>0</v>
      </c>
      <c r="H395" s="7">
        <v>0</v>
      </c>
      <c r="I395" s="7">
        <v>0</v>
      </c>
      <c r="J395" s="7">
        <v>0</v>
      </c>
      <c r="K395" s="7">
        <v>0</v>
      </c>
      <c r="L395" s="7">
        <v>0</v>
      </c>
      <c r="M395" s="7">
        <v>0</v>
      </c>
      <c r="N395" s="7">
        <v>0</v>
      </c>
      <c r="O395" s="7">
        <v>0</v>
      </c>
      <c r="P395" s="7">
        <v>0</v>
      </c>
      <c r="Q395" s="7">
        <v>0</v>
      </c>
      <c r="R395" s="7">
        <v>0</v>
      </c>
      <c r="S395" s="7">
        <v>0</v>
      </c>
      <c r="T395" s="7">
        <v>0</v>
      </c>
      <c r="U395" s="7">
        <v>0</v>
      </c>
      <c r="V395" s="7">
        <v>0</v>
      </c>
      <c r="W395" s="7">
        <v>0</v>
      </c>
      <c r="X395" s="7">
        <v>0</v>
      </c>
      <c r="Y395" s="7">
        <v>0</v>
      </c>
      <c r="Z395" s="7">
        <v>0</v>
      </c>
      <c r="AA395" s="7">
        <v>0</v>
      </c>
      <c r="AB395" s="4">
        <v>0</v>
      </c>
      <c r="AC395" s="4">
        <v>0</v>
      </c>
      <c r="AD395" s="4">
        <v>0</v>
      </c>
      <c r="AE395" s="4">
        <v>0</v>
      </c>
      <c r="AF395" s="4">
        <v>0</v>
      </c>
      <c r="AG395" s="4">
        <v>0</v>
      </c>
      <c r="AH395" s="4">
        <v>0</v>
      </c>
      <c r="AI395" s="4">
        <v>0</v>
      </c>
      <c r="AJ395" s="4">
        <v>0</v>
      </c>
      <c r="AK395" s="4">
        <v>0</v>
      </c>
      <c r="AL395" s="4">
        <v>0</v>
      </c>
      <c r="AM395" s="4">
        <v>0</v>
      </c>
      <c r="AP395" s="3" t="str">
        <f t="shared" si="21"/>
        <v>ROMERIA</v>
      </c>
      <c r="AQ395" s="4">
        <f>VLOOKUP($AP395,$C$5:$AM$504,1+MontoEmpresas!AX393,FALSE)+AV395</f>
        <v>0</v>
      </c>
      <c r="AR395" s="4">
        <f>VLOOKUP($AP395,$C$5:$AM$504,1+MontoEmpresas!AY393,FALSE)+AW395</f>
        <v>0</v>
      </c>
      <c r="AS395" s="4">
        <f>VLOOKUP($AP395,$C$5:$AM$504,1+MontoEmpresas!AZ393,FALSE)+AX395</f>
        <v>0</v>
      </c>
      <c r="AT395" s="5">
        <f t="shared" si="22"/>
        <v>0</v>
      </c>
      <c r="AV395" s="4"/>
      <c r="AW395" s="4"/>
      <c r="AX395" s="4"/>
      <c r="BG395">
        <f t="shared" si="20"/>
        <v>391</v>
      </c>
      <c r="BH395" t="str">
        <f>+Medio!A392</f>
        <v>ROMERIA</v>
      </c>
    </row>
    <row r="396" spans="3:60" x14ac:dyDescent="0.35">
      <c r="C396" s="19" t="s">
        <v>560</v>
      </c>
      <c r="D396" s="7">
        <v>0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  <c r="Q396" s="7">
        <v>0</v>
      </c>
      <c r="R396" s="7">
        <v>0</v>
      </c>
      <c r="S396" s="7">
        <v>0</v>
      </c>
      <c r="T396" s="7">
        <v>0</v>
      </c>
      <c r="U396" s="7">
        <v>0</v>
      </c>
      <c r="V396" s="7">
        <v>0</v>
      </c>
      <c r="W396" s="7">
        <v>0</v>
      </c>
      <c r="X396" s="7">
        <v>0</v>
      </c>
      <c r="Y396" s="7">
        <v>0</v>
      </c>
      <c r="Z396" s="7">
        <v>0</v>
      </c>
      <c r="AA396" s="7">
        <v>0</v>
      </c>
      <c r="AB396" s="4">
        <v>0</v>
      </c>
      <c r="AC396" s="4">
        <v>0</v>
      </c>
      <c r="AD396" s="4">
        <v>0</v>
      </c>
      <c r="AE396" s="4">
        <v>0</v>
      </c>
      <c r="AF396" s="4">
        <v>0</v>
      </c>
      <c r="AG396" s="4">
        <v>0</v>
      </c>
      <c r="AH396" s="4">
        <v>0</v>
      </c>
      <c r="AI396" s="4">
        <v>0</v>
      </c>
      <c r="AJ396" s="4">
        <v>0</v>
      </c>
      <c r="AK396" s="4">
        <v>0</v>
      </c>
      <c r="AL396" s="4">
        <v>0</v>
      </c>
      <c r="AM396" s="4">
        <v>0</v>
      </c>
      <c r="AP396" s="3" t="str">
        <f t="shared" si="21"/>
        <v>RTS</v>
      </c>
      <c r="AQ396" s="4">
        <f>VLOOKUP($AP396,$C$5:$AM$504,1+MontoEmpresas!AX394,FALSE)+AV396</f>
        <v>0</v>
      </c>
      <c r="AR396" s="4">
        <f>VLOOKUP($AP396,$C$5:$AM$504,1+MontoEmpresas!AY394,FALSE)+AW396</f>
        <v>0</v>
      </c>
      <c r="AS396" s="4">
        <f>VLOOKUP($AP396,$C$5:$AM$504,1+MontoEmpresas!AZ394,FALSE)+AX396</f>
        <v>0</v>
      </c>
      <c r="AT396" s="5">
        <f t="shared" si="22"/>
        <v>0</v>
      </c>
      <c r="AV396" s="4"/>
      <c r="AW396" s="4"/>
      <c r="AX396" s="4"/>
      <c r="BG396">
        <f t="shared" si="20"/>
        <v>392</v>
      </c>
      <c r="BH396" t="str">
        <f>+Medio!A393</f>
        <v>RTS</v>
      </c>
    </row>
    <row r="397" spans="3:60" x14ac:dyDescent="0.35">
      <c r="C397" s="19" t="s">
        <v>48</v>
      </c>
      <c r="D397" s="7">
        <v>0</v>
      </c>
      <c r="E397" s="7">
        <v>0</v>
      </c>
      <c r="F397" s="7">
        <v>0</v>
      </c>
      <c r="G397" s="7">
        <v>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7">
        <v>0</v>
      </c>
      <c r="N397" s="7">
        <v>0</v>
      </c>
      <c r="O397" s="7">
        <v>0</v>
      </c>
      <c r="P397" s="7">
        <v>0</v>
      </c>
      <c r="Q397" s="7">
        <v>0</v>
      </c>
      <c r="R397" s="7">
        <v>0</v>
      </c>
      <c r="S397" s="7">
        <v>0</v>
      </c>
      <c r="T397" s="7">
        <v>0</v>
      </c>
      <c r="U397" s="7">
        <v>0</v>
      </c>
      <c r="V397" s="7">
        <v>0</v>
      </c>
      <c r="W397" s="7">
        <v>0</v>
      </c>
      <c r="X397" s="7">
        <v>0</v>
      </c>
      <c r="Y397" s="7">
        <v>0</v>
      </c>
      <c r="Z397" s="7">
        <v>0</v>
      </c>
      <c r="AA397" s="7">
        <v>0</v>
      </c>
      <c r="AB397" s="4">
        <v>0</v>
      </c>
      <c r="AC397" s="4">
        <v>0</v>
      </c>
      <c r="AD397" s="4">
        <v>0</v>
      </c>
      <c r="AE397" s="4">
        <v>0</v>
      </c>
      <c r="AF397" s="4">
        <v>0</v>
      </c>
      <c r="AG397" s="4">
        <v>0</v>
      </c>
      <c r="AH397" s="4">
        <v>0</v>
      </c>
      <c r="AI397" s="4">
        <v>0</v>
      </c>
      <c r="AJ397" s="4">
        <v>0</v>
      </c>
      <c r="AK397" s="4">
        <v>0</v>
      </c>
      <c r="AL397" s="4">
        <v>0</v>
      </c>
      <c r="AM397" s="4">
        <v>0</v>
      </c>
      <c r="AP397" s="3" t="str">
        <f t="shared" si="21"/>
        <v>RUCATAYO</v>
      </c>
      <c r="AQ397" s="4">
        <f>VLOOKUP($AP397,$C$5:$AM$504,1+MontoEmpresas!AX395,FALSE)+AV397</f>
        <v>0</v>
      </c>
      <c r="AR397" s="4">
        <f>VLOOKUP($AP397,$C$5:$AM$504,1+MontoEmpresas!AY395,FALSE)+AW397</f>
        <v>0</v>
      </c>
      <c r="AS397" s="4">
        <f>VLOOKUP($AP397,$C$5:$AM$504,1+MontoEmpresas!AZ395,FALSE)+AX397</f>
        <v>0</v>
      </c>
      <c r="AT397" s="5">
        <f t="shared" si="22"/>
        <v>0</v>
      </c>
      <c r="AV397" s="4"/>
      <c r="AW397" s="4"/>
      <c r="AX397" s="4"/>
      <c r="BG397">
        <f t="shared" si="20"/>
        <v>393</v>
      </c>
      <c r="BH397" t="str">
        <f>+Medio!A394</f>
        <v>RUCATAYO</v>
      </c>
    </row>
    <row r="398" spans="3:60" x14ac:dyDescent="0.35">
      <c r="C398" s="19" t="s">
        <v>49</v>
      </c>
      <c r="D398" s="7">
        <v>0</v>
      </c>
      <c r="E398" s="7">
        <v>0</v>
      </c>
      <c r="F398" s="7">
        <v>0</v>
      </c>
      <c r="G398" s="7">
        <v>0</v>
      </c>
      <c r="H398" s="7">
        <v>0</v>
      </c>
      <c r="I398" s="7">
        <v>0</v>
      </c>
      <c r="J398" s="7">
        <v>0</v>
      </c>
      <c r="K398" s="7">
        <v>0</v>
      </c>
      <c r="L398" s="7">
        <v>0</v>
      </c>
      <c r="M398" s="7">
        <v>274798.8</v>
      </c>
      <c r="N398" s="7">
        <v>297558.31</v>
      </c>
      <c r="O398" s="7">
        <v>285817.7300000001</v>
      </c>
      <c r="P398" s="7">
        <v>0</v>
      </c>
      <c r="Q398" s="7">
        <v>0</v>
      </c>
      <c r="R398" s="7">
        <v>0</v>
      </c>
      <c r="S398" s="7">
        <v>0</v>
      </c>
      <c r="T398" s="7">
        <v>0</v>
      </c>
      <c r="U398" s="7">
        <v>0</v>
      </c>
      <c r="V398" s="7">
        <v>0</v>
      </c>
      <c r="W398" s="7">
        <v>0</v>
      </c>
      <c r="X398" s="7">
        <v>0</v>
      </c>
      <c r="Y398" s="7">
        <v>280105.92999999982</v>
      </c>
      <c r="Z398" s="7">
        <v>305395.99999999977</v>
      </c>
      <c r="AA398" s="7">
        <v>292237.24999999965</v>
      </c>
      <c r="AB398" s="4">
        <v>0</v>
      </c>
      <c r="AC398" s="4">
        <v>0</v>
      </c>
      <c r="AD398" s="4">
        <v>0</v>
      </c>
      <c r="AE398" s="4">
        <v>0</v>
      </c>
      <c r="AF398" s="4">
        <v>0</v>
      </c>
      <c r="AG398" s="4">
        <v>0</v>
      </c>
      <c r="AH398" s="4">
        <v>0</v>
      </c>
      <c r="AI398" s="4">
        <v>0</v>
      </c>
      <c r="AJ398" s="4">
        <v>0</v>
      </c>
      <c r="AK398" s="4">
        <v>280770.43999999977</v>
      </c>
      <c r="AL398" s="4">
        <v>300054.09999999998</v>
      </c>
      <c r="AM398" s="4">
        <v>292963.87000000046</v>
      </c>
      <c r="AP398" s="3" t="str">
        <f t="shared" si="21"/>
        <v>SAFIRA_ENERGIA_CHILE</v>
      </c>
      <c r="AQ398" s="4">
        <f>VLOOKUP($AP398,$C$5:$AM$504,1+MontoEmpresas!AX396,FALSE)+AV398</f>
        <v>280105.92999999982</v>
      </c>
      <c r="AR398" s="4">
        <f>VLOOKUP($AP398,$C$5:$AM$504,1+MontoEmpresas!AY396,FALSE)+AW398</f>
        <v>305395.99999999977</v>
      </c>
      <c r="AS398" s="4">
        <f>VLOOKUP($AP398,$C$5:$AM$504,1+MontoEmpresas!AZ396,FALSE)+AX398</f>
        <v>292237.24999999965</v>
      </c>
      <c r="AT398" s="5">
        <f t="shared" si="22"/>
        <v>877739.17999999924</v>
      </c>
      <c r="AV398" s="4"/>
      <c r="AW398" s="4"/>
      <c r="AX398" s="4"/>
      <c r="BG398">
        <f t="shared" si="20"/>
        <v>394</v>
      </c>
      <c r="BH398" t="str">
        <f>+Medio!A395</f>
        <v>SAFIRA_ENERGIA_CHILE</v>
      </c>
    </row>
    <row r="399" spans="3:60" x14ac:dyDescent="0.35">
      <c r="C399" s="19" t="s">
        <v>228</v>
      </c>
      <c r="D399" s="7">
        <v>0</v>
      </c>
      <c r="E399" s="7">
        <v>0</v>
      </c>
      <c r="F399" s="7">
        <v>0</v>
      </c>
      <c r="G399" s="7">
        <v>0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7">
        <v>0</v>
      </c>
      <c r="N399" s="7">
        <v>0</v>
      </c>
      <c r="O399" s="7">
        <v>0</v>
      </c>
      <c r="P399" s="7">
        <v>0</v>
      </c>
      <c r="Q399" s="7">
        <v>0</v>
      </c>
      <c r="R399" s="7">
        <v>0</v>
      </c>
      <c r="S399" s="7">
        <v>0</v>
      </c>
      <c r="T399" s="7">
        <v>0</v>
      </c>
      <c r="U399" s="7">
        <v>0</v>
      </c>
      <c r="V399" s="7">
        <v>0</v>
      </c>
      <c r="W399" s="7">
        <v>0</v>
      </c>
      <c r="X399" s="7">
        <v>0</v>
      </c>
      <c r="Y399" s="7">
        <v>0</v>
      </c>
      <c r="Z399" s="7">
        <v>0</v>
      </c>
      <c r="AA399" s="7">
        <v>0</v>
      </c>
      <c r="AB399" s="4">
        <v>0</v>
      </c>
      <c r="AC399" s="4">
        <v>0</v>
      </c>
      <c r="AD399" s="4">
        <v>0</v>
      </c>
      <c r="AE399" s="4">
        <v>0</v>
      </c>
      <c r="AF399" s="4">
        <v>0</v>
      </c>
      <c r="AG399" s="4">
        <v>0</v>
      </c>
      <c r="AH399" s="4">
        <v>0</v>
      </c>
      <c r="AI399" s="4">
        <v>0</v>
      </c>
      <c r="AJ399" s="4">
        <v>0</v>
      </c>
      <c r="AK399" s="4">
        <v>0</v>
      </c>
      <c r="AL399" s="4">
        <v>0</v>
      </c>
      <c r="AM399" s="4">
        <v>0</v>
      </c>
      <c r="AP399" s="3" t="str">
        <f t="shared" si="21"/>
        <v>SAN_ANDRES_SPA</v>
      </c>
      <c r="AQ399" s="4">
        <f>VLOOKUP($AP399,$C$5:$AM$504,1+MontoEmpresas!AX397,FALSE)+AV399</f>
        <v>0</v>
      </c>
      <c r="AR399" s="4">
        <f>VLOOKUP($AP399,$C$5:$AM$504,1+MontoEmpresas!AY397,FALSE)+AW399</f>
        <v>0</v>
      </c>
      <c r="AS399" s="4">
        <f>VLOOKUP($AP399,$C$5:$AM$504,1+MontoEmpresas!AZ397,FALSE)+AX399</f>
        <v>0</v>
      </c>
      <c r="AT399" s="5">
        <f t="shared" si="22"/>
        <v>0</v>
      </c>
      <c r="AV399" s="4"/>
      <c r="AW399" s="4"/>
      <c r="AX399" s="4"/>
      <c r="BG399">
        <f t="shared" si="20"/>
        <v>395</v>
      </c>
      <c r="BH399" t="str">
        <f>+Medio!A396</f>
        <v>SAN_ANDRES_SPA</v>
      </c>
    </row>
    <row r="400" spans="3:60" x14ac:dyDescent="0.35">
      <c r="C400" s="19" t="s">
        <v>561</v>
      </c>
      <c r="D400" s="7">
        <v>0</v>
      </c>
      <c r="E400" s="7">
        <v>0</v>
      </c>
      <c r="F400" s="7">
        <v>0</v>
      </c>
      <c r="G400" s="7">
        <v>0</v>
      </c>
      <c r="H400" s="7">
        <v>0</v>
      </c>
      <c r="I400" s="7">
        <v>0</v>
      </c>
      <c r="J400" s="7">
        <v>0</v>
      </c>
      <c r="K400" s="7">
        <v>0</v>
      </c>
      <c r="L400" s="7">
        <v>0</v>
      </c>
      <c r="M400" s="7">
        <v>0</v>
      </c>
      <c r="N400" s="7">
        <v>0</v>
      </c>
      <c r="O400" s="7">
        <v>0</v>
      </c>
      <c r="P400" s="7">
        <v>0</v>
      </c>
      <c r="Q400" s="7">
        <v>0</v>
      </c>
      <c r="R400" s="7">
        <v>0</v>
      </c>
      <c r="S400" s="7">
        <v>0</v>
      </c>
      <c r="T400" s="7">
        <v>0</v>
      </c>
      <c r="U400" s="7">
        <v>0</v>
      </c>
      <c r="V400" s="7">
        <v>0</v>
      </c>
      <c r="W400" s="7">
        <v>0</v>
      </c>
      <c r="X400" s="7">
        <v>0</v>
      </c>
      <c r="Y400" s="7">
        <v>0</v>
      </c>
      <c r="Z400" s="7">
        <v>0</v>
      </c>
      <c r="AA400" s="7">
        <v>0</v>
      </c>
      <c r="AB400" s="4">
        <v>0</v>
      </c>
      <c r="AC400" s="4">
        <v>0</v>
      </c>
      <c r="AD400" s="4">
        <v>0</v>
      </c>
      <c r="AE400" s="4">
        <v>0</v>
      </c>
      <c r="AF400" s="4">
        <v>0</v>
      </c>
      <c r="AG400" s="4">
        <v>0</v>
      </c>
      <c r="AH400" s="4">
        <v>0</v>
      </c>
      <c r="AI400" s="4">
        <v>0</v>
      </c>
      <c r="AJ400" s="4">
        <v>0</v>
      </c>
      <c r="AK400" s="4">
        <v>0</v>
      </c>
      <c r="AL400" s="4">
        <v>0</v>
      </c>
      <c r="AM400" s="4">
        <v>0</v>
      </c>
      <c r="AP400" s="3" t="str">
        <f t="shared" si="21"/>
        <v>SAN_FRANCISCO</v>
      </c>
      <c r="AQ400" s="4">
        <f>VLOOKUP($AP400,$C$5:$AM$504,1+MontoEmpresas!AX398,FALSE)+AV400</f>
        <v>0</v>
      </c>
      <c r="AR400" s="4">
        <f>VLOOKUP($AP400,$C$5:$AM$504,1+MontoEmpresas!AY398,FALSE)+AW400</f>
        <v>0</v>
      </c>
      <c r="AS400" s="4">
        <f>VLOOKUP($AP400,$C$5:$AM$504,1+MontoEmpresas!AZ398,FALSE)+AX400</f>
        <v>0</v>
      </c>
      <c r="AT400" s="5">
        <f t="shared" si="22"/>
        <v>0</v>
      </c>
      <c r="AV400" s="4"/>
      <c r="AW400" s="4"/>
      <c r="AX400" s="4"/>
      <c r="BG400">
        <f t="shared" si="20"/>
        <v>396</v>
      </c>
      <c r="BH400" t="str">
        <f>+Medio!A397</f>
        <v>SAN_FRANCISCO</v>
      </c>
    </row>
    <row r="401" spans="3:60" x14ac:dyDescent="0.35">
      <c r="C401" s="19" t="s">
        <v>50</v>
      </c>
      <c r="D401" s="7">
        <v>0</v>
      </c>
      <c r="E401" s="7">
        <v>0</v>
      </c>
      <c r="F401" s="7">
        <v>0</v>
      </c>
      <c r="G401" s="7">
        <v>0</v>
      </c>
      <c r="H401" s="7">
        <v>0</v>
      </c>
      <c r="I401" s="7">
        <v>0</v>
      </c>
      <c r="J401" s="7">
        <v>0</v>
      </c>
      <c r="K401" s="7">
        <v>0</v>
      </c>
      <c r="L401" s="7">
        <v>0</v>
      </c>
      <c r="M401" s="7">
        <v>-168427.4599999999</v>
      </c>
      <c r="N401" s="7">
        <v>-181180.60000000018</v>
      </c>
      <c r="O401" s="7">
        <v>-176049.65000000017</v>
      </c>
      <c r="P401" s="7">
        <v>0</v>
      </c>
      <c r="Q401" s="7">
        <v>0</v>
      </c>
      <c r="R401" s="7">
        <v>0</v>
      </c>
      <c r="S401" s="7">
        <v>0</v>
      </c>
      <c r="T401" s="7">
        <v>0</v>
      </c>
      <c r="U401" s="7">
        <v>0</v>
      </c>
      <c r="V401" s="7">
        <v>0</v>
      </c>
      <c r="W401" s="7">
        <v>0</v>
      </c>
      <c r="X401" s="7">
        <v>0</v>
      </c>
      <c r="Y401" s="7">
        <v>-172902.05999999988</v>
      </c>
      <c r="Z401" s="7">
        <v>-186652.23999999979</v>
      </c>
      <c r="AA401" s="7">
        <v>-181656.42999999996</v>
      </c>
      <c r="AB401" s="4">
        <v>0</v>
      </c>
      <c r="AC401" s="4">
        <v>0</v>
      </c>
      <c r="AD401" s="4">
        <v>0</v>
      </c>
      <c r="AE401" s="4">
        <v>0</v>
      </c>
      <c r="AF401" s="4">
        <v>0</v>
      </c>
      <c r="AG401" s="4">
        <v>0</v>
      </c>
      <c r="AH401" s="4">
        <v>0</v>
      </c>
      <c r="AI401" s="4">
        <v>0</v>
      </c>
      <c r="AJ401" s="4">
        <v>0</v>
      </c>
      <c r="AK401" s="4">
        <v>-173606.47000000003</v>
      </c>
      <c r="AL401" s="4">
        <v>-183938.7399999999</v>
      </c>
      <c r="AM401" s="4">
        <v>-181386.68999999992</v>
      </c>
      <c r="AP401" s="3" t="str">
        <f t="shared" si="21"/>
        <v>SAN_JUAN_LAP</v>
      </c>
      <c r="AQ401" s="4">
        <f>VLOOKUP($AP401,$C$5:$AM$504,1+MontoEmpresas!AX399,FALSE)+AV401</f>
        <v>-172902.05999999988</v>
      </c>
      <c r="AR401" s="4">
        <f>VLOOKUP($AP401,$C$5:$AM$504,1+MontoEmpresas!AY399,FALSE)+AW401</f>
        <v>-186652.23999999979</v>
      </c>
      <c r="AS401" s="4">
        <f>VLOOKUP($AP401,$C$5:$AM$504,1+MontoEmpresas!AZ399,FALSE)+AX401</f>
        <v>-181656.42999999996</v>
      </c>
      <c r="AT401" s="5">
        <f t="shared" si="22"/>
        <v>-541210.72999999963</v>
      </c>
      <c r="AV401" s="4"/>
      <c r="AW401" s="4"/>
      <c r="AX401" s="4"/>
      <c r="BG401">
        <f t="shared" si="20"/>
        <v>397</v>
      </c>
      <c r="BH401" t="str">
        <f>+Medio!A398</f>
        <v>SAN_JUAN_LAP</v>
      </c>
    </row>
    <row r="402" spans="3:60" x14ac:dyDescent="0.35">
      <c r="C402" s="19" t="s">
        <v>562</v>
      </c>
      <c r="D402" s="7">
        <v>0</v>
      </c>
      <c r="E402" s="7">
        <v>0</v>
      </c>
      <c r="F402" s="7">
        <v>0</v>
      </c>
      <c r="G402" s="7">
        <v>0</v>
      </c>
      <c r="H402" s="7">
        <v>0</v>
      </c>
      <c r="I402" s="7">
        <v>0</v>
      </c>
      <c r="J402" s="7">
        <v>0</v>
      </c>
      <c r="K402" s="7">
        <v>0</v>
      </c>
      <c r="L402" s="7">
        <v>0</v>
      </c>
      <c r="M402" s="7">
        <v>0</v>
      </c>
      <c r="N402" s="7">
        <v>0</v>
      </c>
      <c r="O402" s="7">
        <v>0</v>
      </c>
      <c r="P402" s="7">
        <v>0</v>
      </c>
      <c r="Q402" s="7">
        <v>0</v>
      </c>
      <c r="R402" s="7">
        <v>0</v>
      </c>
      <c r="S402" s="7">
        <v>0</v>
      </c>
      <c r="T402" s="7">
        <v>0</v>
      </c>
      <c r="U402" s="7">
        <v>0</v>
      </c>
      <c r="V402" s="7">
        <v>0</v>
      </c>
      <c r="W402" s="7">
        <v>0</v>
      </c>
      <c r="X402" s="7">
        <v>0</v>
      </c>
      <c r="Y402" s="7">
        <v>0</v>
      </c>
      <c r="Z402" s="7">
        <v>0</v>
      </c>
      <c r="AA402" s="7">
        <v>0</v>
      </c>
      <c r="AB402" s="4">
        <v>0</v>
      </c>
      <c r="AC402" s="4">
        <v>0</v>
      </c>
      <c r="AD402" s="4">
        <v>0</v>
      </c>
      <c r="AE402" s="4">
        <v>0</v>
      </c>
      <c r="AF402" s="4">
        <v>0</v>
      </c>
      <c r="AG402" s="4">
        <v>0</v>
      </c>
      <c r="AH402" s="4">
        <v>0</v>
      </c>
      <c r="AI402" s="4">
        <v>0</v>
      </c>
      <c r="AJ402" s="4">
        <v>0</v>
      </c>
      <c r="AK402" s="4">
        <v>0</v>
      </c>
      <c r="AL402" s="4">
        <v>0</v>
      </c>
      <c r="AM402" s="4">
        <v>0</v>
      </c>
      <c r="AP402" s="3" t="str">
        <f t="shared" si="21"/>
        <v>SANBAR_SOLAR</v>
      </c>
      <c r="AQ402" s="4">
        <f>VLOOKUP($AP402,$C$5:$AM$504,1+MontoEmpresas!AX400,FALSE)+AV402</f>
        <v>0</v>
      </c>
      <c r="AR402" s="4">
        <f>VLOOKUP($AP402,$C$5:$AM$504,1+MontoEmpresas!AY400,FALSE)+AW402</f>
        <v>0</v>
      </c>
      <c r="AS402" s="4">
        <f>VLOOKUP($AP402,$C$5:$AM$504,1+MontoEmpresas!AZ400,FALSE)+AX402</f>
        <v>0</v>
      </c>
      <c r="AT402" s="5">
        <f t="shared" si="22"/>
        <v>0</v>
      </c>
      <c r="AV402" s="4"/>
      <c r="AW402" s="4"/>
      <c r="AX402" s="4"/>
      <c r="BG402">
        <f t="shared" si="20"/>
        <v>398</v>
      </c>
      <c r="BH402" t="str">
        <f>+Medio!A399</f>
        <v>SANBAR_SOLAR</v>
      </c>
    </row>
    <row r="403" spans="3:60" x14ac:dyDescent="0.35">
      <c r="C403" s="19" t="s">
        <v>563</v>
      </c>
      <c r="D403" s="7">
        <v>0</v>
      </c>
      <c r="E403" s="7">
        <v>0</v>
      </c>
      <c r="F403" s="7">
        <v>0</v>
      </c>
      <c r="G403" s="7">
        <v>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7">
        <v>0</v>
      </c>
      <c r="N403" s="7">
        <v>0</v>
      </c>
      <c r="O403" s="7">
        <v>0</v>
      </c>
      <c r="P403" s="7">
        <v>0</v>
      </c>
      <c r="Q403" s="7">
        <v>0</v>
      </c>
      <c r="R403" s="7">
        <v>0</v>
      </c>
      <c r="S403" s="7">
        <v>0</v>
      </c>
      <c r="T403" s="7">
        <v>0</v>
      </c>
      <c r="U403" s="7">
        <v>0</v>
      </c>
      <c r="V403" s="7">
        <v>0</v>
      </c>
      <c r="W403" s="7">
        <v>0</v>
      </c>
      <c r="X403" s="7">
        <v>0</v>
      </c>
      <c r="Y403" s="7">
        <v>0</v>
      </c>
      <c r="Z403" s="7">
        <v>0</v>
      </c>
      <c r="AA403" s="7">
        <v>0</v>
      </c>
      <c r="AB403" s="4">
        <v>0</v>
      </c>
      <c r="AC403" s="4">
        <v>0</v>
      </c>
      <c r="AD403" s="4">
        <v>0</v>
      </c>
      <c r="AE403" s="4">
        <v>0</v>
      </c>
      <c r="AF403" s="4">
        <v>0</v>
      </c>
      <c r="AG403" s="4">
        <v>0</v>
      </c>
      <c r="AH403" s="4">
        <v>0</v>
      </c>
      <c r="AI403" s="4">
        <v>0</v>
      </c>
      <c r="AJ403" s="4">
        <v>0</v>
      </c>
      <c r="AK403" s="4">
        <v>0</v>
      </c>
      <c r="AL403" s="4">
        <v>0</v>
      </c>
      <c r="AM403" s="4">
        <v>0</v>
      </c>
      <c r="AP403" s="3" t="str">
        <f t="shared" si="21"/>
        <v>SANTA IRENE</v>
      </c>
      <c r="AQ403" s="4">
        <f>VLOOKUP($AP403,$C$5:$AM$504,1+MontoEmpresas!AX401,FALSE)+AV403</f>
        <v>0</v>
      </c>
      <c r="AR403" s="4">
        <f>VLOOKUP($AP403,$C$5:$AM$504,1+MontoEmpresas!AY401,FALSE)+AW403</f>
        <v>0</v>
      </c>
      <c r="AS403" s="4">
        <f>VLOOKUP($AP403,$C$5:$AM$504,1+MontoEmpresas!AZ401,FALSE)+AX403</f>
        <v>0</v>
      </c>
      <c r="AT403" s="5">
        <f t="shared" si="22"/>
        <v>0</v>
      </c>
      <c r="AV403" s="4"/>
      <c r="AW403" s="4"/>
      <c r="AX403" s="4"/>
      <c r="BG403">
        <f t="shared" si="20"/>
        <v>399</v>
      </c>
      <c r="BH403" t="str">
        <f>+Medio!A400</f>
        <v>SANTA IRENE</v>
      </c>
    </row>
    <row r="404" spans="3:60" x14ac:dyDescent="0.35">
      <c r="C404" s="19" t="s">
        <v>229</v>
      </c>
      <c r="D404" s="7">
        <v>0</v>
      </c>
      <c r="E404" s="7">
        <v>0</v>
      </c>
      <c r="F404" s="7">
        <v>0</v>
      </c>
      <c r="G404" s="7">
        <v>0</v>
      </c>
      <c r="H404" s="7">
        <v>0</v>
      </c>
      <c r="I404" s="7">
        <v>0</v>
      </c>
      <c r="J404" s="7">
        <v>0</v>
      </c>
      <c r="K404" s="7">
        <v>0</v>
      </c>
      <c r="L404" s="7">
        <v>0</v>
      </c>
      <c r="M404" s="7">
        <v>0</v>
      </c>
      <c r="N404" s="7">
        <v>0</v>
      </c>
      <c r="O404" s="7">
        <v>0</v>
      </c>
      <c r="P404" s="7">
        <v>0</v>
      </c>
      <c r="Q404" s="7">
        <v>0</v>
      </c>
      <c r="R404" s="7">
        <v>0</v>
      </c>
      <c r="S404" s="7">
        <v>0</v>
      </c>
      <c r="T404" s="7">
        <v>0</v>
      </c>
      <c r="U404" s="7">
        <v>0</v>
      </c>
      <c r="V404" s="7">
        <v>0</v>
      </c>
      <c r="W404" s="7">
        <v>0</v>
      </c>
      <c r="X404" s="7">
        <v>0</v>
      </c>
      <c r="Y404" s="7">
        <v>0</v>
      </c>
      <c r="Z404" s="7">
        <v>0</v>
      </c>
      <c r="AA404" s="7">
        <v>0</v>
      </c>
      <c r="AB404" s="4">
        <v>0</v>
      </c>
      <c r="AC404" s="4">
        <v>0</v>
      </c>
      <c r="AD404" s="4">
        <v>0</v>
      </c>
      <c r="AE404" s="4">
        <v>0</v>
      </c>
      <c r="AF404" s="4">
        <v>0</v>
      </c>
      <c r="AG404" s="4">
        <v>0</v>
      </c>
      <c r="AH404" s="4">
        <v>0</v>
      </c>
      <c r="AI404" s="4">
        <v>0</v>
      </c>
      <c r="AJ404" s="4">
        <v>0</v>
      </c>
      <c r="AK404" s="4">
        <v>0</v>
      </c>
      <c r="AL404" s="4">
        <v>0</v>
      </c>
      <c r="AM404" s="4">
        <v>0</v>
      </c>
      <c r="AP404" s="3" t="str">
        <f t="shared" si="21"/>
        <v>SANTA_ADRIANA</v>
      </c>
      <c r="AQ404" s="4">
        <f>VLOOKUP($AP404,$C$5:$AM$504,1+MontoEmpresas!AX402,FALSE)+AV404</f>
        <v>0</v>
      </c>
      <c r="AR404" s="4">
        <f>VLOOKUP($AP404,$C$5:$AM$504,1+MontoEmpresas!AY402,FALSE)+AW404</f>
        <v>0</v>
      </c>
      <c r="AS404" s="4">
        <f>VLOOKUP($AP404,$C$5:$AM$504,1+MontoEmpresas!AZ402,FALSE)+AX404</f>
        <v>0</v>
      </c>
      <c r="AT404" s="5">
        <f t="shared" si="22"/>
        <v>0</v>
      </c>
      <c r="AV404" s="4"/>
      <c r="AW404" s="4"/>
      <c r="AX404" s="4"/>
      <c r="BG404">
        <f t="shared" si="20"/>
        <v>400</v>
      </c>
      <c r="BH404" t="str">
        <f>+Medio!A401</f>
        <v>SANTA_ADRIANA</v>
      </c>
    </row>
    <row r="405" spans="3:60" x14ac:dyDescent="0.35">
      <c r="C405" s="19" t="s">
        <v>564</v>
      </c>
      <c r="D405" s="7">
        <v>0</v>
      </c>
      <c r="E405" s="7">
        <v>0</v>
      </c>
      <c r="F405" s="7">
        <v>0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7">
        <v>0</v>
      </c>
      <c r="O405" s="7">
        <v>0</v>
      </c>
      <c r="P405" s="7">
        <v>0</v>
      </c>
      <c r="Q405" s="7">
        <v>0</v>
      </c>
      <c r="R405" s="7">
        <v>0</v>
      </c>
      <c r="S405" s="7">
        <v>0</v>
      </c>
      <c r="T405" s="7">
        <v>0</v>
      </c>
      <c r="U405" s="7">
        <v>0</v>
      </c>
      <c r="V405" s="7">
        <v>0</v>
      </c>
      <c r="W405" s="7">
        <v>0</v>
      </c>
      <c r="X405" s="7">
        <v>0</v>
      </c>
      <c r="Y405" s="7">
        <v>0</v>
      </c>
      <c r="Z405" s="7">
        <v>0</v>
      </c>
      <c r="AA405" s="7">
        <v>0</v>
      </c>
      <c r="AB405" s="4">
        <v>0</v>
      </c>
      <c r="AC405" s="4">
        <v>0</v>
      </c>
      <c r="AD405" s="4">
        <v>0</v>
      </c>
      <c r="AE405" s="4">
        <v>0</v>
      </c>
      <c r="AF405" s="4">
        <v>0</v>
      </c>
      <c r="AG405" s="4">
        <v>0</v>
      </c>
      <c r="AH405" s="4">
        <v>0</v>
      </c>
      <c r="AI405" s="4">
        <v>0</v>
      </c>
      <c r="AJ405" s="4">
        <v>0</v>
      </c>
      <c r="AK405" s="4">
        <v>0</v>
      </c>
      <c r="AL405" s="4">
        <v>0</v>
      </c>
      <c r="AM405" s="4">
        <v>0</v>
      </c>
      <c r="AP405" s="3" t="str">
        <f t="shared" si="21"/>
        <v>SANTA_CATALINA_SOLAR</v>
      </c>
      <c r="AQ405" s="4">
        <f>VLOOKUP($AP405,$C$5:$AM$504,1+MontoEmpresas!AX403,FALSE)+AV405</f>
        <v>0</v>
      </c>
      <c r="AR405" s="4">
        <f>VLOOKUP($AP405,$C$5:$AM$504,1+MontoEmpresas!AY403,FALSE)+AW405</f>
        <v>0</v>
      </c>
      <c r="AS405" s="4">
        <f>VLOOKUP($AP405,$C$5:$AM$504,1+MontoEmpresas!AZ403,FALSE)+AX405</f>
        <v>0</v>
      </c>
      <c r="AT405" s="5">
        <f t="shared" si="22"/>
        <v>0</v>
      </c>
      <c r="AV405" s="4"/>
      <c r="AW405" s="4"/>
      <c r="AX405" s="4"/>
      <c r="BG405">
        <f t="shared" si="20"/>
        <v>401</v>
      </c>
      <c r="BH405" t="str">
        <f>+Medio!A402</f>
        <v>SANTA_CATALINA_SOLAR</v>
      </c>
    </row>
    <row r="406" spans="3:60" x14ac:dyDescent="0.35">
      <c r="C406" s="19" t="s">
        <v>565</v>
      </c>
      <c r="D406" s="7">
        <v>0</v>
      </c>
      <c r="E406" s="7">
        <v>0</v>
      </c>
      <c r="F406" s="7">
        <v>0</v>
      </c>
      <c r="G406" s="7">
        <v>0</v>
      </c>
      <c r="H406" s="7">
        <v>0</v>
      </c>
      <c r="I406" s="7">
        <v>0</v>
      </c>
      <c r="J406" s="7">
        <v>0</v>
      </c>
      <c r="K406" s="7">
        <v>0</v>
      </c>
      <c r="L406" s="7">
        <v>0</v>
      </c>
      <c r="M406" s="7">
        <v>0</v>
      </c>
      <c r="N406" s="7">
        <v>0</v>
      </c>
      <c r="O406" s="7">
        <v>0</v>
      </c>
      <c r="P406" s="7">
        <v>0</v>
      </c>
      <c r="Q406" s="7">
        <v>0</v>
      </c>
      <c r="R406" s="7">
        <v>0</v>
      </c>
      <c r="S406" s="7">
        <v>0</v>
      </c>
      <c r="T406" s="7">
        <v>0</v>
      </c>
      <c r="U406" s="7">
        <v>0</v>
      </c>
      <c r="V406" s="7">
        <v>0</v>
      </c>
      <c r="W406" s="7">
        <v>0</v>
      </c>
      <c r="X406" s="7">
        <v>0</v>
      </c>
      <c r="Y406" s="7">
        <v>0</v>
      </c>
      <c r="Z406" s="7">
        <v>0</v>
      </c>
      <c r="AA406" s="7">
        <v>0</v>
      </c>
      <c r="AB406" s="4">
        <v>0</v>
      </c>
      <c r="AC406" s="4">
        <v>0</v>
      </c>
      <c r="AD406" s="4">
        <v>0</v>
      </c>
      <c r="AE406" s="4">
        <v>0</v>
      </c>
      <c r="AF406" s="4">
        <v>0</v>
      </c>
      <c r="AG406" s="4">
        <v>0</v>
      </c>
      <c r="AH406" s="4">
        <v>0</v>
      </c>
      <c r="AI406" s="4">
        <v>0</v>
      </c>
      <c r="AJ406" s="4">
        <v>0</v>
      </c>
      <c r="AK406" s="4">
        <v>0</v>
      </c>
      <c r="AL406" s="4">
        <v>0</v>
      </c>
      <c r="AM406" s="4">
        <v>0</v>
      </c>
      <c r="AP406" s="3" t="str">
        <f t="shared" si="21"/>
        <v>SANTA_CLARA</v>
      </c>
      <c r="AQ406" s="4">
        <f>VLOOKUP($AP406,$C$5:$AM$504,1+MontoEmpresas!AX404,FALSE)+AV406</f>
        <v>0</v>
      </c>
      <c r="AR406" s="4">
        <f>VLOOKUP($AP406,$C$5:$AM$504,1+MontoEmpresas!AY404,FALSE)+AW406</f>
        <v>0</v>
      </c>
      <c r="AS406" s="4">
        <f>VLOOKUP($AP406,$C$5:$AM$504,1+MontoEmpresas!AZ404,FALSE)+AX406</f>
        <v>0</v>
      </c>
      <c r="AT406" s="5">
        <f t="shared" si="22"/>
        <v>0</v>
      </c>
      <c r="AV406" s="4"/>
      <c r="AW406" s="4"/>
      <c r="AX406" s="4"/>
      <c r="BG406">
        <f t="shared" si="20"/>
        <v>402</v>
      </c>
      <c r="BH406" t="str">
        <f>+Medio!A403</f>
        <v>SANTA_CLARA</v>
      </c>
    </row>
    <row r="407" spans="3:60" x14ac:dyDescent="0.35">
      <c r="C407" s="19" t="s">
        <v>566</v>
      </c>
      <c r="D407" s="7">
        <v>0</v>
      </c>
      <c r="E407" s="7">
        <v>0</v>
      </c>
      <c r="F407" s="7">
        <v>0</v>
      </c>
      <c r="G407" s="7">
        <v>0</v>
      </c>
      <c r="H407" s="7">
        <v>0</v>
      </c>
      <c r="I407" s="7">
        <v>0</v>
      </c>
      <c r="J407" s="7">
        <v>0</v>
      </c>
      <c r="K407" s="7">
        <v>0</v>
      </c>
      <c r="L407" s="7">
        <v>0</v>
      </c>
      <c r="M407" s="7">
        <v>0</v>
      </c>
      <c r="N407" s="7">
        <v>0</v>
      </c>
      <c r="O407" s="7">
        <v>0</v>
      </c>
      <c r="P407" s="7">
        <v>0</v>
      </c>
      <c r="Q407" s="7">
        <v>0</v>
      </c>
      <c r="R407" s="7">
        <v>0</v>
      </c>
      <c r="S407" s="7">
        <v>0</v>
      </c>
      <c r="T407" s="7">
        <v>0</v>
      </c>
      <c r="U407" s="7">
        <v>0</v>
      </c>
      <c r="V407" s="7">
        <v>0</v>
      </c>
      <c r="W407" s="7">
        <v>0</v>
      </c>
      <c r="X407" s="7">
        <v>0</v>
      </c>
      <c r="Y407" s="7">
        <v>0</v>
      </c>
      <c r="Z407" s="7">
        <v>0</v>
      </c>
      <c r="AA407" s="7">
        <v>0</v>
      </c>
      <c r="AB407" s="4">
        <v>0</v>
      </c>
      <c r="AC407" s="4">
        <v>0</v>
      </c>
      <c r="AD407" s="4">
        <v>0</v>
      </c>
      <c r="AE407" s="4">
        <v>0</v>
      </c>
      <c r="AF407" s="4">
        <v>0</v>
      </c>
      <c r="AG407" s="4">
        <v>0</v>
      </c>
      <c r="AH407" s="4">
        <v>0</v>
      </c>
      <c r="AI407" s="4">
        <v>0</v>
      </c>
      <c r="AJ407" s="4">
        <v>0</v>
      </c>
      <c r="AK407" s="4">
        <v>0</v>
      </c>
      <c r="AL407" s="4">
        <v>0</v>
      </c>
      <c r="AM407" s="4">
        <v>0</v>
      </c>
      <c r="AP407" s="3" t="str">
        <f t="shared" si="21"/>
        <v>SANTA_INES_SOLAR</v>
      </c>
      <c r="AQ407" s="4">
        <f>VLOOKUP($AP407,$C$5:$AM$504,1+MontoEmpresas!AX405,FALSE)+AV407</f>
        <v>0</v>
      </c>
      <c r="AR407" s="4">
        <f>VLOOKUP($AP407,$C$5:$AM$504,1+MontoEmpresas!AY405,FALSE)+AW407</f>
        <v>0</v>
      </c>
      <c r="AS407" s="4">
        <f>VLOOKUP($AP407,$C$5:$AM$504,1+MontoEmpresas!AZ405,FALSE)+AX407</f>
        <v>0</v>
      </c>
      <c r="AT407" s="5">
        <f t="shared" si="22"/>
        <v>0</v>
      </c>
      <c r="AV407" s="4"/>
      <c r="AW407" s="4"/>
      <c r="AX407" s="4"/>
      <c r="BG407">
        <f t="shared" ref="BG407:BG439" si="23">1+BG406</f>
        <v>403</v>
      </c>
      <c r="BH407" t="str">
        <f>+Medio!A404</f>
        <v>SANTA_INES_SOLAR</v>
      </c>
    </row>
    <row r="408" spans="3:60" x14ac:dyDescent="0.35">
      <c r="C408" s="19" t="s">
        <v>567</v>
      </c>
      <c r="D408" s="7">
        <v>0</v>
      </c>
      <c r="E408" s="7">
        <v>0</v>
      </c>
      <c r="F408" s="7">
        <v>0</v>
      </c>
      <c r="G408" s="7">
        <v>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  <c r="Q408" s="7">
        <v>0</v>
      </c>
      <c r="R408" s="7">
        <v>0</v>
      </c>
      <c r="S408" s="7">
        <v>0</v>
      </c>
      <c r="T408" s="7">
        <v>0</v>
      </c>
      <c r="U408" s="7">
        <v>0</v>
      </c>
      <c r="V408" s="7">
        <v>0</v>
      </c>
      <c r="W408" s="7">
        <v>0</v>
      </c>
      <c r="X408" s="7">
        <v>0</v>
      </c>
      <c r="Y408" s="7">
        <v>0</v>
      </c>
      <c r="Z408" s="7">
        <v>0</v>
      </c>
      <c r="AA408" s="7">
        <v>0</v>
      </c>
      <c r="AB408" s="4">
        <v>0</v>
      </c>
      <c r="AC408" s="4">
        <v>0</v>
      </c>
      <c r="AD408" s="4">
        <v>0</v>
      </c>
      <c r="AE408" s="4">
        <v>0</v>
      </c>
      <c r="AF408" s="4">
        <v>0</v>
      </c>
      <c r="AG408" s="4">
        <v>0</v>
      </c>
      <c r="AH408" s="4">
        <v>0</v>
      </c>
      <c r="AI408" s="4">
        <v>0</v>
      </c>
      <c r="AJ408" s="4">
        <v>0</v>
      </c>
      <c r="AK408" s="4">
        <v>0</v>
      </c>
      <c r="AL408" s="4">
        <v>0</v>
      </c>
      <c r="AM408" s="4">
        <v>0</v>
      </c>
      <c r="AP408" s="3" t="str">
        <f t="shared" si="21"/>
        <v>SANTAMARTA</v>
      </c>
      <c r="AQ408" s="4">
        <f>VLOOKUP($AP408,$C$5:$AM$504,1+MontoEmpresas!AX406,FALSE)+AV408</f>
        <v>0</v>
      </c>
      <c r="AR408" s="4">
        <f>VLOOKUP($AP408,$C$5:$AM$504,1+MontoEmpresas!AY406,FALSE)+AW408</f>
        <v>0</v>
      </c>
      <c r="AS408" s="4">
        <f>VLOOKUP($AP408,$C$5:$AM$504,1+MontoEmpresas!AZ406,FALSE)+AX408</f>
        <v>0</v>
      </c>
      <c r="AT408" s="5">
        <f t="shared" si="22"/>
        <v>0</v>
      </c>
      <c r="AV408" s="4"/>
      <c r="AW408" s="4"/>
      <c r="AX408" s="4"/>
      <c r="BG408">
        <f t="shared" si="23"/>
        <v>404</v>
      </c>
      <c r="BH408" t="str">
        <f>+Medio!A405</f>
        <v>SANTAMARTA</v>
      </c>
    </row>
    <row r="409" spans="3:60" x14ac:dyDescent="0.35">
      <c r="C409" s="19" t="s">
        <v>51</v>
      </c>
      <c r="D409" s="7">
        <v>0</v>
      </c>
      <c r="E409" s="7">
        <v>0</v>
      </c>
      <c r="F409" s="7">
        <v>0</v>
      </c>
      <c r="G409" s="7">
        <v>0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7">
        <v>0</v>
      </c>
      <c r="N409" s="7">
        <v>0</v>
      </c>
      <c r="O409" s="7">
        <v>0</v>
      </c>
      <c r="P409" s="7">
        <v>0</v>
      </c>
      <c r="Q409" s="7">
        <v>0</v>
      </c>
      <c r="R409" s="7">
        <v>0</v>
      </c>
      <c r="S409" s="7">
        <v>0</v>
      </c>
      <c r="T409" s="7">
        <v>0</v>
      </c>
      <c r="U409" s="7">
        <v>0</v>
      </c>
      <c r="V409" s="7">
        <v>0</v>
      </c>
      <c r="W409" s="7">
        <v>0</v>
      </c>
      <c r="X409" s="7">
        <v>0</v>
      </c>
      <c r="Y409" s="7">
        <v>0</v>
      </c>
      <c r="Z409" s="7">
        <v>0</v>
      </c>
      <c r="AA409" s="7">
        <v>0</v>
      </c>
      <c r="AB409" s="4">
        <v>0</v>
      </c>
      <c r="AC409" s="4">
        <v>0</v>
      </c>
      <c r="AD409" s="4">
        <v>0</v>
      </c>
      <c r="AE409" s="4">
        <v>0</v>
      </c>
      <c r="AF409" s="4">
        <v>0</v>
      </c>
      <c r="AG409" s="4">
        <v>0</v>
      </c>
      <c r="AH409" s="4">
        <v>0</v>
      </c>
      <c r="AI409" s="4">
        <v>0</v>
      </c>
      <c r="AJ409" s="4">
        <v>0</v>
      </c>
      <c r="AK409" s="4">
        <v>0</v>
      </c>
      <c r="AL409" s="4">
        <v>0</v>
      </c>
      <c r="AM409" s="4">
        <v>0</v>
      </c>
      <c r="AP409" s="3" t="str">
        <f t="shared" si="21"/>
        <v>SANTIAGO_SOLAR</v>
      </c>
      <c r="AQ409" s="4">
        <f>VLOOKUP($AP409,$C$5:$AM$504,1+MontoEmpresas!AX407,FALSE)+AV409</f>
        <v>0</v>
      </c>
      <c r="AR409" s="4">
        <f>VLOOKUP($AP409,$C$5:$AM$504,1+MontoEmpresas!AY407,FALSE)+AW409</f>
        <v>0</v>
      </c>
      <c r="AS409" s="4">
        <f>VLOOKUP($AP409,$C$5:$AM$504,1+MontoEmpresas!AZ407,FALSE)+AX409</f>
        <v>0</v>
      </c>
      <c r="AT409" s="5">
        <f t="shared" si="22"/>
        <v>0</v>
      </c>
      <c r="AV409" s="4"/>
      <c r="AW409" s="4"/>
      <c r="AX409" s="4"/>
      <c r="BG409">
        <f t="shared" si="23"/>
        <v>405</v>
      </c>
      <c r="BH409" t="str">
        <f>+Medio!A406</f>
        <v>SANTIAGO_SOLAR</v>
      </c>
    </row>
    <row r="410" spans="3:60" x14ac:dyDescent="0.35">
      <c r="C410" s="19" t="s">
        <v>568</v>
      </c>
      <c r="D410" s="7">
        <v>0</v>
      </c>
      <c r="E410" s="7">
        <v>0</v>
      </c>
      <c r="F410" s="7">
        <v>0</v>
      </c>
      <c r="G410" s="7">
        <v>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7">
        <v>0</v>
      </c>
      <c r="N410" s="7">
        <v>0</v>
      </c>
      <c r="O410" s="7">
        <v>0</v>
      </c>
      <c r="P410" s="7">
        <v>0</v>
      </c>
      <c r="Q410" s="7">
        <v>0</v>
      </c>
      <c r="R410" s="7">
        <v>0</v>
      </c>
      <c r="S410" s="7">
        <v>0</v>
      </c>
      <c r="T410" s="7">
        <v>0</v>
      </c>
      <c r="U410" s="7">
        <v>0</v>
      </c>
      <c r="V410" s="7">
        <v>0</v>
      </c>
      <c r="W410" s="7">
        <v>0</v>
      </c>
      <c r="X410" s="7">
        <v>0</v>
      </c>
      <c r="Y410" s="7">
        <v>0</v>
      </c>
      <c r="Z410" s="7">
        <v>0</v>
      </c>
      <c r="AA410" s="7">
        <v>0</v>
      </c>
      <c r="AB410" s="4">
        <v>0</v>
      </c>
      <c r="AC410" s="4">
        <v>0</v>
      </c>
      <c r="AD410" s="4">
        <v>0</v>
      </c>
      <c r="AE410" s="4">
        <v>0</v>
      </c>
      <c r="AF410" s="4">
        <v>0</v>
      </c>
      <c r="AG410" s="4">
        <v>0</v>
      </c>
      <c r="AH410" s="4">
        <v>0</v>
      </c>
      <c r="AI410" s="4">
        <v>0</v>
      </c>
      <c r="AJ410" s="4">
        <v>0</v>
      </c>
      <c r="AK410" s="4">
        <v>0</v>
      </c>
      <c r="AL410" s="4">
        <v>0</v>
      </c>
      <c r="AM410" s="4">
        <v>0</v>
      </c>
      <c r="AP410" s="3" t="str">
        <f t="shared" si="21"/>
        <v>SCM</v>
      </c>
      <c r="AQ410" s="4">
        <f>VLOOKUP($AP410,$C$5:$AM$504,1+MontoEmpresas!AX408,FALSE)+AV410</f>
        <v>0</v>
      </c>
      <c r="AR410" s="4">
        <f>VLOOKUP($AP410,$C$5:$AM$504,1+MontoEmpresas!AY408,FALSE)+AW410</f>
        <v>0</v>
      </c>
      <c r="AS410" s="4">
        <f>VLOOKUP($AP410,$C$5:$AM$504,1+MontoEmpresas!AZ408,FALSE)+AX410</f>
        <v>0</v>
      </c>
      <c r="AT410" s="5">
        <f t="shared" si="22"/>
        <v>0</v>
      </c>
      <c r="AV410" s="4"/>
      <c r="AW410" s="4"/>
      <c r="AX410" s="4"/>
      <c r="BG410">
        <f t="shared" si="23"/>
        <v>406</v>
      </c>
      <c r="BH410" t="str">
        <f>+Medio!A407</f>
        <v>SCM</v>
      </c>
    </row>
    <row r="411" spans="3:60" x14ac:dyDescent="0.35">
      <c r="C411" s="19" t="s">
        <v>52</v>
      </c>
      <c r="D411" s="7">
        <v>0</v>
      </c>
      <c r="E411" s="7">
        <v>0</v>
      </c>
      <c r="F411" s="7">
        <v>0</v>
      </c>
      <c r="G411" s="7">
        <v>0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7">
        <v>367733.64000000007</v>
      </c>
      <c r="N411" s="7">
        <v>407168.36999999994</v>
      </c>
      <c r="O411" s="7">
        <v>372825.12999999983</v>
      </c>
      <c r="P411" s="7">
        <v>0</v>
      </c>
      <c r="Q411" s="7">
        <v>0</v>
      </c>
      <c r="R411" s="7">
        <v>0</v>
      </c>
      <c r="S411" s="7">
        <v>0</v>
      </c>
      <c r="T411" s="7">
        <v>0</v>
      </c>
      <c r="U411" s="7">
        <v>0</v>
      </c>
      <c r="V411" s="7">
        <v>0</v>
      </c>
      <c r="W411" s="7">
        <v>0</v>
      </c>
      <c r="X411" s="7">
        <v>0</v>
      </c>
      <c r="Y411" s="7">
        <v>381998.31</v>
      </c>
      <c r="Z411" s="7">
        <v>433830.29999999993</v>
      </c>
      <c r="AA411" s="7">
        <v>406968.65999999963</v>
      </c>
      <c r="AB411" s="4">
        <v>0</v>
      </c>
      <c r="AC411" s="4">
        <v>0</v>
      </c>
      <c r="AD411" s="4">
        <v>0</v>
      </c>
      <c r="AE411" s="4">
        <v>0</v>
      </c>
      <c r="AF411" s="4">
        <v>0</v>
      </c>
      <c r="AG411" s="4">
        <v>0</v>
      </c>
      <c r="AH411" s="4">
        <v>0</v>
      </c>
      <c r="AI411" s="4">
        <v>0</v>
      </c>
      <c r="AJ411" s="4">
        <v>0</v>
      </c>
      <c r="AK411" s="4">
        <v>370869.5300000002</v>
      </c>
      <c r="AL411" s="4">
        <v>409790.24000000034</v>
      </c>
      <c r="AM411" s="4">
        <v>402437.99000000034</v>
      </c>
      <c r="AP411" s="3" t="str">
        <f t="shared" si="21"/>
        <v>SGA</v>
      </c>
      <c r="AQ411" s="4">
        <f>VLOOKUP($AP411,$C$5:$AM$504,1+MontoEmpresas!AX409,FALSE)+AV411</f>
        <v>381998.31</v>
      </c>
      <c r="AR411" s="4">
        <f>VLOOKUP($AP411,$C$5:$AM$504,1+MontoEmpresas!AY409,FALSE)+AW411</f>
        <v>433830.29999999993</v>
      </c>
      <c r="AS411" s="4">
        <f>VLOOKUP($AP411,$C$5:$AM$504,1+MontoEmpresas!AZ409,FALSE)+AX411</f>
        <v>406968.65999999963</v>
      </c>
      <c r="AT411" s="5">
        <f t="shared" si="22"/>
        <v>1222797.2699999996</v>
      </c>
      <c r="AV411" s="4"/>
      <c r="AW411" s="4"/>
      <c r="AX411" s="4"/>
      <c r="BG411">
        <f t="shared" si="23"/>
        <v>407</v>
      </c>
      <c r="BH411" t="str">
        <f>+Medio!A408</f>
        <v>SGA</v>
      </c>
    </row>
    <row r="412" spans="3:60" x14ac:dyDescent="0.35">
      <c r="C412" s="19" t="s">
        <v>230</v>
      </c>
      <c r="D412" s="7">
        <v>0</v>
      </c>
      <c r="E412" s="7">
        <v>0</v>
      </c>
      <c r="F412" s="7">
        <v>0</v>
      </c>
      <c r="G412" s="7">
        <v>0</v>
      </c>
      <c r="H412" s="7">
        <v>0</v>
      </c>
      <c r="I412" s="7">
        <v>0</v>
      </c>
      <c r="J412" s="7">
        <v>0</v>
      </c>
      <c r="K412" s="7">
        <v>0</v>
      </c>
      <c r="L412" s="7">
        <v>0</v>
      </c>
      <c r="M412" s="7">
        <v>0</v>
      </c>
      <c r="N412" s="7">
        <v>0</v>
      </c>
      <c r="O412" s="7">
        <v>0</v>
      </c>
      <c r="P412" s="7">
        <v>0</v>
      </c>
      <c r="Q412" s="7">
        <v>0</v>
      </c>
      <c r="R412" s="7">
        <v>0</v>
      </c>
      <c r="S412" s="7">
        <v>0</v>
      </c>
      <c r="T412" s="7">
        <v>0</v>
      </c>
      <c r="U412" s="7">
        <v>0</v>
      </c>
      <c r="V412" s="7">
        <v>0</v>
      </c>
      <c r="W412" s="7">
        <v>0</v>
      </c>
      <c r="X412" s="7">
        <v>0</v>
      </c>
      <c r="Y412" s="7">
        <v>0</v>
      </c>
      <c r="Z412" s="7">
        <v>0</v>
      </c>
      <c r="AA412" s="7">
        <v>0</v>
      </c>
      <c r="AB412" s="4">
        <v>0</v>
      </c>
      <c r="AC412" s="4">
        <v>0</v>
      </c>
      <c r="AD412" s="4">
        <v>0</v>
      </c>
      <c r="AE412" s="4">
        <v>0</v>
      </c>
      <c r="AF412" s="4">
        <v>0</v>
      </c>
      <c r="AG412" s="4">
        <v>0</v>
      </c>
      <c r="AH412" s="4">
        <v>0</v>
      </c>
      <c r="AI412" s="4">
        <v>0</v>
      </c>
      <c r="AJ412" s="4">
        <v>0</v>
      </c>
      <c r="AK412" s="4">
        <v>0</v>
      </c>
      <c r="AL412" s="4">
        <v>0</v>
      </c>
      <c r="AM412" s="4">
        <v>0</v>
      </c>
      <c r="AP412" s="3" t="str">
        <f t="shared" si="21"/>
        <v>SINERGIA_SOLAR_SPA</v>
      </c>
      <c r="AQ412" s="4">
        <f>VLOOKUP($AP412,$C$5:$AM$504,1+MontoEmpresas!AX410,FALSE)+AV412</f>
        <v>0</v>
      </c>
      <c r="AR412" s="4">
        <f>VLOOKUP($AP412,$C$5:$AM$504,1+MontoEmpresas!AY410,FALSE)+AW412</f>
        <v>0</v>
      </c>
      <c r="AS412" s="4">
        <f>VLOOKUP($AP412,$C$5:$AM$504,1+MontoEmpresas!AZ410,FALSE)+AX412</f>
        <v>0</v>
      </c>
      <c r="AT412" s="5">
        <f t="shared" si="22"/>
        <v>0</v>
      </c>
      <c r="AV412" s="4"/>
      <c r="AW412" s="4"/>
      <c r="AX412" s="4"/>
      <c r="BG412">
        <f t="shared" si="23"/>
        <v>408</v>
      </c>
      <c r="BH412" t="str">
        <f>+Medio!A409</f>
        <v>SINERGIA_SOLAR_SPA</v>
      </c>
    </row>
    <row r="413" spans="3:60" x14ac:dyDescent="0.35">
      <c r="C413" s="19" t="s">
        <v>231</v>
      </c>
      <c r="D413" s="7">
        <v>0</v>
      </c>
      <c r="E413" s="7">
        <v>0</v>
      </c>
      <c r="F413" s="7">
        <v>0</v>
      </c>
      <c r="G413" s="7">
        <v>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7">
        <v>0</v>
      </c>
      <c r="N413" s="7">
        <v>0</v>
      </c>
      <c r="O413" s="7">
        <v>0</v>
      </c>
      <c r="P413" s="7">
        <v>0</v>
      </c>
      <c r="Q413" s="7">
        <v>0</v>
      </c>
      <c r="R413" s="7">
        <v>0</v>
      </c>
      <c r="S413" s="7">
        <v>0</v>
      </c>
      <c r="T413" s="7">
        <v>0</v>
      </c>
      <c r="U413" s="7">
        <v>0</v>
      </c>
      <c r="V413" s="7">
        <v>0</v>
      </c>
      <c r="W413" s="7">
        <v>0</v>
      </c>
      <c r="X413" s="7">
        <v>0</v>
      </c>
      <c r="Y413" s="7">
        <v>0</v>
      </c>
      <c r="Z413" s="7">
        <v>0</v>
      </c>
      <c r="AA413" s="7">
        <v>0</v>
      </c>
      <c r="AB413" s="4">
        <v>0</v>
      </c>
      <c r="AC413" s="4">
        <v>0</v>
      </c>
      <c r="AD413" s="4">
        <v>0</v>
      </c>
      <c r="AE413" s="4">
        <v>0</v>
      </c>
      <c r="AF413" s="4">
        <v>0</v>
      </c>
      <c r="AG413" s="4">
        <v>0</v>
      </c>
      <c r="AH413" s="4">
        <v>0</v>
      </c>
      <c r="AI413" s="4">
        <v>0</v>
      </c>
      <c r="AJ413" s="4">
        <v>0</v>
      </c>
      <c r="AK413" s="4">
        <v>0</v>
      </c>
      <c r="AL413" s="4">
        <v>0</v>
      </c>
      <c r="AM413" s="4">
        <v>0</v>
      </c>
      <c r="AP413" s="3" t="str">
        <f t="shared" si="21"/>
        <v>SOCER</v>
      </c>
      <c r="AQ413" s="4">
        <f>VLOOKUP($AP413,$C$5:$AM$504,1+MontoEmpresas!AX411,FALSE)+AV413</f>
        <v>0</v>
      </c>
      <c r="AR413" s="4">
        <f>VLOOKUP($AP413,$C$5:$AM$504,1+MontoEmpresas!AY411,FALSE)+AW413</f>
        <v>0</v>
      </c>
      <c r="AS413" s="4">
        <f>VLOOKUP($AP413,$C$5:$AM$504,1+MontoEmpresas!AZ411,FALSE)+AX413</f>
        <v>0</v>
      </c>
      <c r="AT413" s="5">
        <f t="shared" si="22"/>
        <v>0</v>
      </c>
      <c r="AV413" s="4"/>
      <c r="AW413" s="4"/>
      <c r="AX413" s="4"/>
      <c r="BG413">
        <f t="shared" si="23"/>
        <v>409</v>
      </c>
      <c r="BH413" t="str">
        <f>+Medio!A410</f>
        <v>SOCER</v>
      </c>
    </row>
    <row r="414" spans="3:60" x14ac:dyDescent="0.35">
      <c r="C414" s="19" t="s">
        <v>569</v>
      </c>
      <c r="D414" s="7">
        <v>0</v>
      </c>
      <c r="E414" s="7">
        <v>0</v>
      </c>
      <c r="F414" s="7">
        <v>0</v>
      </c>
      <c r="G414" s="7">
        <v>0</v>
      </c>
      <c r="H414" s="7">
        <v>0</v>
      </c>
      <c r="I414" s="7">
        <v>0</v>
      </c>
      <c r="J414" s="7">
        <v>0</v>
      </c>
      <c r="K414" s="7">
        <v>0</v>
      </c>
      <c r="L414" s="7">
        <v>0</v>
      </c>
      <c r="M414" s="7">
        <v>0</v>
      </c>
      <c r="N414" s="7">
        <v>0</v>
      </c>
      <c r="O414" s="7">
        <v>0</v>
      </c>
      <c r="P414" s="7">
        <v>0</v>
      </c>
      <c r="Q414" s="7">
        <v>0</v>
      </c>
      <c r="R414" s="7">
        <v>0</v>
      </c>
      <c r="S414" s="7">
        <v>0</v>
      </c>
      <c r="T414" s="7">
        <v>0</v>
      </c>
      <c r="U414" s="7">
        <v>0</v>
      </c>
      <c r="V414" s="7">
        <v>0</v>
      </c>
      <c r="W414" s="7">
        <v>0</v>
      </c>
      <c r="X414" s="7">
        <v>0</v>
      </c>
      <c r="Y414" s="7">
        <v>0</v>
      </c>
      <c r="Z414" s="7">
        <v>0</v>
      </c>
      <c r="AA414" s="7">
        <v>0</v>
      </c>
      <c r="AB414" s="4">
        <v>0</v>
      </c>
      <c r="AC414" s="4">
        <v>0</v>
      </c>
      <c r="AD414" s="4">
        <v>0</v>
      </c>
      <c r="AE414" s="4">
        <v>0</v>
      </c>
      <c r="AF414" s="4">
        <v>0</v>
      </c>
      <c r="AG414" s="4">
        <v>0</v>
      </c>
      <c r="AH414" s="4">
        <v>0</v>
      </c>
      <c r="AI414" s="4">
        <v>0</v>
      </c>
      <c r="AJ414" s="4">
        <v>0</v>
      </c>
      <c r="AK414" s="4">
        <v>0</v>
      </c>
      <c r="AL414" s="4">
        <v>0</v>
      </c>
      <c r="AM414" s="4">
        <v>0</v>
      </c>
      <c r="AP414" s="3" t="str">
        <f t="shared" si="21"/>
        <v>SOL_DE_SEPTIEMBRE_SPA</v>
      </c>
      <c r="AQ414" s="4">
        <f>VLOOKUP($AP414,$C$5:$AM$504,1+MontoEmpresas!AX412,FALSE)+AV414</f>
        <v>0</v>
      </c>
      <c r="AR414" s="4">
        <f>VLOOKUP($AP414,$C$5:$AM$504,1+MontoEmpresas!AY412,FALSE)+AW414</f>
        <v>0</v>
      </c>
      <c r="AS414" s="4">
        <f>VLOOKUP($AP414,$C$5:$AM$504,1+MontoEmpresas!AZ412,FALSE)+AX414</f>
        <v>0</v>
      </c>
      <c r="AT414" s="5">
        <f t="shared" si="22"/>
        <v>0</v>
      </c>
      <c r="AV414" s="4"/>
      <c r="AW414" s="4"/>
      <c r="AX414" s="4"/>
      <c r="BG414">
        <f t="shared" si="23"/>
        <v>410</v>
      </c>
      <c r="BH414" t="str">
        <f>+Medio!A411</f>
        <v>SOL_DE_SEPTIEMBRE_SPA</v>
      </c>
    </row>
    <row r="415" spans="3:60" x14ac:dyDescent="0.35">
      <c r="C415" s="19" t="s">
        <v>570</v>
      </c>
      <c r="D415" s="7">
        <v>0</v>
      </c>
      <c r="E415" s="7">
        <v>0</v>
      </c>
      <c r="F415" s="7">
        <v>0</v>
      </c>
      <c r="G415" s="7">
        <v>0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7">
        <v>0</v>
      </c>
      <c r="N415" s="7">
        <v>0</v>
      </c>
      <c r="O415" s="7">
        <v>0</v>
      </c>
      <c r="P415" s="7">
        <v>0</v>
      </c>
      <c r="Q415" s="7">
        <v>0</v>
      </c>
      <c r="R415" s="7">
        <v>0</v>
      </c>
      <c r="S415" s="7">
        <v>0</v>
      </c>
      <c r="T415" s="7">
        <v>0</v>
      </c>
      <c r="U415" s="7">
        <v>0</v>
      </c>
      <c r="V415" s="7">
        <v>0</v>
      </c>
      <c r="W415" s="7">
        <v>0</v>
      </c>
      <c r="X415" s="7">
        <v>0</v>
      </c>
      <c r="Y415" s="7">
        <v>0</v>
      </c>
      <c r="Z415" s="7">
        <v>0</v>
      </c>
      <c r="AA415" s="7">
        <v>0</v>
      </c>
      <c r="AB415" s="4">
        <v>0</v>
      </c>
      <c r="AC415" s="4">
        <v>0</v>
      </c>
      <c r="AD415" s="4">
        <v>0</v>
      </c>
      <c r="AE415" s="4">
        <v>0</v>
      </c>
      <c r="AF415" s="4">
        <v>0</v>
      </c>
      <c r="AG415" s="4">
        <v>0</v>
      </c>
      <c r="AH415" s="4">
        <v>0</v>
      </c>
      <c r="AI415" s="4">
        <v>0</v>
      </c>
      <c r="AJ415" s="4">
        <v>0</v>
      </c>
      <c r="AK415" s="4">
        <v>0</v>
      </c>
      <c r="AL415" s="4">
        <v>0</v>
      </c>
      <c r="AM415" s="4">
        <v>0</v>
      </c>
      <c r="AP415" s="3" t="str">
        <f t="shared" si="21"/>
        <v>Solar la Blanquina</v>
      </c>
      <c r="AQ415" s="4">
        <f>VLOOKUP($AP415,$C$5:$AM$504,1+MontoEmpresas!AX413,FALSE)+AV415</f>
        <v>0</v>
      </c>
      <c r="AR415" s="4">
        <f>VLOOKUP($AP415,$C$5:$AM$504,1+MontoEmpresas!AY413,FALSE)+AW415</f>
        <v>0</v>
      </c>
      <c r="AS415" s="4">
        <f>VLOOKUP($AP415,$C$5:$AM$504,1+MontoEmpresas!AZ413,FALSE)+AX415</f>
        <v>0</v>
      </c>
      <c r="AT415" s="5">
        <f t="shared" si="22"/>
        <v>0</v>
      </c>
      <c r="AV415" s="4"/>
      <c r="AW415" s="4"/>
      <c r="AX415" s="4"/>
      <c r="BG415">
        <f t="shared" si="23"/>
        <v>411</v>
      </c>
      <c r="BH415" t="str">
        <f>+Medio!A412</f>
        <v>Solar la Blanquina</v>
      </c>
    </row>
    <row r="416" spans="3:60" x14ac:dyDescent="0.35">
      <c r="C416" s="19" t="s">
        <v>232</v>
      </c>
      <c r="D416" s="7">
        <v>0</v>
      </c>
      <c r="E416" s="7">
        <v>0</v>
      </c>
      <c r="F416" s="7">
        <v>0</v>
      </c>
      <c r="G416" s="7">
        <v>0</v>
      </c>
      <c r="H416" s="7">
        <v>0</v>
      </c>
      <c r="I416" s="7">
        <v>0</v>
      </c>
      <c r="J416" s="7">
        <v>0</v>
      </c>
      <c r="K416" s="7">
        <v>0</v>
      </c>
      <c r="L416" s="7">
        <v>0</v>
      </c>
      <c r="M416" s="7">
        <v>0</v>
      </c>
      <c r="N416" s="7">
        <v>0</v>
      </c>
      <c r="O416" s="7">
        <v>0</v>
      </c>
      <c r="P416" s="7">
        <v>0</v>
      </c>
      <c r="Q416" s="7">
        <v>0</v>
      </c>
      <c r="R416" s="7">
        <v>0</v>
      </c>
      <c r="S416" s="7">
        <v>0</v>
      </c>
      <c r="T416" s="7">
        <v>0</v>
      </c>
      <c r="U416" s="7">
        <v>0</v>
      </c>
      <c r="V416" s="7">
        <v>0</v>
      </c>
      <c r="W416" s="7">
        <v>0</v>
      </c>
      <c r="X416" s="7">
        <v>0</v>
      </c>
      <c r="Y416" s="7">
        <v>0</v>
      </c>
      <c r="Z416" s="7">
        <v>0</v>
      </c>
      <c r="AA416" s="7">
        <v>0</v>
      </c>
      <c r="AB416" s="4">
        <v>0</v>
      </c>
      <c r="AC416" s="4">
        <v>0</v>
      </c>
      <c r="AD416" s="4">
        <v>0</v>
      </c>
      <c r="AE416" s="4">
        <v>0</v>
      </c>
      <c r="AF416" s="4">
        <v>0</v>
      </c>
      <c r="AG416" s="4">
        <v>0</v>
      </c>
      <c r="AH416" s="4">
        <v>0</v>
      </c>
      <c r="AI416" s="4">
        <v>0</v>
      </c>
      <c r="AJ416" s="4">
        <v>0</v>
      </c>
      <c r="AK416" s="4">
        <v>0</v>
      </c>
      <c r="AL416" s="4">
        <v>0</v>
      </c>
      <c r="AM416" s="4">
        <v>0</v>
      </c>
      <c r="AP416" s="3" t="str">
        <f t="shared" si="21"/>
        <v>SOLAR_E</v>
      </c>
      <c r="AQ416" s="4">
        <f>VLOOKUP($AP416,$C$5:$AM$504,1+MontoEmpresas!AX414,FALSE)+AV416</f>
        <v>0</v>
      </c>
      <c r="AR416" s="4">
        <f>VLOOKUP($AP416,$C$5:$AM$504,1+MontoEmpresas!AY414,FALSE)+AW416</f>
        <v>0</v>
      </c>
      <c r="AS416" s="4">
        <f>VLOOKUP($AP416,$C$5:$AM$504,1+MontoEmpresas!AZ414,FALSE)+AX416</f>
        <v>0</v>
      </c>
      <c r="AT416" s="5">
        <f t="shared" si="22"/>
        <v>0</v>
      </c>
      <c r="AV416" s="4"/>
      <c r="AW416" s="4"/>
      <c r="AX416" s="4"/>
      <c r="BG416">
        <f t="shared" si="23"/>
        <v>412</v>
      </c>
      <c r="BH416" t="str">
        <f>+Medio!A413</f>
        <v>SOLAR_E</v>
      </c>
    </row>
    <row r="417" spans="3:60" x14ac:dyDescent="0.35">
      <c r="C417" s="19" t="s">
        <v>233</v>
      </c>
      <c r="D417" s="7">
        <v>0</v>
      </c>
      <c r="E417" s="7">
        <v>0</v>
      </c>
      <c r="F417" s="7">
        <v>0</v>
      </c>
      <c r="G417" s="7">
        <v>0</v>
      </c>
      <c r="H417" s="7">
        <v>0</v>
      </c>
      <c r="I417" s="7">
        <v>0</v>
      </c>
      <c r="J417" s="7">
        <v>0</v>
      </c>
      <c r="K417" s="7">
        <v>0</v>
      </c>
      <c r="L417" s="7">
        <v>0</v>
      </c>
      <c r="M417" s="7">
        <v>0</v>
      </c>
      <c r="N417" s="7">
        <v>0</v>
      </c>
      <c r="O417" s="7">
        <v>0</v>
      </c>
      <c r="P417" s="7">
        <v>0</v>
      </c>
      <c r="Q417" s="7">
        <v>0</v>
      </c>
      <c r="R417" s="7">
        <v>0</v>
      </c>
      <c r="S417" s="7">
        <v>0</v>
      </c>
      <c r="T417" s="7">
        <v>0</v>
      </c>
      <c r="U417" s="7">
        <v>0</v>
      </c>
      <c r="V417" s="7">
        <v>0</v>
      </c>
      <c r="W417" s="7">
        <v>0</v>
      </c>
      <c r="X417" s="7">
        <v>0</v>
      </c>
      <c r="Y417" s="7">
        <v>0</v>
      </c>
      <c r="Z417" s="7">
        <v>0</v>
      </c>
      <c r="AA417" s="7">
        <v>0</v>
      </c>
      <c r="AB417" s="4">
        <v>0</v>
      </c>
      <c r="AC417" s="4">
        <v>0</v>
      </c>
      <c r="AD417" s="4">
        <v>0</v>
      </c>
      <c r="AE417" s="4">
        <v>0</v>
      </c>
      <c r="AF417" s="4">
        <v>0</v>
      </c>
      <c r="AG417" s="4">
        <v>0</v>
      </c>
      <c r="AH417" s="4">
        <v>0</v>
      </c>
      <c r="AI417" s="4">
        <v>0</v>
      </c>
      <c r="AJ417" s="4">
        <v>0</v>
      </c>
      <c r="AK417" s="4">
        <v>0</v>
      </c>
      <c r="AL417" s="4">
        <v>0</v>
      </c>
      <c r="AM417" s="4">
        <v>0</v>
      </c>
      <c r="AP417" s="3" t="str">
        <f t="shared" si="21"/>
        <v>SOLAR_LOS_PERALES_I</v>
      </c>
      <c r="AQ417" s="4">
        <f>VLOOKUP($AP417,$C$5:$AM$504,1+MontoEmpresas!AX415,FALSE)+AV417</f>
        <v>0</v>
      </c>
      <c r="AR417" s="4">
        <f>VLOOKUP($AP417,$C$5:$AM$504,1+MontoEmpresas!AY415,FALSE)+AW417</f>
        <v>0</v>
      </c>
      <c r="AS417" s="4">
        <f>VLOOKUP($AP417,$C$5:$AM$504,1+MontoEmpresas!AZ415,FALSE)+AX417</f>
        <v>0</v>
      </c>
      <c r="AT417" s="5">
        <f t="shared" si="22"/>
        <v>0</v>
      </c>
      <c r="AV417" s="4"/>
      <c r="AW417" s="4"/>
      <c r="AX417" s="4"/>
      <c r="BG417">
        <f t="shared" si="23"/>
        <v>413</v>
      </c>
      <c r="BH417" t="str">
        <f>+Medio!A414</f>
        <v>SOLAR_LOS_PERALES_I</v>
      </c>
    </row>
    <row r="418" spans="3:60" x14ac:dyDescent="0.35">
      <c r="C418" s="19" t="s">
        <v>234</v>
      </c>
      <c r="D418" s="7">
        <v>0</v>
      </c>
      <c r="E418" s="7">
        <v>0</v>
      </c>
      <c r="F418" s="7">
        <v>0</v>
      </c>
      <c r="G418" s="7">
        <v>0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7">
        <v>0</v>
      </c>
      <c r="N418" s="7">
        <v>0</v>
      </c>
      <c r="O418" s="7">
        <v>0</v>
      </c>
      <c r="P418" s="7">
        <v>0</v>
      </c>
      <c r="Q418" s="7">
        <v>0</v>
      </c>
      <c r="R418" s="7">
        <v>0</v>
      </c>
      <c r="S418" s="7">
        <v>0</v>
      </c>
      <c r="T418" s="7">
        <v>0</v>
      </c>
      <c r="U418" s="7">
        <v>0</v>
      </c>
      <c r="V418" s="7">
        <v>0</v>
      </c>
      <c r="W418" s="7">
        <v>0</v>
      </c>
      <c r="X418" s="7">
        <v>0</v>
      </c>
      <c r="Y418" s="7">
        <v>0</v>
      </c>
      <c r="Z418" s="7">
        <v>0</v>
      </c>
      <c r="AA418" s="7">
        <v>0</v>
      </c>
      <c r="AB418" s="4">
        <v>0</v>
      </c>
      <c r="AC418" s="4">
        <v>0</v>
      </c>
      <c r="AD418" s="4">
        <v>0</v>
      </c>
      <c r="AE418" s="4">
        <v>0</v>
      </c>
      <c r="AF418" s="4">
        <v>0</v>
      </c>
      <c r="AG418" s="4">
        <v>0</v>
      </c>
      <c r="AH418" s="4">
        <v>0</v>
      </c>
      <c r="AI418" s="4">
        <v>0</v>
      </c>
      <c r="AJ418" s="4">
        <v>0</v>
      </c>
      <c r="AK418" s="4">
        <v>0</v>
      </c>
      <c r="AL418" s="4">
        <v>0</v>
      </c>
      <c r="AM418" s="4">
        <v>0</v>
      </c>
      <c r="AP418" s="3" t="str">
        <f t="shared" si="21"/>
        <v>SOLAR_TI_CUATRO</v>
      </c>
      <c r="AQ418" s="4">
        <f>VLOOKUP($AP418,$C$5:$AM$504,1+MontoEmpresas!AX416,FALSE)+AV418</f>
        <v>0</v>
      </c>
      <c r="AR418" s="4">
        <f>VLOOKUP($AP418,$C$5:$AM$504,1+MontoEmpresas!AY416,FALSE)+AW418</f>
        <v>0</v>
      </c>
      <c r="AS418" s="4">
        <f>VLOOKUP($AP418,$C$5:$AM$504,1+MontoEmpresas!AZ416,FALSE)+AX418</f>
        <v>0</v>
      </c>
      <c r="AT418" s="5">
        <f t="shared" si="22"/>
        <v>0</v>
      </c>
      <c r="AV418" s="4"/>
      <c r="AW418" s="4"/>
      <c r="AX418" s="4"/>
      <c r="BG418">
        <f t="shared" si="23"/>
        <v>414</v>
      </c>
      <c r="BH418" t="str">
        <f>+Medio!A415</f>
        <v>SOLAR_TI_CUATRO</v>
      </c>
    </row>
    <row r="419" spans="3:60" x14ac:dyDescent="0.35">
      <c r="C419" s="19" t="s">
        <v>571</v>
      </c>
      <c r="D419" s="7">
        <v>0</v>
      </c>
      <c r="E419" s="7">
        <v>0</v>
      </c>
      <c r="F419" s="7">
        <v>0</v>
      </c>
      <c r="G419" s="7">
        <v>0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7">
        <v>0</v>
      </c>
      <c r="N419" s="7">
        <v>0</v>
      </c>
      <c r="O419" s="7">
        <v>0</v>
      </c>
      <c r="P419" s="7">
        <v>0</v>
      </c>
      <c r="Q419" s="7">
        <v>0</v>
      </c>
      <c r="R419" s="7">
        <v>0</v>
      </c>
      <c r="S419" s="7">
        <v>0</v>
      </c>
      <c r="T419" s="7">
        <v>0</v>
      </c>
      <c r="U419" s="7">
        <v>0</v>
      </c>
      <c r="V419" s="7">
        <v>0</v>
      </c>
      <c r="W419" s="7">
        <v>0</v>
      </c>
      <c r="X419" s="7">
        <v>0</v>
      </c>
      <c r="Y419" s="7">
        <v>0</v>
      </c>
      <c r="Z419" s="7">
        <v>0</v>
      </c>
      <c r="AA419" s="7">
        <v>0</v>
      </c>
      <c r="AB419" s="4">
        <v>0</v>
      </c>
      <c r="AC419" s="4">
        <v>0</v>
      </c>
      <c r="AD419" s="4">
        <v>0</v>
      </c>
      <c r="AE419" s="4">
        <v>0</v>
      </c>
      <c r="AF419" s="4">
        <v>0</v>
      </c>
      <c r="AG419" s="4">
        <v>0</v>
      </c>
      <c r="AH419" s="4">
        <v>0</v>
      </c>
      <c r="AI419" s="4">
        <v>0</v>
      </c>
      <c r="AJ419" s="4">
        <v>0</v>
      </c>
      <c r="AK419" s="4">
        <v>0</v>
      </c>
      <c r="AL419" s="4">
        <v>0</v>
      </c>
      <c r="AM419" s="4">
        <v>0</v>
      </c>
      <c r="AP419" s="3" t="str">
        <f t="shared" si="21"/>
        <v>SOLAR_TI_DIEZ</v>
      </c>
      <c r="AQ419" s="4">
        <f>VLOOKUP($AP419,$C$5:$AM$504,1+MontoEmpresas!AX417,FALSE)+AV419</f>
        <v>0</v>
      </c>
      <c r="AR419" s="4">
        <f>VLOOKUP($AP419,$C$5:$AM$504,1+MontoEmpresas!AY417,FALSE)+AW419</f>
        <v>0</v>
      </c>
      <c r="AS419" s="4">
        <f>VLOOKUP($AP419,$C$5:$AM$504,1+MontoEmpresas!AZ417,FALSE)+AX419</f>
        <v>0</v>
      </c>
      <c r="AT419" s="5">
        <f t="shared" si="22"/>
        <v>0</v>
      </c>
      <c r="AV419" s="4"/>
      <c r="AW419" s="4"/>
      <c r="AX419" s="4"/>
      <c r="BG419">
        <f t="shared" si="23"/>
        <v>415</v>
      </c>
      <c r="BH419" t="str">
        <f>+Medio!A416</f>
        <v>SOLAR_TI_DIEZ</v>
      </c>
    </row>
    <row r="420" spans="3:60" x14ac:dyDescent="0.35">
      <c r="C420" s="19" t="s">
        <v>572</v>
      </c>
      <c r="D420" s="7">
        <v>0</v>
      </c>
      <c r="E420" s="7">
        <v>0</v>
      </c>
      <c r="F420" s="7">
        <v>0</v>
      </c>
      <c r="G420" s="7">
        <v>0</v>
      </c>
      <c r="H420" s="7">
        <v>0</v>
      </c>
      <c r="I420" s="7">
        <v>0</v>
      </c>
      <c r="J420" s="7">
        <v>0</v>
      </c>
      <c r="K420" s="7">
        <v>0</v>
      </c>
      <c r="L420" s="7">
        <v>0</v>
      </c>
      <c r="M420" s="7">
        <v>0</v>
      </c>
      <c r="N420" s="7">
        <v>0</v>
      </c>
      <c r="O420" s="7">
        <v>0</v>
      </c>
      <c r="P420" s="7">
        <v>0</v>
      </c>
      <c r="Q420" s="7">
        <v>0</v>
      </c>
      <c r="R420" s="7">
        <v>0</v>
      </c>
      <c r="S420" s="7">
        <v>0</v>
      </c>
      <c r="T420" s="7">
        <v>0</v>
      </c>
      <c r="U420" s="7">
        <v>0</v>
      </c>
      <c r="V420" s="7">
        <v>0</v>
      </c>
      <c r="W420" s="7">
        <v>0</v>
      </c>
      <c r="X420" s="7">
        <v>0</v>
      </c>
      <c r="Y420" s="7">
        <v>0</v>
      </c>
      <c r="Z420" s="7">
        <v>0</v>
      </c>
      <c r="AA420" s="7">
        <v>0</v>
      </c>
      <c r="AB420" s="4">
        <v>0</v>
      </c>
      <c r="AC420" s="4">
        <v>0</v>
      </c>
      <c r="AD420" s="4">
        <v>0</v>
      </c>
      <c r="AE420" s="4">
        <v>0</v>
      </c>
      <c r="AF420" s="4">
        <v>0</v>
      </c>
      <c r="AG420" s="4">
        <v>0</v>
      </c>
      <c r="AH420" s="4">
        <v>0</v>
      </c>
      <c r="AI420" s="4">
        <v>0</v>
      </c>
      <c r="AJ420" s="4">
        <v>0</v>
      </c>
      <c r="AK420" s="4">
        <v>0</v>
      </c>
      <c r="AL420" s="4">
        <v>0</v>
      </c>
      <c r="AM420" s="4">
        <v>0</v>
      </c>
      <c r="AP420" s="3" t="str">
        <f t="shared" si="21"/>
        <v>SOLAR_TI_ONCE_SPA</v>
      </c>
      <c r="AQ420" s="4">
        <f>VLOOKUP($AP420,$C$5:$AM$504,1+MontoEmpresas!AX418,FALSE)+AV420</f>
        <v>0</v>
      </c>
      <c r="AR420" s="4">
        <f>VLOOKUP($AP420,$C$5:$AM$504,1+MontoEmpresas!AY418,FALSE)+AW420</f>
        <v>0</v>
      </c>
      <c r="AS420" s="4">
        <f>VLOOKUP($AP420,$C$5:$AM$504,1+MontoEmpresas!AZ418,FALSE)+AX420</f>
        <v>0</v>
      </c>
      <c r="AT420" s="5">
        <f t="shared" si="22"/>
        <v>0</v>
      </c>
      <c r="AV420" s="4"/>
      <c r="AW420" s="4"/>
      <c r="AX420" s="4"/>
      <c r="BG420">
        <f t="shared" si="23"/>
        <v>416</v>
      </c>
      <c r="BH420" t="str">
        <f>+Medio!A417</f>
        <v>SOLAR_TI_ONCE_SPA</v>
      </c>
    </row>
    <row r="421" spans="3:60" x14ac:dyDescent="0.35">
      <c r="C421" s="19" t="s">
        <v>573</v>
      </c>
      <c r="D421" s="7">
        <v>0</v>
      </c>
      <c r="E421" s="7">
        <v>0</v>
      </c>
      <c r="F421" s="7">
        <v>0</v>
      </c>
      <c r="G421" s="7">
        <v>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7">
        <v>-1101320.8999999992</v>
      </c>
      <c r="N421" s="7">
        <v>-1205469.3500000003</v>
      </c>
      <c r="O421" s="7">
        <v>-1138029.45</v>
      </c>
      <c r="P421" s="7">
        <v>0</v>
      </c>
      <c r="Q421" s="7">
        <v>0</v>
      </c>
      <c r="R421" s="7">
        <v>0</v>
      </c>
      <c r="S421" s="7">
        <v>0</v>
      </c>
      <c r="T421" s="7">
        <v>0</v>
      </c>
      <c r="U421" s="7">
        <v>0</v>
      </c>
      <c r="V421" s="7">
        <v>0</v>
      </c>
      <c r="W421" s="7">
        <v>0</v>
      </c>
      <c r="X421" s="7">
        <v>0</v>
      </c>
      <c r="Y421" s="7">
        <v>-1131903.92</v>
      </c>
      <c r="Z421" s="7">
        <v>-1244604.6100000001</v>
      </c>
      <c r="AA421" s="7">
        <v>-1178363.2299999993</v>
      </c>
      <c r="AB421" s="4">
        <v>0</v>
      </c>
      <c r="AC421" s="4">
        <v>0</v>
      </c>
      <c r="AD421" s="4">
        <v>0</v>
      </c>
      <c r="AE421" s="4">
        <v>0</v>
      </c>
      <c r="AF421" s="4">
        <v>0</v>
      </c>
      <c r="AG421" s="4">
        <v>0</v>
      </c>
      <c r="AH421" s="4">
        <v>0</v>
      </c>
      <c r="AI421" s="4">
        <v>0</v>
      </c>
      <c r="AJ421" s="4">
        <v>0</v>
      </c>
      <c r="AK421" s="4">
        <v>-1135739.4400000004</v>
      </c>
      <c r="AL421" s="4">
        <v>-1217161.7499999998</v>
      </c>
      <c r="AM421" s="4">
        <v>-1173379.800000001</v>
      </c>
      <c r="AP421" s="3" t="str">
        <f t="shared" si="21"/>
        <v>SONNEDIX_ENERGY</v>
      </c>
      <c r="AQ421" s="4">
        <f>VLOOKUP($AP421,$C$5:$AM$504,1+MontoEmpresas!AX419,FALSE)+AV421</f>
        <v>-1101320.8999999992</v>
      </c>
      <c r="AR421" s="4">
        <f>VLOOKUP($AP421,$C$5:$AM$504,1+MontoEmpresas!AY419,FALSE)+AW421</f>
        <v>-1205469.3500000003</v>
      </c>
      <c r="AS421" s="4">
        <f>VLOOKUP($AP421,$C$5:$AM$504,1+MontoEmpresas!AZ419,FALSE)+AX421</f>
        <v>-1138029.45</v>
      </c>
      <c r="AT421" s="5">
        <f t="shared" si="22"/>
        <v>-3444819.6999999993</v>
      </c>
      <c r="AV421" s="4"/>
      <c r="AW421" s="4"/>
      <c r="AX421" s="4"/>
      <c r="BG421">
        <f t="shared" si="23"/>
        <v>417</v>
      </c>
      <c r="BH421" t="str">
        <f>+Medio!A418</f>
        <v>SONNEDIX_ENERGY</v>
      </c>
    </row>
    <row r="422" spans="3:60" x14ac:dyDescent="0.35">
      <c r="C422" s="19" t="s">
        <v>236</v>
      </c>
      <c r="D422" s="7">
        <v>0</v>
      </c>
      <c r="E422" s="7">
        <v>0</v>
      </c>
      <c r="F422" s="7">
        <v>0</v>
      </c>
      <c r="G422" s="7">
        <v>0</v>
      </c>
      <c r="H422" s="7">
        <v>0</v>
      </c>
      <c r="I422" s="7">
        <v>0</v>
      </c>
      <c r="J422" s="7">
        <v>0</v>
      </c>
      <c r="K422" s="7">
        <v>0</v>
      </c>
      <c r="L422" s="7">
        <v>0</v>
      </c>
      <c r="M422" s="7">
        <v>0</v>
      </c>
      <c r="N422" s="7">
        <v>0</v>
      </c>
      <c r="O422" s="7">
        <v>0</v>
      </c>
      <c r="P422" s="7">
        <v>0</v>
      </c>
      <c r="Q422" s="7">
        <v>0</v>
      </c>
      <c r="R422" s="7">
        <v>0</v>
      </c>
      <c r="S422" s="7">
        <v>0</v>
      </c>
      <c r="T422" s="7">
        <v>0</v>
      </c>
      <c r="U422" s="7">
        <v>0</v>
      </c>
      <c r="V422" s="7">
        <v>0</v>
      </c>
      <c r="W422" s="7">
        <v>0</v>
      </c>
      <c r="X422" s="7">
        <v>0</v>
      </c>
      <c r="Y422" s="7">
        <v>0</v>
      </c>
      <c r="Z422" s="7">
        <v>0</v>
      </c>
      <c r="AA422" s="7">
        <v>0</v>
      </c>
      <c r="AB422" s="4">
        <v>0</v>
      </c>
      <c r="AC422" s="4">
        <v>0</v>
      </c>
      <c r="AD422" s="4">
        <v>0</v>
      </c>
      <c r="AE422" s="4">
        <v>0</v>
      </c>
      <c r="AF422" s="4">
        <v>0</v>
      </c>
      <c r="AG422" s="4">
        <v>0</v>
      </c>
      <c r="AH422" s="4">
        <v>0</v>
      </c>
      <c r="AI422" s="4">
        <v>0</v>
      </c>
      <c r="AJ422" s="4">
        <v>0</v>
      </c>
      <c r="AK422" s="4">
        <v>0</v>
      </c>
      <c r="AL422" s="4">
        <v>0</v>
      </c>
      <c r="AM422" s="4">
        <v>0</v>
      </c>
      <c r="AP422" s="3" t="str">
        <f t="shared" si="21"/>
        <v>SPS_LA_HUAYCA</v>
      </c>
      <c r="AQ422" s="4">
        <f>VLOOKUP($AP422,$C$5:$AM$504,1+MontoEmpresas!AX420,FALSE)+AV422</f>
        <v>0</v>
      </c>
      <c r="AR422" s="4">
        <f>VLOOKUP($AP422,$C$5:$AM$504,1+MontoEmpresas!AY420,FALSE)+AW422</f>
        <v>0</v>
      </c>
      <c r="AS422" s="4">
        <f>VLOOKUP($AP422,$C$5:$AM$504,1+MontoEmpresas!AZ420,FALSE)+AX422</f>
        <v>0</v>
      </c>
      <c r="AT422" s="5">
        <f t="shared" si="22"/>
        <v>0</v>
      </c>
      <c r="AV422" s="4"/>
      <c r="AW422" s="4"/>
      <c r="AX422" s="4"/>
      <c r="BG422">
        <f t="shared" si="23"/>
        <v>418</v>
      </c>
      <c r="BH422" t="str">
        <f>+Medio!A419</f>
        <v>SPS_LA_HUAYCA</v>
      </c>
    </row>
    <row r="423" spans="3:60" x14ac:dyDescent="0.35">
      <c r="C423" s="19" t="s">
        <v>53</v>
      </c>
      <c r="D423" s="7">
        <v>0</v>
      </c>
      <c r="E423" s="7">
        <v>0</v>
      </c>
      <c r="F423" s="7">
        <v>0</v>
      </c>
      <c r="G423" s="7">
        <v>0</v>
      </c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7">
        <v>0</v>
      </c>
      <c r="N423" s="7">
        <v>0</v>
      </c>
      <c r="O423" s="7">
        <v>0</v>
      </c>
      <c r="P423" s="7">
        <v>0</v>
      </c>
      <c r="Q423" s="7">
        <v>0</v>
      </c>
      <c r="R423" s="7">
        <v>0</v>
      </c>
      <c r="S423" s="7">
        <v>0</v>
      </c>
      <c r="T423" s="7">
        <v>0</v>
      </c>
      <c r="U423" s="7">
        <v>0</v>
      </c>
      <c r="V423" s="7">
        <v>0</v>
      </c>
      <c r="W423" s="7">
        <v>0</v>
      </c>
      <c r="X423" s="7">
        <v>0</v>
      </c>
      <c r="Y423" s="7">
        <v>0</v>
      </c>
      <c r="Z423" s="7">
        <v>0</v>
      </c>
      <c r="AA423" s="7">
        <v>0</v>
      </c>
      <c r="AB423" s="4">
        <v>0</v>
      </c>
      <c r="AC423" s="4">
        <v>0</v>
      </c>
      <c r="AD423" s="4">
        <v>0</v>
      </c>
      <c r="AE423" s="4">
        <v>0</v>
      </c>
      <c r="AF423" s="4">
        <v>0</v>
      </c>
      <c r="AG423" s="4">
        <v>0</v>
      </c>
      <c r="AH423" s="4">
        <v>0</v>
      </c>
      <c r="AI423" s="4">
        <v>0</v>
      </c>
      <c r="AJ423" s="4">
        <v>0</v>
      </c>
      <c r="AK423" s="4">
        <v>0</v>
      </c>
      <c r="AL423" s="4">
        <v>0</v>
      </c>
      <c r="AM423" s="4">
        <v>0</v>
      </c>
      <c r="AP423" s="3" t="str">
        <f t="shared" si="21"/>
        <v>SPVP4</v>
      </c>
      <c r="AQ423" s="4">
        <f>VLOOKUP($AP423,$C$5:$AM$504,1+MontoEmpresas!AX421,FALSE)+AV423</f>
        <v>0</v>
      </c>
      <c r="AR423" s="4">
        <f>VLOOKUP($AP423,$C$5:$AM$504,1+MontoEmpresas!AY421,FALSE)+AW423</f>
        <v>0</v>
      </c>
      <c r="AS423" s="4">
        <f>VLOOKUP($AP423,$C$5:$AM$504,1+MontoEmpresas!AZ421,FALSE)+AX423</f>
        <v>0</v>
      </c>
      <c r="AT423" s="5">
        <f t="shared" si="22"/>
        <v>0</v>
      </c>
      <c r="AV423" s="4"/>
      <c r="AW423" s="4"/>
      <c r="AX423" s="4"/>
      <c r="BG423">
        <f t="shared" si="23"/>
        <v>419</v>
      </c>
      <c r="BH423" t="str">
        <f>+Medio!A420</f>
        <v>SPVP4</v>
      </c>
    </row>
    <row r="424" spans="3:60" x14ac:dyDescent="0.35">
      <c r="C424" s="19" t="s">
        <v>574</v>
      </c>
      <c r="D424" s="7">
        <v>0</v>
      </c>
      <c r="E424" s="7">
        <v>0</v>
      </c>
      <c r="F424" s="7">
        <v>0</v>
      </c>
      <c r="G424" s="7">
        <v>0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7">
        <v>0</v>
      </c>
      <c r="N424" s="7">
        <v>0</v>
      </c>
      <c r="O424" s="7">
        <v>0</v>
      </c>
      <c r="P424" s="7">
        <v>0</v>
      </c>
      <c r="Q424" s="7">
        <v>0</v>
      </c>
      <c r="R424" s="7">
        <v>0</v>
      </c>
      <c r="S424" s="7">
        <v>0</v>
      </c>
      <c r="T424" s="7">
        <v>0</v>
      </c>
      <c r="U424" s="7">
        <v>0</v>
      </c>
      <c r="V424" s="7">
        <v>0</v>
      </c>
      <c r="W424" s="7">
        <v>0</v>
      </c>
      <c r="X424" s="7">
        <v>0</v>
      </c>
      <c r="Y424" s="7">
        <v>0</v>
      </c>
      <c r="Z424" s="7">
        <v>0</v>
      </c>
      <c r="AA424" s="7">
        <v>0</v>
      </c>
      <c r="AB424" s="4">
        <v>0</v>
      </c>
      <c r="AC424" s="4">
        <v>0</v>
      </c>
      <c r="AD424" s="4">
        <v>0</v>
      </c>
      <c r="AE424" s="4">
        <v>0</v>
      </c>
      <c r="AF424" s="4">
        <v>0</v>
      </c>
      <c r="AG424" s="4">
        <v>0</v>
      </c>
      <c r="AH424" s="4">
        <v>0</v>
      </c>
      <c r="AI424" s="4">
        <v>0</v>
      </c>
      <c r="AJ424" s="4">
        <v>0</v>
      </c>
      <c r="AK424" s="4">
        <v>0</v>
      </c>
      <c r="AL424" s="4">
        <v>0</v>
      </c>
      <c r="AM424" s="4">
        <v>0</v>
      </c>
      <c r="AP424" s="3" t="str">
        <f t="shared" si="21"/>
        <v>SPVP4 (EL_CANELO)</v>
      </c>
      <c r="AQ424" s="4">
        <f>VLOOKUP($AP424,$C$5:$AM$504,1+MontoEmpresas!AX422,FALSE)+AV424</f>
        <v>0</v>
      </c>
      <c r="AR424" s="4">
        <f>VLOOKUP($AP424,$C$5:$AM$504,1+MontoEmpresas!AY422,FALSE)+AW424</f>
        <v>0</v>
      </c>
      <c r="AS424" s="4">
        <f>VLOOKUP($AP424,$C$5:$AM$504,1+MontoEmpresas!AZ422,FALSE)+AX424</f>
        <v>0</v>
      </c>
      <c r="AT424" s="5">
        <f t="shared" si="22"/>
        <v>0</v>
      </c>
      <c r="AV424" s="4"/>
      <c r="AW424" s="4"/>
      <c r="AX424" s="4"/>
      <c r="BG424">
        <f t="shared" si="23"/>
        <v>420</v>
      </c>
      <c r="BH424" t="str">
        <f>+Medio!A421</f>
        <v>SPVP4 (EL_CANELO)</v>
      </c>
    </row>
    <row r="425" spans="3:60" x14ac:dyDescent="0.35">
      <c r="C425" s="19" t="s">
        <v>575</v>
      </c>
      <c r="D425" s="7">
        <v>0</v>
      </c>
      <c r="E425" s="7">
        <v>0</v>
      </c>
      <c r="F425" s="7">
        <v>0</v>
      </c>
      <c r="G425" s="7">
        <v>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  <c r="O425" s="7">
        <v>0</v>
      </c>
      <c r="P425" s="7">
        <v>0</v>
      </c>
      <c r="Q425" s="7">
        <v>0</v>
      </c>
      <c r="R425" s="7">
        <v>0</v>
      </c>
      <c r="S425" s="7">
        <v>0</v>
      </c>
      <c r="T425" s="7">
        <v>0</v>
      </c>
      <c r="U425" s="7">
        <v>0</v>
      </c>
      <c r="V425" s="7">
        <v>0</v>
      </c>
      <c r="W425" s="7">
        <v>0</v>
      </c>
      <c r="X425" s="7">
        <v>0</v>
      </c>
      <c r="Y425" s="7">
        <v>0</v>
      </c>
      <c r="Z425" s="7">
        <v>0</v>
      </c>
      <c r="AA425" s="7">
        <v>0</v>
      </c>
      <c r="AB425" s="4">
        <v>0</v>
      </c>
      <c r="AC425" s="4">
        <v>0</v>
      </c>
      <c r="AD425" s="4">
        <v>0</v>
      </c>
      <c r="AE425" s="4">
        <v>0</v>
      </c>
      <c r="AF425" s="4">
        <v>0</v>
      </c>
      <c r="AG425" s="4">
        <v>0</v>
      </c>
      <c r="AH425" s="4">
        <v>0</v>
      </c>
      <c r="AI425" s="4">
        <v>0</v>
      </c>
      <c r="AJ425" s="4">
        <v>0</v>
      </c>
      <c r="AK425" s="4">
        <v>0</v>
      </c>
      <c r="AL425" s="4">
        <v>0</v>
      </c>
      <c r="AM425" s="4">
        <v>0</v>
      </c>
      <c r="AP425" s="3" t="str">
        <f t="shared" si="21"/>
        <v>SWO</v>
      </c>
      <c r="AQ425" s="4">
        <f>VLOOKUP($AP425,$C$5:$AM$504,1+MontoEmpresas!AX423,FALSE)+AV425</f>
        <v>0</v>
      </c>
      <c r="AR425" s="4">
        <f>VLOOKUP($AP425,$C$5:$AM$504,1+MontoEmpresas!AY423,FALSE)+AW425</f>
        <v>0</v>
      </c>
      <c r="AS425" s="4">
        <f>VLOOKUP($AP425,$C$5:$AM$504,1+MontoEmpresas!AZ423,FALSE)+AX425</f>
        <v>0</v>
      </c>
      <c r="AT425" s="5">
        <f t="shared" si="22"/>
        <v>0</v>
      </c>
      <c r="AV425" s="4"/>
      <c r="AW425" s="4"/>
      <c r="AX425" s="4"/>
      <c r="BG425">
        <f t="shared" si="23"/>
        <v>421</v>
      </c>
      <c r="BH425" t="str">
        <f>+Medio!A422</f>
        <v>SWO</v>
      </c>
    </row>
    <row r="426" spans="3:60" x14ac:dyDescent="0.35">
      <c r="C426" s="19" t="s">
        <v>576</v>
      </c>
      <c r="D426" s="7">
        <v>0</v>
      </c>
      <c r="E426" s="7">
        <v>0</v>
      </c>
      <c r="F426" s="7">
        <v>0</v>
      </c>
      <c r="G426" s="7">
        <v>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0</v>
      </c>
      <c r="N426" s="7">
        <v>0</v>
      </c>
      <c r="O426" s="7">
        <v>0</v>
      </c>
      <c r="P426" s="7">
        <v>0</v>
      </c>
      <c r="Q426" s="7">
        <v>0</v>
      </c>
      <c r="R426" s="7">
        <v>0</v>
      </c>
      <c r="S426" s="7">
        <v>0</v>
      </c>
      <c r="T426" s="7">
        <v>0</v>
      </c>
      <c r="U426" s="7">
        <v>0</v>
      </c>
      <c r="V426" s="7">
        <v>0</v>
      </c>
      <c r="W426" s="7">
        <v>0</v>
      </c>
      <c r="X426" s="7">
        <v>0</v>
      </c>
      <c r="Y426" s="7">
        <v>0</v>
      </c>
      <c r="Z426" s="7">
        <v>0</v>
      </c>
      <c r="AA426" s="7">
        <v>0</v>
      </c>
      <c r="AB426" s="4">
        <v>0</v>
      </c>
      <c r="AC426" s="4">
        <v>0</v>
      </c>
      <c r="AD426" s="4">
        <v>0</v>
      </c>
      <c r="AE426" s="4">
        <v>0</v>
      </c>
      <c r="AF426" s="4">
        <v>0</v>
      </c>
      <c r="AG426" s="4">
        <v>0</v>
      </c>
      <c r="AH426" s="4">
        <v>0</v>
      </c>
      <c r="AI426" s="4">
        <v>0</v>
      </c>
      <c r="AJ426" s="4">
        <v>0</v>
      </c>
      <c r="AK426" s="4">
        <v>0</v>
      </c>
      <c r="AL426" s="4">
        <v>0</v>
      </c>
      <c r="AM426" s="4">
        <v>0</v>
      </c>
      <c r="AP426" s="3" t="str">
        <f t="shared" si="21"/>
        <v>SX_LASERENA</v>
      </c>
      <c r="AQ426" s="4">
        <f>VLOOKUP($AP426,$C$5:$AM$504,1+MontoEmpresas!AX424,FALSE)+AV426</f>
        <v>0</v>
      </c>
      <c r="AR426" s="4">
        <f>VLOOKUP($AP426,$C$5:$AM$504,1+MontoEmpresas!AY424,FALSE)+AW426</f>
        <v>0</v>
      </c>
      <c r="AS426" s="4">
        <f>VLOOKUP($AP426,$C$5:$AM$504,1+MontoEmpresas!AZ424,FALSE)+AX426</f>
        <v>0</v>
      </c>
      <c r="AT426" s="5">
        <f t="shared" si="22"/>
        <v>0</v>
      </c>
      <c r="AV426" s="4"/>
      <c r="AW426" s="4"/>
      <c r="AX426" s="4"/>
      <c r="BG426">
        <f t="shared" si="23"/>
        <v>422</v>
      </c>
      <c r="BH426" t="str">
        <f>+Medio!A423</f>
        <v>SX_LASERENA</v>
      </c>
    </row>
    <row r="427" spans="3:60" x14ac:dyDescent="0.35">
      <c r="C427" s="19" t="s">
        <v>65</v>
      </c>
      <c r="D427" s="7">
        <v>0</v>
      </c>
      <c r="E427" s="7">
        <v>0</v>
      </c>
      <c r="F427" s="7">
        <v>0</v>
      </c>
      <c r="G427" s="7">
        <v>0</v>
      </c>
      <c r="H427" s="7">
        <v>0</v>
      </c>
      <c r="I427" s="7">
        <v>0</v>
      </c>
      <c r="J427" s="7">
        <v>0</v>
      </c>
      <c r="K427" s="7">
        <v>0</v>
      </c>
      <c r="L427" s="7">
        <v>0</v>
      </c>
      <c r="M427" s="7">
        <v>0</v>
      </c>
      <c r="N427" s="7">
        <v>0</v>
      </c>
      <c r="O427" s="7">
        <v>0</v>
      </c>
      <c r="P427" s="7">
        <v>0</v>
      </c>
      <c r="Q427" s="7">
        <v>0</v>
      </c>
      <c r="R427" s="7">
        <v>0</v>
      </c>
      <c r="S427" s="7">
        <v>0</v>
      </c>
      <c r="T427" s="7">
        <v>0</v>
      </c>
      <c r="U427" s="7">
        <v>0</v>
      </c>
      <c r="V427" s="7">
        <v>0</v>
      </c>
      <c r="W427" s="7">
        <v>0</v>
      </c>
      <c r="X427" s="7">
        <v>0</v>
      </c>
      <c r="Y427" s="7">
        <v>0</v>
      </c>
      <c r="Z427" s="7">
        <v>0</v>
      </c>
      <c r="AA427" s="7">
        <v>0</v>
      </c>
      <c r="AB427" s="4">
        <v>0</v>
      </c>
      <c r="AC427" s="4">
        <v>0</v>
      </c>
      <c r="AD427" s="4">
        <v>0</v>
      </c>
      <c r="AE427" s="4">
        <v>0</v>
      </c>
      <c r="AF427" s="4">
        <v>0</v>
      </c>
      <c r="AG427" s="4">
        <v>0</v>
      </c>
      <c r="AH427" s="4">
        <v>0</v>
      </c>
      <c r="AI427" s="4">
        <v>0</v>
      </c>
      <c r="AJ427" s="4">
        <v>0</v>
      </c>
      <c r="AK427" s="4">
        <v>0</v>
      </c>
      <c r="AL427" s="4">
        <v>0</v>
      </c>
      <c r="AM427" s="4">
        <v>0</v>
      </c>
      <c r="AP427" s="3" t="str">
        <f t="shared" si="21"/>
        <v>TACORA_ENERGY</v>
      </c>
      <c r="AQ427" s="4">
        <f>VLOOKUP($AP427,$C$5:$AM$504,1+MontoEmpresas!AX425,FALSE)+AV427</f>
        <v>0</v>
      </c>
      <c r="AR427" s="4">
        <f>VLOOKUP($AP427,$C$5:$AM$504,1+MontoEmpresas!AY425,FALSE)+AW427</f>
        <v>0</v>
      </c>
      <c r="AS427" s="4">
        <f>VLOOKUP($AP427,$C$5:$AM$504,1+MontoEmpresas!AZ425,FALSE)+AX427</f>
        <v>0</v>
      </c>
      <c r="AT427" s="5">
        <f t="shared" si="22"/>
        <v>0</v>
      </c>
      <c r="AV427" s="4"/>
      <c r="AW427" s="4"/>
      <c r="AX427" s="4"/>
      <c r="BG427">
        <f t="shared" si="23"/>
        <v>423</v>
      </c>
      <c r="BH427" t="str">
        <f>+Medio!A424</f>
        <v>TACORA_ENERGY</v>
      </c>
    </row>
    <row r="428" spans="3:60" x14ac:dyDescent="0.35">
      <c r="C428" s="19" t="s">
        <v>238</v>
      </c>
      <c r="D428" s="7">
        <v>0</v>
      </c>
      <c r="E428" s="7">
        <v>0</v>
      </c>
      <c r="F428" s="7">
        <v>0</v>
      </c>
      <c r="G428" s="7">
        <v>0</v>
      </c>
      <c r="H428" s="7">
        <v>0</v>
      </c>
      <c r="I428" s="7">
        <v>0</v>
      </c>
      <c r="J428" s="7">
        <v>0</v>
      </c>
      <c r="K428" s="7">
        <v>0</v>
      </c>
      <c r="L428" s="7">
        <v>0</v>
      </c>
      <c r="M428" s="7">
        <v>0</v>
      </c>
      <c r="N428" s="7">
        <v>0</v>
      </c>
      <c r="O428" s="7">
        <v>0</v>
      </c>
      <c r="P428" s="7">
        <v>0</v>
      </c>
      <c r="Q428" s="7">
        <v>0</v>
      </c>
      <c r="R428" s="7">
        <v>0</v>
      </c>
      <c r="S428" s="7">
        <v>0</v>
      </c>
      <c r="T428" s="7">
        <v>0</v>
      </c>
      <c r="U428" s="7">
        <v>0</v>
      </c>
      <c r="V428" s="7">
        <v>0</v>
      </c>
      <c r="W428" s="7">
        <v>0</v>
      </c>
      <c r="X428" s="7">
        <v>0</v>
      </c>
      <c r="Y428" s="7">
        <v>0</v>
      </c>
      <c r="Z428" s="7">
        <v>0</v>
      </c>
      <c r="AA428" s="7">
        <v>0</v>
      </c>
      <c r="AB428" s="4">
        <v>0</v>
      </c>
      <c r="AC428" s="4">
        <v>0</v>
      </c>
      <c r="AD428" s="4">
        <v>0</v>
      </c>
      <c r="AE428" s="4">
        <v>0</v>
      </c>
      <c r="AF428" s="4">
        <v>0</v>
      </c>
      <c r="AG428" s="4">
        <v>0</v>
      </c>
      <c r="AH428" s="4">
        <v>0</v>
      </c>
      <c r="AI428" s="4">
        <v>0</v>
      </c>
      <c r="AJ428" s="4">
        <v>0</v>
      </c>
      <c r="AK428" s="4">
        <v>0</v>
      </c>
      <c r="AL428" s="4">
        <v>0</v>
      </c>
      <c r="AM428" s="4">
        <v>0</v>
      </c>
      <c r="AP428" s="3" t="str">
        <f t="shared" si="21"/>
        <v>TALINAY</v>
      </c>
      <c r="AQ428" s="4">
        <f>VLOOKUP($AP428,$C$5:$AM$504,1+MontoEmpresas!AX426,FALSE)+AV428</f>
        <v>-1313671.5899999999</v>
      </c>
      <c r="AR428" s="4">
        <f>VLOOKUP($AP428,$C$5:$AM$504,1+MontoEmpresas!AY426,FALSE)+AW428</f>
        <v>-1422706.2099999988</v>
      </c>
      <c r="AS428" s="4">
        <f>VLOOKUP($AP428,$C$5:$AM$504,1+MontoEmpresas!AZ426,FALSE)+AX428</f>
        <v>-1422914.7799999996</v>
      </c>
      <c r="AT428" s="5">
        <f t="shared" si="22"/>
        <v>-4159292.5799999982</v>
      </c>
      <c r="AV428" s="4">
        <f>+VLOOKUP($AP428,CVReg!$C$26:$AM$27,1+MontoEmpresas!AX426,FALSE)</f>
        <v>-1313671.5899999999</v>
      </c>
      <c r="AW428" s="4">
        <f>+VLOOKUP($AP428,CVReg!$C$26:$AM$27,1+MontoEmpresas!AY426,FALSE)</f>
        <v>-1422706.2099999988</v>
      </c>
      <c r="AX428" s="4">
        <f>+VLOOKUP($AP428,CVReg!$C$26:$AM$27,1+MontoEmpresas!AZ426,FALSE)</f>
        <v>-1422914.7799999996</v>
      </c>
      <c r="BG428">
        <f t="shared" si="23"/>
        <v>424</v>
      </c>
      <c r="BH428" t="str">
        <f>+Medio!A425</f>
        <v>TALINAY</v>
      </c>
    </row>
    <row r="429" spans="3:60" x14ac:dyDescent="0.35">
      <c r="C429" s="19" t="s">
        <v>577</v>
      </c>
      <c r="D429" s="7">
        <v>0</v>
      </c>
      <c r="E429" s="7">
        <v>0</v>
      </c>
      <c r="F429" s="7">
        <v>0</v>
      </c>
      <c r="G429" s="7">
        <v>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7">
        <v>0</v>
      </c>
      <c r="N429" s="7">
        <v>0</v>
      </c>
      <c r="O429" s="7">
        <v>0</v>
      </c>
      <c r="P429" s="7">
        <v>0</v>
      </c>
      <c r="Q429" s="7">
        <v>0</v>
      </c>
      <c r="R429" s="7">
        <v>0</v>
      </c>
      <c r="S429" s="7">
        <v>0</v>
      </c>
      <c r="T429" s="7">
        <v>0</v>
      </c>
      <c r="U429" s="7">
        <v>0</v>
      </c>
      <c r="V429" s="7">
        <v>0</v>
      </c>
      <c r="W429" s="7">
        <v>0</v>
      </c>
      <c r="X429" s="7">
        <v>0</v>
      </c>
      <c r="Y429" s="7">
        <v>0</v>
      </c>
      <c r="Z429" s="7">
        <v>0</v>
      </c>
      <c r="AA429" s="7">
        <v>0</v>
      </c>
      <c r="AB429" s="4">
        <v>0</v>
      </c>
      <c r="AC429" s="4">
        <v>0</v>
      </c>
      <c r="AD429" s="4">
        <v>0</v>
      </c>
      <c r="AE429" s="4">
        <v>0</v>
      </c>
      <c r="AF429" s="4">
        <v>0</v>
      </c>
      <c r="AG429" s="4">
        <v>0</v>
      </c>
      <c r="AH429" s="4">
        <v>0</v>
      </c>
      <c r="AI429" s="4">
        <v>0</v>
      </c>
      <c r="AJ429" s="4">
        <v>0</v>
      </c>
      <c r="AK429" s="4">
        <v>0</v>
      </c>
      <c r="AL429" s="4">
        <v>0</v>
      </c>
      <c r="AM429" s="4">
        <v>0</v>
      </c>
      <c r="AP429" s="3" t="str">
        <f t="shared" si="21"/>
        <v>TALTAL_SOLAR</v>
      </c>
      <c r="AQ429" s="4">
        <f>VLOOKUP($AP429,$C$5:$AM$504,1+MontoEmpresas!AX427,FALSE)+AV429</f>
        <v>0</v>
      </c>
      <c r="AR429" s="4">
        <f>VLOOKUP($AP429,$C$5:$AM$504,1+MontoEmpresas!AY427,FALSE)+AW429</f>
        <v>0</v>
      </c>
      <c r="AS429" s="4">
        <f>VLOOKUP($AP429,$C$5:$AM$504,1+MontoEmpresas!AZ427,FALSE)+AX429</f>
        <v>0</v>
      </c>
      <c r="AT429" s="5">
        <f t="shared" si="22"/>
        <v>0</v>
      </c>
      <c r="AV429" s="4"/>
      <c r="AW429" s="4"/>
      <c r="AX429" s="4"/>
      <c r="BG429">
        <f t="shared" si="23"/>
        <v>425</v>
      </c>
      <c r="BH429" t="str">
        <f>+Medio!A426</f>
        <v>TALTAL_SOLAR</v>
      </c>
    </row>
    <row r="430" spans="3:60" x14ac:dyDescent="0.35">
      <c r="C430" s="19" t="s">
        <v>86</v>
      </c>
      <c r="D430" s="7">
        <v>0</v>
      </c>
      <c r="E430" s="7">
        <v>0</v>
      </c>
      <c r="F430" s="7">
        <v>0</v>
      </c>
      <c r="G430" s="7">
        <v>0</v>
      </c>
      <c r="H430" s="7">
        <v>0</v>
      </c>
      <c r="I430" s="7">
        <v>0</v>
      </c>
      <c r="J430" s="7">
        <v>0</v>
      </c>
      <c r="K430" s="7">
        <v>0</v>
      </c>
      <c r="L430" s="7">
        <v>0</v>
      </c>
      <c r="M430" s="7">
        <v>0</v>
      </c>
      <c r="N430" s="7">
        <v>0</v>
      </c>
      <c r="O430" s="7">
        <v>0</v>
      </c>
      <c r="P430" s="7">
        <v>0</v>
      </c>
      <c r="Q430" s="7">
        <v>0</v>
      </c>
      <c r="R430" s="7">
        <v>0</v>
      </c>
      <c r="S430" s="7">
        <v>0</v>
      </c>
      <c r="T430" s="7">
        <v>0</v>
      </c>
      <c r="U430" s="7">
        <v>0</v>
      </c>
      <c r="V430" s="7">
        <v>0</v>
      </c>
      <c r="W430" s="7">
        <v>0</v>
      </c>
      <c r="X430" s="7">
        <v>0</v>
      </c>
      <c r="Y430" s="7">
        <v>0</v>
      </c>
      <c r="Z430" s="7">
        <v>0</v>
      </c>
      <c r="AA430" s="7">
        <v>0</v>
      </c>
      <c r="AB430" s="4">
        <v>0</v>
      </c>
      <c r="AC430" s="4">
        <v>0</v>
      </c>
      <c r="AD430" s="4">
        <v>0</v>
      </c>
      <c r="AE430" s="4">
        <v>0</v>
      </c>
      <c r="AF430" s="4">
        <v>0</v>
      </c>
      <c r="AG430" s="4">
        <v>0</v>
      </c>
      <c r="AH430" s="4">
        <v>0</v>
      </c>
      <c r="AI430" s="4">
        <v>0</v>
      </c>
      <c r="AJ430" s="4">
        <v>0</v>
      </c>
      <c r="AK430" s="4">
        <v>0</v>
      </c>
      <c r="AL430" s="4">
        <v>0</v>
      </c>
      <c r="AM430" s="4">
        <v>0</v>
      </c>
      <c r="AP430" s="3" t="str">
        <f t="shared" si="21"/>
        <v>TAMAKAYA_ENERGIA</v>
      </c>
      <c r="AQ430" s="4">
        <f>VLOOKUP($AP430,$C$5:$AM$504,1+MontoEmpresas!AX428,FALSE)+AV430</f>
        <v>0</v>
      </c>
      <c r="AR430" s="4">
        <f>VLOOKUP($AP430,$C$5:$AM$504,1+MontoEmpresas!AY428,FALSE)+AW430</f>
        <v>0</v>
      </c>
      <c r="AS430" s="4">
        <f>VLOOKUP($AP430,$C$5:$AM$504,1+MontoEmpresas!AZ428,FALSE)+AX430</f>
        <v>0</v>
      </c>
      <c r="AT430" s="5">
        <f t="shared" si="22"/>
        <v>0</v>
      </c>
      <c r="AV430" s="4"/>
      <c r="AW430" s="4"/>
      <c r="AX430" s="4"/>
      <c r="BG430">
        <f t="shared" si="23"/>
        <v>426</v>
      </c>
      <c r="BH430" t="str">
        <f>+Medio!A427</f>
        <v>TAMAKAYA_ENERGIA</v>
      </c>
    </row>
    <row r="431" spans="3:60" x14ac:dyDescent="0.35">
      <c r="C431" s="19" t="s">
        <v>578</v>
      </c>
      <c r="D431" s="7">
        <v>0</v>
      </c>
      <c r="E431" s="7">
        <v>0</v>
      </c>
      <c r="F431" s="7">
        <v>0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  <c r="O431" s="7">
        <v>0</v>
      </c>
      <c r="P431" s="7">
        <v>0</v>
      </c>
      <c r="Q431" s="7">
        <v>0</v>
      </c>
      <c r="R431" s="7">
        <v>0</v>
      </c>
      <c r="S431" s="7">
        <v>0</v>
      </c>
      <c r="T431" s="7">
        <v>0</v>
      </c>
      <c r="U431" s="7">
        <v>0</v>
      </c>
      <c r="V431" s="7">
        <v>0</v>
      </c>
      <c r="W431" s="7">
        <v>0</v>
      </c>
      <c r="X431" s="7">
        <v>0</v>
      </c>
      <c r="Y431" s="7">
        <v>0</v>
      </c>
      <c r="Z431" s="7">
        <v>0</v>
      </c>
      <c r="AA431" s="7">
        <v>0</v>
      </c>
      <c r="AB431" s="4">
        <v>0</v>
      </c>
      <c r="AC431" s="4">
        <v>0</v>
      </c>
      <c r="AD431" s="4">
        <v>0</v>
      </c>
      <c r="AE431" s="4">
        <v>0</v>
      </c>
      <c r="AF431" s="4">
        <v>0</v>
      </c>
      <c r="AG431" s="4">
        <v>0</v>
      </c>
      <c r="AH431" s="4">
        <v>0</v>
      </c>
      <c r="AI431" s="4">
        <v>0</v>
      </c>
      <c r="AJ431" s="4">
        <v>0</v>
      </c>
      <c r="AK431" s="4">
        <v>0</v>
      </c>
      <c r="AL431" s="4">
        <v>0</v>
      </c>
      <c r="AM431" s="4">
        <v>0</v>
      </c>
      <c r="AP431" s="3" t="str">
        <f t="shared" si="21"/>
        <v>TAMARUGAL SOLAR 1</v>
      </c>
      <c r="AQ431" s="4">
        <f>VLOOKUP($AP431,$C$5:$AM$504,1+MontoEmpresas!AX429,FALSE)+AV431</f>
        <v>0</v>
      </c>
      <c r="AR431" s="4">
        <f>VLOOKUP($AP431,$C$5:$AM$504,1+MontoEmpresas!AY429,FALSE)+AW431</f>
        <v>0</v>
      </c>
      <c r="AS431" s="4">
        <f>VLOOKUP($AP431,$C$5:$AM$504,1+MontoEmpresas!AZ429,FALSE)+AX431</f>
        <v>0</v>
      </c>
      <c r="AT431" s="5">
        <f t="shared" si="22"/>
        <v>0</v>
      </c>
      <c r="AV431" s="4"/>
      <c r="AW431" s="4"/>
      <c r="AX431" s="4"/>
      <c r="BG431">
        <f t="shared" si="23"/>
        <v>427</v>
      </c>
      <c r="BH431" t="str">
        <f>+Medio!A428</f>
        <v>TAMARUGAL SOLAR 1</v>
      </c>
    </row>
    <row r="432" spans="3:60" x14ac:dyDescent="0.35">
      <c r="C432" s="19" t="s">
        <v>579</v>
      </c>
      <c r="D432" s="7">
        <v>0</v>
      </c>
      <c r="E432" s="7">
        <v>0</v>
      </c>
      <c r="F432" s="7">
        <v>0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  <c r="O432" s="7">
        <v>0</v>
      </c>
      <c r="P432" s="7">
        <v>0</v>
      </c>
      <c r="Q432" s="7">
        <v>0</v>
      </c>
      <c r="R432" s="7">
        <v>0</v>
      </c>
      <c r="S432" s="7">
        <v>0</v>
      </c>
      <c r="T432" s="7">
        <v>0</v>
      </c>
      <c r="U432" s="7">
        <v>0</v>
      </c>
      <c r="V432" s="7">
        <v>0</v>
      </c>
      <c r="W432" s="7">
        <v>0</v>
      </c>
      <c r="X432" s="7">
        <v>0</v>
      </c>
      <c r="Y432" s="7">
        <v>0</v>
      </c>
      <c r="Z432" s="7">
        <v>0</v>
      </c>
      <c r="AA432" s="7">
        <v>0</v>
      </c>
      <c r="AB432" s="4">
        <v>0</v>
      </c>
      <c r="AC432" s="4">
        <v>0</v>
      </c>
      <c r="AD432" s="4">
        <v>0</v>
      </c>
      <c r="AE432" s="4">
        <v>0</v>
      </c>
      <c r="AF432" s="4">
        <v>0</v>
      </c>
      <c r="AG432" s="4">
        <v>0</v>
      </c>
      <c r="AH432" s="4">
        <v>0</v>
      </c>
      <c r="AI432" s="4">
        <v>0</v>
      </c>
      <c r="AJ432" s="4">
        <v>0</v>
      </c>
      <c r="AK432" s="4">
        <v>0</v>
      </c>
      <c r="AL432" s="4">
        <v>0</v>
      </c>
      <c r="AM432" s="4">
        <v>0</v>
      </c>
      <c r="AP432" s="3" t="str">
        <f t="shared" si="21"/>
        <v>TAMM</v>
      </c>
      <c r="AQ432" s="4">
        <f>VLOOKUP($AP432,$C$5:$AM$504,1+MontoEmpresas!AX430,FALSE)+AV432</f>
        <v>0</v>
      </c>
      <c r="AR432" s="4">
        <f>VLOOKUP($AP432,$C$5:$AM$504,1+MontoEmpresas!AY430,FALSE)+AW432</f>
        <v>0</v>
      </c>
      <c r="AS432" s="4">
        <f>VLOOKUP($AP432,$C$5:$AM$504,1+MontoEmpresas!AZ430,FALSE)+AX432</f>
        <v>0</v>
      </c>
      <c r="AT432" s="5">
        <f t="shared" si="22"/>
        <v>0</v>
      </c>
      <c r="AV432" s="4"/>
      <c r="AW432" s="4"/>
      <c r="AX432" s="4"/>
      <c r="BG432">
        <f t="shared" si="23"/>
        <v>428</v>
      </c>
      <c r="BH432" t="str">
        <f>+Medio!A429</f>
        <v>TAMM</v>
      </c>
    </row>
    <row r="433" spans="3:60" x14ac:dyDescent="0.35">
      <c r="C433" s="19" t="s">
        <v>580</v>
      </c>
      <c r="D433" s="7">
        <v>0</v>
      </c>
      <c r="E433" s="7">
        <v>0</v>
      </c>
      <c r="F433" s="7">
        <v>0</v>
      </c>
      <c r="G433" s="7">
        <v>0</v>
      </c>
      <c r="H433" s="7">
        <v>0</v>
      </c>
      <c r="I433" s="7">
        <v>0</v>
      </c>
      <c r="J433" s="7">
        <v>0</v>
      </c>
      <c r="K433" s="7">
        <v>0</v>
      </c>
      <c r="L433" s="7">
        <v>0</v>
      </c>
      <c r="M433" s="7">
        <v>0</v>
      </c>
      <c r="N433" s="7">
        <v>0</v>
      </c>
      <c r="O433" s="7">
        <v>0</v>
      </c>
      <c r="P433" s="7">
        <v>0</v>
      </c>
      <c r="Q433" s="7">
        <v>0</v>
      </c>
      <c r="R433" s="7">
        <v>0</v>
      </c>
      <c r="S433" s="7">
        <v>0</v>
      </c>
      <c r="T433" s="7">
        <v>0</v>
      </c>
      <c r="U433" s="7">
        <v>0</v>
      </c>
      <c r="V433" s="7">
        <v>0</v>
      </c>
      <c r="W433" s="7">
        <v>0</v>
      </c>
      <c r="X433" s="7">
        <v>0</v>
      </c>
      <c r="Y433" s="7">
        <v>0</v>
      </c>
      <c r="Z433" s="7">
        <v>0</v>
      </c>
      <c r="AA433" s="7">
        <v>0</v>
      </c>
      <c r="AB433" s="4">
        <v>0</v>
      </c>
      <c r="AC433" s="4">
        <v>0</v>
      </c>
      <c r="AD433" s="4">
        <v>0</v>
      </c>
      <c r="AE433" s="4">
        <v>0</v>
      </c>
      <c r="AF433" s="4">
        <v>0</v>
      </c>
      <c r="AG433" s="4">
        <v>0</v>
      </c>
      <c r="AH433" s="4">
        <v>0</v>
      </c>
      <c r="AI433" s="4">
        <v>0</v>
      </c>
      <c r="AJ433" s="4">
        <v>0</v>
      </c>
      <c r="AK433" s="4">
        <v>0</v>
      </c>
      <c r="AL433" s="4">
        <v>0</v>
      </c>
      <c r="AM433" s="4">
        <v>0</v>
      </c>
      <c r="AP433" s="3" t="str">
        <f t="shared" si="21"/>
        <v>TEATINOS</v>
      </c>
      <c r="AQ433" s="4">
        <f>VLOOKUP($AP433,$C$5:$AM$504,1+MontoEmpresas!AX431,FALSE)+AV433</f>
        <v>0</v>
      </c>
      <c r="AR433" s="4">
        <f>VLOOKUP($AP433,$C$5:$AM$504,1+MontoEmpresas!AY431,FALSE)+AW433</f>
        <v>0</v>
      </c>
      <c r="AS433" s="4">
        <f>VLOOKUP($AP433,$C$5:$AM$504,1+MontoEmpresas!AZ431,FALSE)+AX433</f>
        <v>0</v>
      </c>
      <c r="AT433" s="5">
        <f t="shared" si="22"/>
        <v>0</v>
      </c>
      <c r="AV433" s="4"/>
      <c r="AW433" s="4"/>
      <c r="AX433" s="4"/>
      <c r="BG433">
        <f t="shared" si="23"/>
        <v>429</v>
      </c>
      <c r="BH433" t="str">
        <f>+Medio!A430</f>
        <v>TEATINOS</v>
      </c>
    </row>
    <row r="434" spans="3:60" x14ac:dyDescent="0.35">
      <c r="C434" s="19" t="s">
        <v>54</v>
      </c>
      <c r="D434" s="7">
        <v>0</v>
      </c>
      <c r="E434" s="7">
        <v>0</v>
      </c>
      <c r="F434" s="7">
        <v>0</v>
      </c>
      <c r="G434" s="7">
        <v>0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7">
        <v>701645.53000000014</v>
      </c>
      <c r="N434" s="7">
        <v>772934.40999999968</v>
      </c>
      <c r="O434" s="7">
        <v>724486.99000000011</v>
      </c>
      <c r="P434" s="7">
        <v>0</v>
      </c>
      <c r="Q434" s="7">
        <v>0</v>
      </c>
      <c r="R434" s="7">
        <v>0</v>
      </c>
      <c r="S434" s="7">
        <v>0</v>
      </c>
      <c r="T434" s="7">
        <v>0</v>
      </c>
      <c r="U434" s="7">
        <v>0</v>
      </c>
      <c r="V434" s="7">
        <v>0</v>
      </c>
      <c r="W434" s="7">
        <v>0</v>
      </c>
      <c r="X434" s="7">
        <v>0</v>
      </c>
      <c r="Y434" s="7">
        <v>720085.38999999955</v>
      </c>
      <c r="Z434" s="7">
        <v>798179.5400000005</v>
      </c>
      <c r="AA434" s="7">
        <v>743943.97999999975</v>
      </c>
      <c r="AB434" s="4">
        <v>0</v>
      </c>
      <c r="AC434" s="4">
        <v>0</v>
      </c>
      <c r="AD434" s="4">
        <v>0</v>
      </c>
      <c r="AE434" s="4">
        <v>0</v>
      </c>
      <c r="AF434" s="4">
        <v>0</v>
      </c>
      <c r="AG434" s="4">
        <v>0</v>
      </c>
      <c r="AH434" s="4">
        <v>0</v>
      </c>
      <c r="AI434" s="4">
        <v>0</v>
      </c>
      <c r="AJ434" s="4">
        <v>0</v>
      </c>
      <c r="AK434" s="4">
        <v>721889.02999999933</v>
      </c>
      <c r="AL434" s="4">
        <v>781593.32999999973</v>
      </c>
      <c r="AM434" s="4">
        <v>749615.05999999947</v>
      </c>
      <c r="AP434" s="3" t="str">
        <f t="shared" si="21"/>
        <v>TECNORED</v>
      </c>
      <c r="AQ434" s="4">
        <f>VLOOKUP($AP434,$C$5:$AM$504,1+MontoEmpresas!AX432,FALSE)+AV434</f>
        <v>720085.38999999955</v>
      </c>
      <c r="AR434" s="4">
        <f>VLOOKUP($AP434,$C$5:$AM$504,1+MontoEmpresas!AY432,FALSE)+AW434</f>
        <v>798179.5400000005</v>
      </c>
      <c r="AS434" s="4">
        <f>VLOOKUP($AP434,$C$5:$AM$504,1+MontoEmpresas!AZ432,FALSE)+AX434</f>
        <v>743943.97999999975</v>
      </c>
      <c r="AT434" s="5">
        <f t="shared" si="22"/>
        <v>2262208.91</v>
      </c>
      <c r="AV434" s="4"/>
      <c r="AW434" s="4"/>
      <c r="AX434" s="4"/>
      <c r="BG434">
        <f t="shared" si="23"/>
        <v>430</v>
      </c>
      <c r="BH434" t="str">
        <f>+Medio!A431</f>
        <v>TECNORED</v>
      </c>
    </row>
    <row r="435" spans="3:60" x14ac:dyDescent="0.35">
      <c r="C435" s="19" t="s">
        <v>581</v>
      </c>
      <c r="D435" s="7">
        <v>0</v>
      </c>
      <c r="E435" s="7">
        <v>0</v>
      </c>
      <c r="F435" s="7">
        <v>0</v>
      </c>
      <c r="G435" s="7">
        <v>0</v>
      </c>
      <c r="H435" s="7">
        <v>0</v>
      </c>
      <c r="I435" s="7">
        <v>0</v>
      </c>
      <c r="J435" s="7">
        <v>0</v>
      </c>
      <c r="K435" s="7">
        <v>0</v>
      </c>
      <c r="L435" s="7">
        <v>0</v>
      </c>
      <c r="M435" s="7">
        <v>0</v>
      </c>
      <c r="N435" s="7">
        <v>0</v>
      </c>
      <c r="O435" s="7">
        <v>0</v>
      </c>
      <c r="P435" s="7">
        <v>0</v>
      </c>
      <c r="Q435" s="7">
        <v>0</v>
      </c>
      <c r="R435" s="7">
        <v>0</v>
      </c>
      <c r="S435" s="7">
        <v>0</v>
      </c>
      <c r="T435" s="7">
        <v>0</v>
      </c>
      <c r="U435" s="7">
        <v>0</v>
      </c>
      <c r="V435" s="7">
        <v>0</v>
      </c>
      <c r="W435" s="7">
        <v>0</v>
      </c>
      <c r="X435" s="7">
        <v>0</v>
      </c>
      <c r="Y435" s="7">
        <v>0</v>
      </c>
      <c r="Z435" s="7">
        <v>0</v>
      </c>
      <c r="AA435" s="7">
        <v>0</v>
      </c>
      <c r="AB435" s="4">
        <v>0</v>
      </c>
      <c r="AC435" s="4">
        <v>0</v>
      </c>
      <c r="AD435" s="4">
        <v>0</v>
      </c>
      <c r="AE435" s="4">
        <v>0</v>
      </c>
      <c r="AF435" s="4">
        <v>0</v>
      </c>
      <c r="AG435" s="4">
        <v>0</v>
      </c>
      <c r="AH435" s="4">
        <v>0</v>
      </c>
      <c r="AI435" s="4">
        <v>0</v>
      </c>
      <c r="AJ435" s="4">
        <v>0</v>
      </c>
      <c r="AK435" s="4">
        <v>0</v>
      </c>
      <c r="AL435" s="4">
        <v>0</v>
      </c>
      <c r="AM435" s="4">
        <v>0</v>
      </c>
      <c r="AP435" s="3" t="str">
        <f t="shared" si="21"/>
        <v>TILTIL_SOLAR</v>
      </c>
      <c r="AQ435" s="4">
        <f>VLOOKUP($AP435,$C$5:$AM$504,1+MontoEmpresas!AX433,FALSE)+AV435</f>
        <v>0</v>
      </c>
      <c r="AR435" s="4">
        <f>VLOOKUP($AP435,$C$5:$AM$504,1+MontoEmpresas!AY433,FALSE)+AW435</f>
        <v>0</v>
      </c>
      <c r="AS435" s="4">
        <f>VLOOKUP($AP435,$C$5:$AM$504,1+MontoEmpresas!AZ433,FALSE)+AX435</f>
        <v>0</v>
      </c>
      <c r="AT435" s="5">
        <f t="shared" si="22"/>
        <v>0</v>
      </c>
      <c r="AV435" s="4"/>
      <c r="AW435" s="4"/>
      <c r="AX435" s="4"/>
      <c r="BG435">
        <f t="shared" si="23"/>
        <v>431</v>
      </c>
      <c r="BH435" t="str">
        <f>+Medio!A432</f>
        <v>TILTIL_SOLAR</v>
      </c>
    </row>
    <row r="436" spans="3:60" x14ac:dyDescent="0.35">
      <c r="C436" s="19" t="s">
        <v>240</v>
      </c>
      <c r="D436" s="7">
        <v>0</v>
      </c>
      <c r="E436" s="7">
        <v>0</v>
      </c>
      <c r="F436" s="7">
        <v>0</v>
      </c>
      <c r="G436" s="7">
        <v>0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7">
        <v>0</v>
      </c>
      <c r="N436" s="7">
        <v>0</v>
      </c>
      <c r="O436" s="7">
        <v>0</v>
      </c>
      <c r="P436" s="7">
        <v>0</v>
      </c>
      <c r="Q436" s="7">
        <v>0</v>
      </c>
      <c r="R436" s="7">
        <v>0</v>
      </c>
      <c r="S436" s="7">
        <v>0</v>
      </c>
      <c r="T436" s="7">
        <v>0</v>
      </c>
      <c r="U436" s="7">
        <v>0</v>
      </c>
      <c r="V436" s="7">
        <v>0</v>
      </c>
      <c r="W436" s="7">
        <v>0</v>
      </c>
      <c r="X436" s="7">
        <v>0</v>
      </c>
      <c r="Y436" s="7">
        <v>0</v>
      </c>
      <c r="Z436" s="7">
        <v>0</v>
      </c>
      <c r="AA436" s="7">
        <v>0</v>
      </c>
      <c r="AB436" s="4">
        <v>0</v>
      </c>
      <c r="AC436" s="4">
        <v>0</v>
      </c>
      <c r="AD436" s="4">
        <v>0</v>
      </c>
      <c r="AE436" s="4">
        <v>0</v>
      </c>
      <c r="AF436" s="4">
        <v>0</v>
      </c>
      <c r="AG436" s="4">
        <v>0</v>
      </c>
      <c r="AH436" s="4">
        <v>0</v>
      </c>
      <c r="AI436" s="4">
        <v>0</v>
      </c>
      <c r="AJ436" s="4">
        <v>0</v>
      </c>
      <c r="AK436" s="4">
        <v>0</v>
      </c>
      <c r="AL436" s="4">
        <v>0</v>
      </c>
      <c r="AM436" s="4">
        <v>0</v>
      </c>
      <c r="AP436" s="3" t="str">
        <f t="shared" si="21"/>
        <v>TRAILELFU</v>
      </c>
      <c r="AQ436" s="4">
        <f>VLOOKUP($AP436,$C$5:$AM$504,1+MontoEmpresas!AX434,FALSE)+AV436</f>
        <v>0</v>
      </c>
      <c r="AR436" s="4">
        <f>VLOOKUP($AP436,$C$5:$AM$504,1+MontoEmpresas!AY434,FALSE)+AW436</f>
        <v>0</v>
      </c>
      <c r="AS436" s="4">
        <f>VLOOKUP($AP436,$C$5:$AM$504,1+MontoEmpresas!AZ434,FALSE)+AX436</f>
        <v>0</v>
      </c>
      <c r="AT436" s="5">
        <f t="shared" si="22"/>
        <v>0</v>
      </c>
      <c r="AV436" s="4"/>
      <c r="AW436" s="4"/>
      <c r="AX436" s="4"/>
      <c r="BG436">
        <f t="shared" si="23"/>
        <v>432</v>
      </c>
      <c r="BH436" t="str">
        <f>+Medio!A433</f>
        <v>TRAILELFU</v>
      </c>
    </row>
    <row r="437" spans="3:60" x14ac:dyDescent="0.35">
      <c r="C437" s="19" t="s">
        <v>241</v>
      </c>
      <c r="D437" s="7">
        <v>0</v>
      </c>
      <c r="E437" s="7">
        <v>0</v>
      </c>
      <c r="F437" s="7">
        <v>0</v>
      </c>
      <c r="G437" s="7">
        <v>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0</v>
      </c>
      <c r="P437" s="7">
        <v>0</v>
      </c>
      <c r="Q437" s="7">
        <v>0</v>
      </c>
      <c r="R437" s="7">
        <v>0</v>
      </c>
      <c r="S437" s="7">
        <v>0</v>
      </c>
      <c r="T437" s="7">
        <v>0</v>
      </c>
      <c r="U437" s="7">
        <v>0</v>
      </c>
      <c r="V437" s="7">
        <v>0</v>
      </c>
      <c r="W437" s="7">
        <v>0</v>
      </c>
      <c r="X437" s="7">
        <v>0</v>
      </c>
      <c r="Y437" s="7">
        <v>0</v>
      </c>
      <c r="Z437" s="7">
        <v>0</v>
      </c>
      <c r="AA437" s="7">
        <v>0</v>
      </c>
      <c r="AB437" s="4">
        <v>0</v>
      </c>
      <c r="AC437" s="4">
        <v>0</v>
      </c>
      <c r="AD437" s="4">
        <v>0</v>
      </c>
      <c r="AE437" s="4">
        <v>0</v>
      </c>
      <c r="AF437" s="4">
        <v>0</v>
      </c>
      <c r="AG437" s="4">
        <v>0</v>
      </c>
      <c r="AH437" s="4">
        <v>0</v>
      </c>
      <c r="AI437" s="4">
        <v>0</v>
      </c>
      <c r="AJ437" s="4">
        <v>0</v>
      </c>
      <c r="AK437" s="4">
        <v>0</v>
      </c>
      <c r="AL437" s="4">
        <v>0</v>
      </c>
      <c r="AM437" s="4">
        <v>0</v>
      </c>
      <c r="AP437" s="3" t="str">
        <f t="shared" si="21"/>
        <v>TRICAHUE_SOLAR</v>
      </c>
      <c r="AQ437" s="4">
        <f>VLOOKUP($AP437,$C$5:$AM$504,1+MontoEmpresas!AX435,FALSE)+AV437</f>
        <v>0</v>
      </c>
      <c r="AR437" s="4">
        <f>VLOOKUP($AP437,$C$5:$AM$504,1+MontoEmpresas!AY435,FALSE)+AW437</f>
        <v>0</v>
      </c>
      <c r="AS437" s="4">
        <f>VLOOKUP($AP437,$C$5:$AM$504,1+MontoEmpresas!AZ435,FALSE)+AX437</f>
        <v>0</v>
      </c>
      <c r="AT437" s="5">
        <f t="shared" si="22"/>
        <v>0</v>
      </c>
      <c r="AV437" s="4"/>
      <c r="AW437" s="4"/>
      <c r="AX437" s="4"/>
      <c r="BG437">
        <f t="shared" si="23"/>
        <v>433</v>
      </c>
      <c r="BH437" t="str">
        <f>+Medio!A434</f>
        <v>TRICAHUE_SOLAR</v>
      </c>
    </row>
    <row r="438" spans="3:60" x14ac:dyDescent="0.35">
      <c r="C438" s="19" t="s">
        <v>582</v>
      </c>
      <c r="D438" s="7">
        <v>0</v>
      </c>
      <c r="E438" s="7">
        <v>0</v>
      </c>
      <c r="F438" s="7">
        <v>0</v>
      </c>
      <c r="G438" s="7">
        <v>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v>0</v>
      </c>
      <c r="N438" s="7">
        <v>0</v>
      </c>
      <c r="O438" s="7">
        <v>0</v>
      </c>
      <c r="P438" s="7">
        <v>0</v>
      </c>
      <c r="Q438" s="7">
        <v>0</v>
      </c>
      <c r="R438" s="7">
        <v>0</v>
      </c>
      <c r="S438" s="7">
        <v>0</v>
      </c>
      <c r="T438" s="7">
        <v>0</v>
      </c>
      <c r="U438" s="7">
        <v>0</v>
      </c>
      <c r="V438" s="7">
        <v>0</v>
      </c>
      <c r="W438" s="7">
        <v>0</v>
      </c>
      <c r="X438" s="7">
        <v>0</v>
      </c>
      <c r="Y438" s="7">
        <v>0</v>
      </c>
      <c r="Z438" s="7">
        <v>0</v>
      </c>
      <c r="AA438" s="7">
        <v>0</v>
      </c>
      <c r="AB438" s="4">
        <v>0</v>
      </c>
      <c r="AC438" s="4">
        <v>0</v>
      </c>
      <c r="AD438" s="4">
        <v>0</v>
      </c>
      <c r="AE438" s="4">
        <v>0</v>
      </c>
      <c r="AF438" s="4">
        <v>0</v>
      </c>
      <c r="AG438" s="4">
        <v>0</v>
      </c>
      <c r="AH438" s="4">
        <v>0</v>
      </c>
      <c r="AI438" s="4">
        <v>0</v>
      </c>
      <c r="AJ438" s="4">
        <v>0</v>
      </c>
      <c r="AK438" s="4">
        <v>0</v>
      </c>
      <c r="AL438" s="4">
        <v>0</v>
      </c>
      <c r="AM438" s="4">
        <v>0</v>
      </c>
      <c r="AP438" s="3" t="str">
        <f t="shared" si="21"/>
        <v>TRICAHUE_SPA</v>
      </c>
      <c r="AQ438" s="4">
        <f>VLOOKUP($AP438,$C$5:$AM$504,1+MontoEmpresas!AX436,FALSE)+AV438</f>
        <v>0</v>
      </c>
      <c r="AR438" s="4">
        <f>VLOOKUP($AP438,$C$5:$AM$504,1+MontoEmpresas!AY436,FALSE)+AW438</f>
        <v>0</v>
      </c>
      <c r="AS438" s="4">
        <f>VLOOKUP($AP438,$C$5:$AM$504,1+MontoEmpresas!AZ436,FALSE)+AX438</f>
        <v>0</v>
      </c>
      <c r="AT438" s="5">
        <f t="shared" si="22"/>
        <v>0</v>
      </c>
      <c r="AV438" s="4"/>
      <c r="AW438" s="4"/>
      <c r="AX438" s="4"/>
      <c r="BG438">
        <f t="shared" si="23"/>
        <v>434</v>
      </c>
      <c r="BH438" t="str">
        <f>+Medio!A435</f>
        <v>TRICAHUE_SPA</v>
      </c>
    </row>
    <row r="439" spans="3:60" x14ac:dyDescent="0.35">
      <c r="C439" s="19" t="s">
        <v>583</v>
      </c>
      <c r="D439" s="7">
        <v>0</v>
      </c>
      <c r="E439" s="7">
        <v>0</v>
      </c>
      <c r="F439" s="7">
        <v>0</v>
      </c>
      <c r="G439" s="7">
        <v>0</v>
      </c>
      <c r="H439" s="7">
        <v>0</v>
      </c>
      <c r="I439" s="7">
        <v>0</v>
      </c>
      <c r="J439" s="7">
        <v>0</v>
      </c>
      <c r="K439" s="7">
        <v>0</v>
      </c>
      <c r="L439" s="7">
        <v>0</v>
      </c>
      <c r="M439" s="7">
        <v>0</v>
      </c>
      <c r="N439" s="7">
        <v>0</v>
      </c>
      <c r="O439" s="7">
        <v>0</v>
      </c>
      <c r="P439" s="7">
        <v>0</v>
      </c>
      <c r="Q439" s="7">
        <v>0</v>
      </c>
      <c r="R439" s="7">
        <v>0</v>
      </c>
      <c r="S439" s="7">
        <v>0</v>
      </c>
      <c r="T439" s="7">
        <v>0</v>
      </c>
      <c r="U439" s="7">
        <v>0</v>
      </c>
      <c r="V439" s="7">
        <v>0</v>
      </c>
      <c r="W439" s="7">
        <v>0</v>
      </c>
      <c r="X439" s="7">
        <v>0</v>
      </c>
      <c r="Y439" s="7">
        <v>0</v>
      </c>
      <c r="Z439" s="7">
        <v>0</v>
      </c>
      <c r="AA439" s="7">
        <v>0</v>
      </c>
      <c r="AB439" s="4">
        <v>0</v>
      </c>
      <c r="AC439" s="4">
        <v>0</v>
      </c>
      <c r="AD439" s="4">
        <v>0</v>
      </c>
      <c r="AE439" s="4">
        <v>0</v>
      </c>
      <c r="AF439" s="4">
        <v>0</v>
      </c>
      <c r="AG439" s="4">
        <v>0</v>
      </c>
      <c r="AH439" s="4">
        <v>0</v>
      </c>
      <c r="AI439" s="4">
        <v>0</v>
      </c>
      <c r="AJ439" s="4">
        <v>0</v>
      </c>
      <c r="AK439" s="4">
        <v>0</v>
      </c>
      <c r="AL439" s="4">
        <v>0</v>
      </c>
      <c r="AM439" s="4">
        <v>0</v>
      </c>
      <c r="AP439" s="3" t="str">
        <f t="shared" si="21"/>
        <v>TSGF</v>
      </c>
      <c r="AQ439" s="4">
        <f>VLOOKUP($AP439,$C$5:$AM$504,1+MontoEmpresas!AX437,FALSE)+AV439</f>
        <v>0</v>
      </c>
      <c r="AR439" s="4">
        <f>VLOOKUP($AP439,$C$5:$AM$504,1+MontoEmpresas!AY437,FALSE)+AW439</f>
        <v>0</v>
      </c>
      <c r="AS439" s="4">
        <f>VLOOKUP($AP439,$C$5:$AM$504,1+MontoEmpresas!AZ437,FALSE)+AX439</f>
        <v>0</v>
      </c>
      <c r="AT439" s="5">
        <f t="shared" si="22"/>
        <v>0</v>
      </c>
      <c r="AV439" s="4"/>
      <c r="AW439" s="4"/>
      <c r="AX439" s="4"/>
      <c r="BG439">
        <f t="shared" si="23"/>
        <v>435</v>
      </c>
      <c r="BH439" t="str">
        <f>+Medio!A436</f>
        <v>TSGF</v>
      </c>
    </row>
    <row r="440" spans="3:60" x14ac:dyDescent="0.35">
      <c r="C440" s="19" t="s">
        <v>584</v>
      </c>
      <c r="D440" s="7">
        <v>0</v>
      </c>
      <c r="E440" s="7">
        <v>0</v>
      </c>
      <c r="F440" s="7">
        <v>0</v>
      </c>
      <c r="G440" s="7">
        <v>0</v>
      </c>
      <c r="H440" s="7">
        <v>0</v>
      </c>
      <c r="I440" s="7">
        <v>0</v>
      </c>
      <c r="J440" s="7">
        <v>0</v>
      </c>
      <c r="K440" s="7">
        <v>0</v>
      </c>
      <c r="L440" s="7">
        <v>0</v>
      </c>
      <c r="M440" s="7">
        <v>0</v>
      </c>
      <c r="N440" s="7">
        <v>0</v>
      </c>
      <c r="O440" s="7">
        <v>0</v>
      </c>
      <c r="P440" s="7">
        <v>0</v>
      </c>
      <c r="Q440" s="7">
        <v>0</v>
      </c>
      <c r="R440" s="7">
        <v>0</v>
      </c>
      <c r="S440" s="7">
        <v>0</v>
      </c>
      <c r="T440" s="7">
        <v>0</v>
      </c>
      <c r="U440" s="7">
        <v>0</v>
      </c>
      <c r="V440" s="7">
        <v>0</v>
      </c>
      <c r="W440" s="7">
        <v>0</v>
      </c>
      <c r="X440" s="7">
        <v>0</v>
      </c>
      <c r="Y440" s="7">
        <v>0</v>
      </c>
      <c r="Z440" s="7">
        <v>0</v>
      </c>
      <c r="AA440" s="7">
        <v>0</v>
      </c>
      <c r="AB440" s="4">
        <v>0</v>
      </c>
      <c r="AC440" s="4">
        <v>0</v>
      </c>
      <c r="AD440" s="4">
        <v>0</v>
      </c>
      <c r="AE440" s="4">
        <v>0</v>
      </c>
      <c r="AF440" s="4">
        <v>0</v>
      </c>
      <c r="AG440" s="4">
        <v>0</v>
      </c>
      <c r="AH440" s="4">
        <v>0</v>
      </c>
      <c r="AI440" s="4">
        <v>0</v>
      </c>
      <c r="AJ440" s="4">
        <v>0</v>
      </c>
      <c r="AK440" s="4">
        <v>0</v>
      </c>
      <c r="AL440" s="4">
        <v>0</v>
      </c>
      <c r="AM440" s="4">
        <v>0</v>
      </c>
      <c r="AP440" s="3" t="str">
        <f t="shared" si="21"/>
        <v>TUCUQUERE_SPA</v>
      </c>
      <c r="AQ440" s="4">
        <f>VLOOKUP($AP440,$C$5:$AM$504,1+MontoEmpresas!AX438,FALSE)+AV440</f>
        <v>0</v>
      </c>
      <c r="AR440" s="4">
        <f>VLOOKUP($AP440,$C$5:$AM$504,1+MontoEmpresas!AY438,FALSE)+AW440</f>
        <v>0</v>
      </c>
      <c r="AS440" s="4">
        <f>VLOOKUP($AP440,$C$5:$AM$504,1+MontoEmpresas!AZ438,FALSE)+AX440</f>
        <v>0</v>
      </c>
      <c r="AT440" s="5">
        <f t="shared" si="22"/>
        <v>0</v>
      </c>
      <c r="AV440" s="4"/>
      <c r="AW440" s="4"/>
      <c r="AX440" s="4"/>
    </row>
    <row r="441" spans="3:60" x14ac:dyDescent="0.35">
      <c r="C441" s="19" t="s">
        <v>242</v>
      </c>
      <c r="D441" s="7">
        <v>0</v>
      </c>
      <c r="E441" s="7">
        <v>0</v>
      </c>
      <c r="F441" s="7">
        <v>0</v>
      </c>
      <c r="G441" s="7">
        <v>0</v>
      </c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7">
        <v>0</v>
      </c>
      <c r="N441" s="7">
        <v>0</v>
      </c>
      <c r="O441" s="7">
        <v>0</v>
      </c>
      <c r="P441" s="7">
        <v>0</v>
      </c>
      <c r="Q441" s="7">
        <v>0</v>
      </c>
      <c r="R441" s="7">
        <v>0</v>
      </c>
      <c r="S441" s="7">
        <v>0</v>
      </c>
      <c r="T441" s="7">
        <v>0</v>
      </c>
      <c r="U441" s="7">
        <v>0</v>
      </c>
      <c r="V441" s="7">
        <v>0</v>
      </c>
      <c r="W441" s="7">
        <v>0</v>
      </c>
      <c r="X441" s="7">
        <v>0</v>
      </c>
      <c r="Y441" s="7">
        <v>0</v>
      </c>
      <c r="Z441" s="7">
        <v>0</v>
      </c>
      <c r="AA441" s="7">
        <v>0</v>
      </c>
      <c r="AB441" s="4">
        <v>0</v>
      </c>
      <c r="AC441" s="4">
        <v>0</v>
      </c>
      <c r="AD441" s="4">
        <v>0</v>
      </c>
      <c r="AE441" s="4">
        <v>0</v>
      </c>
      <c r="AF441" s="4">
        <v>0</v>
      </c>
      <c r="AG441" s="4">
        <v>0</v>
      </c>
      <c r="AH441" s="4">
        <v>0</v>
      </c>
      <c r="AI441" s="4">
        <v>0</v>
      </c>
      <c r="AJ441" s="4">
        <v>0</v>
      </c>
      <c r="AK441" s="4">
        <v>0</v>
      </c>
      <c r="AL441" s="4">
        <v>0</v>
      </c>
      <c r="AM441" s="4">
        <v>0</v>
      </c>
      <c r="AP441" s="3" t="str">
        <f t="shared" si="21"/>
        <v>UCUQUER</v>
      </c>
      <c r="AQ441" s="4">
        <f>VLOOKUP($AP441,$C$5:$AM$504,1+MontoEmpresas!AX439,FALSE)+AV441</f>
        <v>0</v>
      </c>
      <c r="AR441" s="4">
        <f>VLOOKUP($AP441,$C$5:$AM$504,1+MontoEmpresas!AY439,FALSE)+AW441</f>
        <v>0</v>
      </c>
      <c r="AS441" s="4">
        <f>VLOOKUP($AP441,$C$5:$AM$504,1+MontoEmpresas!AZ439,FALSE)+AX441</f>
        <v>0</v>
      </c>
      <c r="AT441" s="5">
        <f t="shared" si="22"/>
        <v>0</v>
      </c>
      <c r="AV441" s="4"/>
      <c r="AW441" s="4"/>
      <c r="AX441" s="4"/>
    </row>
    <row r="442" spans="3:60" x14ac:dyDescent="0.35">
      <c r="C442" s="19" t="s">
        <v>67</v>
      </c>
      <c r="D442" s="7">
        <v>0</v>
      </c>
      <c r="E442" s="7">
        <v>0</v>
      </c>
      <c r="F442" s="7">
        <v>0</v>
      </c>
      <c r="G442" s="7">
        <v>0</v>
      </c>
      <c r="H442" s="7">
        <v>0</v>
      </c>
      <c r="I442" s="7">
        <v>0</v>
      </c>
      <c r="J442" s="7">
        <v>0</v>
      </c>
      <c r="K442" s="7">
        <v>0</v>
      </c>
      <c r="L442" s="7">
        <v>0</v>
      </c>
      <c r="M442" s="7">
        <v>0</v>
      </c>
      <c r="N442" s="7">
        <v>0</v>
      </c>
      <c r="O442" s="7">
        <v>0</v>
      </c>
      <c r="P442" s="7">
        <v>0</v>
      </c>
      <c r="Q442" s="7">
        <v>0</v>
      </c>
      <c r="R442" s="7">
        <v>0</v>
      </c>
      <c r="S442" s="7">
        <v>0</v>
      </c>
      <c r="T442" s="7">
        <v>0</v>
      </c>
      <c r="U442" s="7">
        <v>0</v>
      </c>
      <c r="V442" s="7">
        <v>0</v>
      </c>
      <c r="W442" s="7">
        <v>0</v>
      </c>
      <c r="X442" s="7">
        <v>0</v>
      </c>
      <c r="Y442" s="7">
        <v>0</v>
      </c>
      <c r="Z442" s="7">
        <v>0</v>
      </c>
      <c r="AA442" s="7">
        <v>0</v>
      </c>
      <c r="AB442" s="4">
        <v>0</v>
      </c>
      <c r="AC442" s="4">
        <v>0</v>
      </c>
      <c r="AD442" s="4">
        <v>0</v>
      </c>
      <c r="AE442" s="4">
        <v>0</v>
      </c>
      <c r="AF442" s="4">
        <v>0</v>
      </c>
      <c r="AG442" s="4">
        <v>0</v>
      </c>
      <c r="AH442" s="4">
        <v>0</v>
      </c>
      <c r="AI442" s="4">
        <v>0</v>
      </c>
      <c r="AJ442" s="4">
        <v>0</v>
      </c>
      <c r="AK442" s="4">
        <v>0</v>
      </c>
      <c r="AL442" s="4">
        <v>0</v>
      </c>
      <c r="AM442" s="4">
        <v>0</v>
      </c>
      <c r="AP442" s="3" t="str">
        <f t="shared" si="21"/>
        <v>UCUQUER_DOS</v>
      </c>
      <c r="AQ442" s="4">
        <f>VLOOKUP($AP442,$C$5:$AM$504,1+MontoEmpresas!AX440,FALSE)+AV442</f>
        <v>0</v>
      </c>
      <c r="AR442" s="4">
        <f>VLOOKUP($AP442,$C$5:$AM$504,1+MontoEmpresas!AY440,FALSE)+AW442</f>
        <v>0</v>
      </c>
      <c r="AS442" s="4">
        <f>VLOOKUP($AP442,$C$5:$AM$504,1+MontoEmpresas!AZ440,FALSE)+AX442</f>
        <v>0</v>
      </c>
      <c r="AT442" s="5">
        <f t="shared" si="22"/>
        <v>0</v>
      </c>
      <c r="AV442" s="4"/>
      <c r="AW442" s="4"/>
      <c r="AX442" s="4"/>
    </row>
    <row r="443" spans="3:60" x14ac:dyDescent="0.35">
      <c r="C443" s="19" t="s">
        <v>585</v>
      </c>
      <c r="D443" s="7">
        <v>0</v>
      </c>
      <c r="E443" s="7">
        <v>0</v>
      </c>
      <c r="F443" s="7">
        <v>0</v>
      </c>
      <c r="G443" s="7">
        <v>0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7">
        <v>0</v>
      </c>
      <c r="N443" s="7">
        <v>0</v>
      </c>
      <c r="O443" s="7">
        <v>0</v>
      </c>
      <c r="P443" s="7">
        <v>0</v>
      </c>
      <c r="Q443" s="7">
        <v>0</v>
      </c>
      <c r="R443" s="7">
        <v>0</v>
      </c>
      <c r="S443" s="7">
        <v>0</v>
      </c>
      <c r="T443" s="7">
        <v>0</v>
      </c>
      <c r="U443" s="7">
        <v>0</v>
      </c>
      <c r="V443" s="7">
        <v>0</v>
      </c>
      <c r="W443" s="7">
        <v>0</v>
      </c>
      <c r="X443" s="7">
        <v>0</v>
      </c>
      <c r="Y443" s="7">
        <v>0</v>
      </c>
      <c r="Z443" s="7">
        <v>0</v>
      </c>
      <c r="AA443" s="7">
        <v>0</v>
      </c>
      <c r="AB443" s="4">
        <v>0</v>
      </c>
      <c r="AC443" s="4">
        <v>0</v>
      </c>
      <c r="AD443" s="4">
        <v>0</v>
      </c>
      <c r="AE443" s="4">
        <v>0</v>
      </c>
      <c r="AF443" s="4">
        <v>0</v>
      </c>
      <c r="AG443" s="4">
        <v>0</v>
      </c>
      <c r="AH443" s="4">
        <v>0</v>
      </c>
      <c r="AI443" s="4">
        <v>0</v>
      </c>
      <c r="AJ443" s="4">
        <v>0</v>
      </c>
      <c r="AK443" s="4">
        <v>0</v>
      </c>
      <c r="AL443" s="4">
        <v>0</v>
      </c>
      <c r="AM443" s="4">
        <v>0</v>
      </c>
      <c r="AP443" s="3" t="str">
        <f t="shared" si="21"/>
        <v>VALLE_DE_LA_LUNA_II</v>
      </c>
      <c r="AQ443" s="4">
        <f>VLOOKUP($AP443,$C$5:$AM$504,1+MontoEmpresas!AX441,FALSE)+AV443</f>
        <v>0</v>
      </c>
      <c r="AR443" s="4">
        <f>VLOOKUP($AP443,$C$5:$AM$504,1+MontoEmpresas!AY441,FALSE)+AW443</f>
        <v>0</v>
      </c>
      <c r="AS443" s="4">
        <f>VLOOKUP($AP443,$C$5:$AM$504,1+MontoEmpresas!AZ441,FALSE)+AX443</f>
        <v>0</v>
      </c>
      <c r="AT443" s="5">
        <f t="shared" si="22"/>
        <v>0</v>
      </c>
      <c r="AV443" s="4"/>
      <c r="AW443" s="4"/>
      <c r="AX443" s="4"/>
    </row>
    <row r="444" spans="3:60" x14ac:dyDescent="0.35">
      <c r="C444" s="19" t="s">
        <v>244</v>
      </c>
      <c r="D444" s="7">
        <v>0</v>
      </c>
      <c r="E444" s="7">
        <v>0</v>
      </c>
      <c r="F444" s="7">
        <v>0</v>
      </c>
      <c r="G444" s="7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  <c r="P444" s="7">
        <v>0</v>
      </c>
      <c r="Q444" s="7">
        <v>0</v>
      </c>
      <c r="R444" s="7">
        <v>0</v>
      </c>
      <c r="S444" s="7">
        <v>0</v>
      </c>
      <c r="T444" s="7">
        <v>0</v>
      </c>
      <c r="U444" s="7">
        <v>0</v>
      </c>
      <c r="V444" s="7">
        <v>0</v>
      </c>
      <c r="W444" s="7">
        <v>0</v>
      </c>
      <c r="X444" s="7">
        <v>0</v>
      </c>
      <c r="Y444" s="7">
        <v>0</v>
      </c>
      <c r="Z444" s="7">
        <v>0</v>
      </c>
      <c r="AA444" s="7">
        <v>0</v>
      </c>
      <c r="AB444" s="4">
        <v>0</v>
      </c>
      <c r="AC444" s="4">
        <v>0</v>
      </c>
      <c r="AD444" s="4">
        <v>0</v>
      </c>
      <c r="AE444" s="4">
        <v>0</v>
      </c>
      <c r="AF444" s="4">
        <v>0</v>
      </c>
      <c r="AG444" s="4">
        <v>0</v>
      </c>
      <c r="AH444" s="4">
        <v>0</v>
      </c>
      <c r="AI444" s="4">
        <v>0</v>
      </c>
      <c r="AJ444" s="4">
        <v>0</v>
      </c>
      <c r="AK444" s="4">
        <v>0</v>
      </c>
      <c r="AL444" s="4">
        <v>0</v>
      </c>
      <c r="AM444" s="4">
        <v>0</v>
      </c>
      <c r="AP444" s="3" t="str">
        <f t="shared" si="21"/>
        <v>VALLE_SOLAR_OESTE_2</v>
      </c>
      <c r="AQ444" s="4">
        <f>VLOOKUP($AP444,$C$5:$AM$504,1+MontoEmpresas!AX442,FALSE)+AV444</f>
        <v>0</v>
      </c>
      <c r="AR444" s="4">
        <f>VLOOKUP($AP444,$C$5:$AM$504,1+MontoEmpresas!AY442,FALSE)+AW444</f>
        <v>0</v>
      </c>
      <c r="AS444" s="4">
        <f>VLOOKUP($AP444,$C$5:$AM$504,1+MontoEmpresas!AZ442,FALSE)+AX444</f>
        <v>0</v>
      </c>
      <c r="AT444" s="5">
        <f t="shared" si="22"/>
        <v>0</v>
      </c>
      <c r="AV444" s="4"/>
      <c r="AW444" s="4"/>
      <c r="AX444" s="4"/>
    </row>
    <row r="445" spans="3:60" x14ac:dyDescent="0.35">
      <c r="C445" s="19" t="s">
        <v>586</v>
      </c>
      <c r="D445" s="7">
        <v>0</v>
      </c>
      <c r="E445" s="7">
        <v>0</v>
      </c>
      <c r="F445" s="7">
        <v>0</v>
      </c>
      <c r="G445" s="7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0</v>
      </c>
      <c r="N445" s="7">
        <v>0</v>
      </c>
      <c r="O445" s="7">
        <v>0</v>
      </c>
      <c r="P445" s="7">
        <v>0</v>
      </c>
      <c r="Q445" s="7">
        <v>0</v>
      </c>
      <c r="R445" s="7">
        <v>0</v>
      </c>
      <c r="S445" s="7">
        <v>0</v>
      </c>
      <c r="T445" s="7">
        <v>0</v>
      </c>
      <c r="U445" s="7">
        <v>0</v>
      </c>
      <c r="V445" s="7">
        <v>0</v>
      </c>
      <c r="W445" s="7">
        <v>0</v>
      </c>
      <c r="X445" s="7">
        <v>0</v>
      </c>
      <c r="Y445" s="7">
        <v>0</v>
      </c>
      <c r="Z445" s="7">
        <v>0</v>
      </c>
      <c r="AA445" s="7">
        <v>0</v>
      </c>
      <c r="AB445" s="4">
        <v>0</v>
      </c>
      <c r="AC445" s="4">
        <v>0</v>
      </c>
      <c r="AD445" s="4">
        <v>0</v>
      </c>
      <c r="AE445" s="4">
        <v>0</v>
      </c>
      <c r="AF445" s="4">
        <v>0</v>
      </c>
      <c r="AG445" s="4">
        <v>0</v>
      </c>
      <c r="AH445" s="4">
        <v>0</v>
      </c>
      <c r="AI445" s="4">
        <v>0</v>
      </c>
      <c r="AJ445" s="4">
        <v>0</v>
      </c>
      <c r="AK445" s="4">
        <v>0</v>
      </c>
      <c r="AL445" s="4">
        <v>0</v>
      </c>
      <c r="AM445" s="4">
        <v>0</v>
      </c>
      <c r="AP445" s="3" t="str">
        <f t="shared" si="21"/>
        <v>VENTURADA_ENERGIA</v>
      </c>
      <c r="AQ445" s="4">
        <f>VLOOKUP($AP445,$C$5:$AM$504,1+MontoEmpresas!AX443,FALSE)+AV445</f>
        <v>0</v>
      </c>
      <c r="AR445" s="4">
        <f>VLOOKUP($AP445,$C$5:$AM$504,1+MontoEmpresas!AY443,FALSE)+AW445</f>
        <v>0</v>
      </c>
      <c r="AS445" s="4">
        <f>VLOOKUP($AP445,$C$5:$AM$504,1+MontoEmpresas!AZ443,FALSE)+AX445</f>
        <v>0</v>
      </c>
      <c r="AT445" s="5">
        <f t="shared" si="22"/>
        <v>0</v>
      </c>
      <c r="AV445" s="4"/>
      <c r="AW445" s="4"/>
      <c r="AX445" s="4"/>
    </row>
    <row r="446" spans="3:60" x14ac:dyDescent="0.35">
      <c r="C446" s="19" t="s">
        <v>587</v>
      </c>
      <c r="D446" s="7">
        <v>0</v>
      </c>
      <c r="E446" s="7">
        <v>0</v>
      </c>
      <c r="F446" s="7">
        <v>0</v>
      </c>
      <c r="G446" s="7">
        <v>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7">
        <v>0</v>
      </c>
      <c r="N446" s="7">
        <v>0</v>
      </c>
      <c r="O446" s="7">
        <v>0</v>
      </c>
      <c r="P446" s="7">
        <v>0</v>
      </c>
      <c r="Q446" s="7">
        <v>0</v>
      </c>
      <c r="R446" s="7">
        <v>0</v>
      </c>
      <c r="S446" s="7">
        <v>0</v>
      </c>
      <c r="T446" s="7">
        <v>0</v>
      </c>
      <c r="U446" s="7">
        <v>0</v>
      </c>
      <c r="V446" s="7">
        <v>0</v>
      </c>
      <c r="W446" s="7">
        <v>0</v>
      </c>
      <c r="X446" s="7">
        <v>0</v>
      </c>
      <c r="Y446" s="7">
        <v>0</v>
      </c>
      <c r="Z446" s="7">
        <v>0</v>
      </c>
      <c r="AA446" s="7">
        <v>0</v>
      </c>
      <c r="AB446" s="4">
        <v>0</v>
      </c>
      <c r="AC446" s="4">
        <v>0</v>
      </c>
      <c r="AD446" s="4">
        <v>0</v>
      </c>
      <c r="AE446" s="4">
        <v>0</v>
      </c>
      <c r="AF446" s="4">
        <v>0</v>
      </c>
      <c r="AG446" s="4">
        <v>0</v>
      </c>
      <c r="AH446" s="4">
        <v>0</v>
      </c>
      <c r="AI446" s="4">
        <v>0</v>
      </c>
      <c r="AJ446" s="4">
        <v>0</v>
      </c>
      <c r="AK446" s="4">
        <v>0</v>
      </c>
      <c r="AL446" s="4">
        <v>0</v>
      </c>
      <c r="AM446" s="4">
        <v>0</v>
      </c>
      <c r="AP446" s="3" t="str">
        <f t="shared" si="21"/>
        <v>VICTORIA_SOLAR_SPA</v>
      </c>
      <c r="AQ446" s="4">
        <f>VLOOKUP($AP446,$C$5:$AM$504,1+MontoEmpresas!AX444,FALSE)+AV446</f>
        <v>0</v>
      </c>
      <c r="AR446" s="4">
        <f>VLOOKUP($AP446,$C$5:$AM$504,1+MontoEmpresas!AY444,FALSE)+AW446</f>
        <v>0</v>
      </c>
      <c r="AS446" s="4">
        <f>VLOOKUP($AP446,$C$5:$AM$504,1+MontoEmpresas!AZ444,FALSE)+AX446</f>
        <v>0</v>
      </c>
      <c r="AT446" s="5">
        <f t="shared" si="22"/>
        <v>0</v>
      </c>
      <c r="AV446" s="4"/>
      <c r="AW446" s="4"/>
      <c r="AX446" s="4"/>
    </row>
    <row r="447" spans="3:60" x14ac:dyDescent="0.35">
      <c r="C447" s="19" t="s">
        <v>245</v>
      </c>
      <c r="D447" s="7">
        <v>0</v>
      </c>
      <c r="E447" s="7">
        <v>0</v>
      </c>
      <c r="F447" s="7">
        <v>0</v>
      </c>
      <c r="G447" s="7">
        <v>0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7">
        <v>0</v>
      </c>
      <c r="N447" s="7">
        <v>0</v>
      </c>
      <c r="O447" s="7">
        <v>0</v>
      </c>
      <c r="P447" s="7">
        <v>0</v>
      </c>
      <c r="Q447" s="7">
        <v>0</v>
      </c>
      <c r="R447" s="7">
        <v>0</v>
      </c>
      <c r="S447" s="7">
        <v>0</v>
      </c>
      <c r="T447" s="7">
        <v>0</v>
      </c>
      <c r="U447" s="7">
        <v>0</v>
      </c>
      <c r="V447" s="7">
        <v>0</v>
      </c>
      <c r="W447" s="7">
        <v>0</v>
      </c>
      <c r="X447" s="7">
        <v>0</v>
      </c>
      <c r="Y447" s="7">
        <v>0</v>
      </c>
      <c r="Z447" s="7">
        <v>0</v>
      </c>
      <c r="AA447" s="7">
        <v>0</v>
      </c>
      <c r="AB447" s="4">
        <v>0</v>
      </c>
      <c r="AC447" s="4">
        <v>0</v>
      </c>
      <c r="AD447" s="4">
        <v>0</v>
      </c>
      <c r="AE447" s="4">
        <v>0</v>
      </c>
      <c r="AF447" s="4">
        <v>0</v>
      </c>
      <c r="AG447" s="4">
        <v>0</v>
      </c>
      <c r="AH447" s="4">
        <v>0</v>
      </c>
      <c r="AI447" s="4">
        <v>0</v>
      </c>
      <c r="AJ447" s="4">
        <v>0</v>
      </c>
      <c r="AK447" s="4">
        <v>0</v>
      </c>
      <c r="AL447" s="4">
        <v>0</v>
      </c>
      <c r="AM447" s="4">
        <v>0</v>
      </c>
      <c r="AP447" s="3" t="str">
        <f t="shared" si="21"/>
        <v>VIENTOS_DE_RENAICO</v>
      </c>
      <c r="AQ447" s="4">
        <f>VLOOKUP($AP447,$C$5:$AM$504,1+MontoEmpresas!AX445,FALSE)+AV447</f>
        <v>0</v>
      </c>
      <c r="AR447" s="4">
        <f>VLOOKUP($AP447,$C$5:$AM$504,1+MontoEmpresas!AY445,FALSE)+AW447</f>
        <v>0</v>
      </c>
      <c r="AS447" s="4">
        <f>VLOOKUP($AP447,$C$5:$AM$504,1+MontoEmpresas!AZ445,FALSE)+AX447</f>
        <v>0</v>
      </c>
      <c r="AT447" s="5">
        <f t="shared" si="22"/>
        <v>0</v>
      </c>
      <c r="AV447" s="4"/>
      <c r="AW447" s="4"/>
      <c r="AX447" s="4"/>
    </row>
    <row r="448" spans="3:60" x14ac:dyDescent="0.35">
      <c r="C448" s="19" t="s">
        <v>588</v>
      </c>
      <c r="D448" s="7">
        <v>0</v>
      </c>
      <c r="E448" s="7">
        <v>0</v>
      </c>
      <c r="F448" s="7">
        <v>0</v>
      </c>
      <c r="G448" s="7">
        <v>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7">
        <v>0</v>
      </c>
      <c r="N448" s="7">
        <v>0</v>
      </c>
      <c r="O448" s="7">
        <v>0</v>
      </c>
      <c r="P448" s="7">
        <v>0</v>
      </c>
      <c r="Q448" s="7">
        <v>0</v>
      </c>
      <c r="R448" s="7">
        <v>0</v>
      </c>
      <c r="S448" s="7">
        <v>0</v>
      </c>
      <c r="T448" s="7">
        <v>0</v>
      </c>
      <c r="U448" s="7">
        <v>0</v>
      </c>
      <c r="V448" s="7">
        <v>0</v>
      </c>
      <c r="W448" s="7">
        <v>0</v>
      </c>
      <c r="X448" s="7">
        <v>0</v>
      </c>
      <c r="Y448" s="7">
        <v>0</v>
      </c>
      <c r="Z448" s="7">
        <v>0</v>
      </c>
      <c r="AA448" s="7">
        <v>0</v>
      </c>
      <c r="AB448" s="4">
        <v>0</v>
      </c>
      <c r="AC448" s="4">
        <v>0</v>
      </c>
      <c r="AD448" s="4">
        <v>0</v>
      </c>
      <c r="AE448" s="4">
        <v>0</v>
      </c>
      <c r="AF448" s="4">
        <v>0</v>
      </c>
      <c r="AG448" s="4">
        <v>0</v>
      </c>
      <c r="AH448" s="4">
        <v>0</v>
      </c>
      <c r="AI448" s="4">
        <v>0</v>
      </c>
      <c r="AJ448" s="4">
        <v>0</v>
      </c>
      <c r="AK448" s="4">
        <v>0</v>
      </c>
      <c r="AL448" s="4">
        <v>0</v>
      </c>
      <c r="AM448" s="4">
        <v>0</v>
      </c>
      <c r="AP448" s="3" t="str">
        <f t="shared" si="21"/>
        <v>VILLA_CRUZ_SPA</v>
      </c>
      <c r="AQ448" s="4">
        <f>VLOOKUP($AP448,$C$5:$AM$504,1+MontoEmpresas!AX446,FALSE)+AV448</f>
        <v>0</v>
      </c>
      <c r="AR448" s="4">
        <f>VLOOKUP($AP448,$C$5:$AM$504,1+MontoEmpresas!AY446,FALSE)+AW448</f>
        <v>0</v>
      </c>
      <c r="AS448" s="4">
        <f>VLOOKUP($AP448,$C$5:$AM$504,1+MontoEmpresas!AZ446,FALSE)+AX448</f>
        <v>0</v>
      </c>
      <c r="AT448" s="5">
        <f t="shared" si="22"/>
        <v>0</v>
      </c>
      <c r="AV448" s="4"/>
      <c r="AW448" s="4"/>
      <c r="AX448" s="4"/>
    </row>
    <row r="449" spans="3:50" x14ac:dyDescent="0.35">
      <c r="C449" s="19" t="s">
        <v>589</v>
      </c>
      <c r="D449" s="7">
        <v>0</v>
      </c>
      <c r="E449" s="7">
        <v>0</v>
      </c>
      <c r="F449" s="7">
        <v>0</v>
      </c>
      <c r="G449" s="7">
        <v>0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7">
        <v>0</v>
      </c>
      <c r="N449" s="7">
        <v>0</v>
      </c>
      <c r="O449" s="7">
        <v>0</v>
      </c>
      <c r="P449" s="7">
        <v>0</v>
      </c>
      <c r="Q449" s="7">
        <v>0</v>
      </c>
      <c r="R449" s="7">
        <v>0</v>
      </c>
      <c r="S449" s="7">
        <v>0</v>
      </c>
      <c r="T449" s="7">
        <v>0</v>
      </c>
      <c r="U449" s="7">
        <v>0</v>
      </c>
      <c r="V449" s="7">
        <v>0</v>
      </c>
      <c r="W449" s="7">
        <v>0</v>
      </c>
      <c r="X449" s="7">
        <v>0</v>
      </c>
      <c r="Y449" s="7">
        <v>0</v>
      </c>
      <c r="Z449" s="7">
        <v>0</v>
      </c>
      <c r="AA449" s="7">
        <v>0</v>
      </c>
      <c r="AB449" s="4">
        <v>0</v>
      </c>
      <c r="AC449" s="4">
        <v>0</v>
      </c>
      <c r="AD449" s="4">
        <v>0</v>
      </c>
      <c r="AE449" s="4">
        <v>0</v>
      </c>
      <c r="AF449" s="4">
        <v>0</v>
      </c>
      <c r="AG449" s="4">
        <v>0</v>
      </c>
      <c r="AH449" s="4">
        <v>0</v>
      </c>
      <c r="AI449" s="4">
        <v>0</v>
      </c>
      <c r="AJ449" s="4">
        <v>0</v>
      </c>
      <c r="AK449" s="4">
        <v>0</v>
      </c>
      <c r="AL449" s="4">
        <v>0</v>
      </c>
      <c r="AM449" s="4">
        <v>0</v>
      </c>
      <c r="AP449" s="3" t="str">
        <f t="shared" si="21"/>
        <v>VILLA_SOLAR</v>
      </c>
      <c r="AQ449" s="4">
        <f>VLOOKUP($AP449,$C$5:$AM$504,1+MontoEmpresas!AX447,FALSE)+AV449</f>
        <v>0</v>
      </c>
      <c r="AR449" s="4">
        <f>VLOOKUP($AP449,$C$5:$AM$504,1+MontoEmpresas!AY447,FALSE)+AW449</f>
        <v>0</v>
      </c>
      <c r="AS449" s="4">
        <f>VLOOKUP($AP449,$C$5:$AM$504,1+MontoEmpresas!AZ447,FALSE)+AX449</f>
        <v>0</v>
      </c>
      <c r="AT449" s="5">
        <f t="shared" si="22"/>
        <v>0</v>
      </c>
      <c r="AV449" s="4"/>
      <c r="AW449" s="4"/>
      <c r="AX449" s="4"/>
    </row>
    <row r="450" spans="3:50" x14ac:dyDescent="0.35">
      <c r="C450" s="19" t="s">
        <v>247</v>
      </c>
      <c r="D450" s="7">
        <v>0</v>
      </c>
      <c r="E450" s="7">
        <v>0</v>
      </c>
      <c r="F450" s="7">
        <v>0</v>
      </c>
      <c r="G450" s="7">
        <v>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7">
        <v>0</v>
      </c>
      <c r="N450" s="7">
        <v>0</v>
      </c>
      <c r="O450" s="7">
        <v>0</v>
      </c>
      <c r="P450" s="7">
        <v>0</v>
      </c>
      <c r="Q450" s="7">
        <v>0</v>
      </c>
      <c r="R450" s="7">
        <v>0</v>
      </c>
      <c r="S450" s="7">
        <v>0</v>
      </c>
      <c r="T450" s="7">
        <v>0</v>
      </c>
      <c r="U450" s="7">
        <v>0</v>
      </c>
      <c r="V450" s="7">
        <v>0</v>
      </c>
      <c r="W450" s="7">
        <v>0</v>
      </c>
      <c r="X450" s="7">
        <v>0</v>
      </c>
      <c r="Y450" s="7">
        <v>0</v>
      </c>
      <c r="Z450" s="7">
        <v>0</v>
      </c>
      <c r="AA450" s="7">
        <v>0</v>
      </c>
      <c r="AB450" s="4">
        <v>0</v>
      </c>
      <c r="AC450" s="4">
        <v>0</v>
      </c>
      <c r="AD450" s="4">
        <v>0</v>
      </c>
      <c r="AE450" s="4">
        <v>0</v>
      </c>
      <c r="AF450" s="4">
        <v>0</v>
      </c>
      <c r="AG450" s="4">
        <v>0</v>
      </c>
      <c r="AH450" s="4">
        <v>0</v>
      </c>
      <c r="AI450" s="4">
        <v>0</v>
      </c>
      <c r="AJ450" s="4">
        <v>0</v>
      </c>
      <c r="AK450" s="4">
        <v>0</v>
      </c>
      <c r="AL450" s="4">
        <v>0</v>
      </c>
      <c r="AM450" s="4">
        <v>0</v>
      </c>
      <c r="AP450" s="3" t="str">
        <f t="shared" si="21"/>
        <v>VITUCO</v>
      </c>
      <c r="AQ450" s="4">
        <f>VLOOKUP($AP450,$C$5:$AM$504,1+MontoEmpresas!AX448,FALSE)+AV450</f>
        <v>0</v>
      </c>
      <c r="AR450" s="4">
        <f>VLOOKUP($AP450,$C$5:$AM$504,1+MontoEmpresas!AY448,FALSE)+AW450</f>
        <v>0</v>
      </c>
      <c r="AS450" s="4">
        <f>VLOOKUP($AP450,$C$5:$AM$504,1+MontoEmpresas!AZ448,FALSE)+AX450</f>
        <v>0</v>
      </c>
      <c r="AT450" s="5">
        <f t="shared" si="22"/>
        <v>0</v>
      </c>
      <c r="AV450" s="4"/>
      <c r="AW450" s="4"/>
      <c r="AX450" s="4"/>
    </row>
    <row r="451" spans="3:50" x14ac:dyDescent="0.35">
      <c r="C451" s="19" t="s">
        <v>590</v>
      </c>
      <c r="D451" s="7">
        <v>0</v>
      </c>
      <c r="E451" s="7">
        <v>0</v>
      </c>
      <c r="F451" s="7">
        <v>0</v>
      </c>
      <c r="G451" s="7">
        <v>0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7">
        <v>0</v>
      </c>
      <c r="N451" s="7">
        <v>0</v>
      </c>
      <c r="O451" s="7">
        <v>0</v>
      </c>
      <c r="P451" s="7">
        <v>0</v>
      </c>
      <c r="Q451" s="7">
        <v>0</v>
      </c>
      <c r="R451" s="7">
        <v>0</v>
      </c>
      <c r="S451" s="7">
        <v>0</v>
      </c>
      <c r="T451" s="7">
        <v>0</v>
      </c>
      <c r="U451" s="7">
        <v>0</v>
      </c>
      <c r="V451" s="7">
        <v>0</v>
      </c>
      <c r="W451" s="7">
        <v>0</v>
      </c>
      <c r="X451" s="7">
        <v>0</v>
      </c>
      <c r="Y451" s="7">
        <v>0</v>
      </c>
      <c r="Z451" s="7">
        <v>0</v>
      </c>
      <c r="AA451" s="7">
        <v>0</v>
      </c>
      <c r="AB451" s="4">
        <v>0</v>
      </c>
      <c r="AC451" s="4">
        <v>0</v>
      </c>
      <c r="AD451" s="4">
        <v>0</v>
      </c>
      <c r="AE451" s="4">
        <v>0</v>
      </c>
      <c r="AF451" s="4">
        <v>0</v>
      </c>
      <c r="AG451" s="4">
        <v>0</v>
      </c>
      <c r="AH451" s="4">
        <v>0</v>
      </c>
      <c r="AI451" s="4">
        <v>0</v>
      </c>
      <c r="AJ451" s="4">
        <v>0</v>
      </c>
      <c r="AK451" s="4">
        <v>0</v>
      </c>
      <c r="AL451" s="4">
        <v>0</v>
      </c>
      <c r="AM451" s="4">
        <v>0</v>
      </c>
      <c r="AP451" s="3" t="str">
        <f t="shared" si="21"/>
        <v>WENKE</v>
      </c>
      <c r="AQ451" s="4">
        <f>VLOOKUP($AP451,$C$5:$AM$504,1+MontoEmpresas!AX449,FALSE)+AV451</f>
        <v>0</v>
      </c>
      <c r="AR451" s="4">
        <f>VLOOKUP($AP451,$C$5:$AM$504,1+MontoEmpresas!AY449,FALSE)+AW451</f>
        <v>0</v>
      </c>
      <c r="AS451" s="4">
        <f>VLOOKUP($AP451,$C$5:$AM$504,1+MontoEmpresas!AZ449,FALSE)+AX451</f>
        <v>0</v>
      </c>
      <c r="AT451" s="5">
        <f t="shared" si="22"/>
        <v>0</v>
      </c>
      <c r="AV451" s="4"/>
      <c r="AW451" s="4"/>
      <c r="AX451" s="4"/>
    </row>
    <row r="452" spans="3:50" x14ac:dyDescent="0.35">
      <c r="C452" s="19" t="s">
        <v>591</v>
      </c>
      <c r="D452" s="7">
        <v>0</v>
      </c>
      <c r="E452" s="7">
        <v>0</v>
      </c>
      <c r="F452" s="7">
        <v>0</v>
      </c>
      <c r="G452" s="7">
        <v>0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7">
        <v>0</v>
      </c>
      <c r="N452" s="7">
        <v>0</v>
      </c>
      <c r="O452" s="7">
        <v>0</v>
      </c>
      <c r="P452" s="7">
        <v>0</v>
      </c>
      <c r="Q452" s="7">
        <v>0</v>
      </c>
      <c r="R452" s="7">
        <v>0</v>
      </c>
      <c r="S452" s="7">
        <v>0</v>
      </c>
      <c r="T452" s="7">
        <v>0</v>
      </c>
      <c r="U452" s="7">
        <v>0</v>
      </c>
      <c r="V452" s="7">
        <v>0</v>
      </c>
      <c r="W452" s="7">
        <v>0</v>
      </c>
      <c r="X452" s="7">
        <v>0</v>
      </c>
      <c r="Y452" s="7">
        <v>0</v>
      </c>
      <c r="Z452" s="7">
        <v>0</v>
      </c>
      <c r="AA452" s="7">
        <v>0</v>
      </c>
      <c r="AB452" s="4">
        <v>0</v>
      </c>
      <c r="AC452" s="4">
        <v>0</v>
      </c>
      <c r="AD452" s="4">
        <v>0</v>
      </c>
      <c r="AE452" s="4">
        <v>0</v>
      </c>
      <c r="AF452" s="4">
        <v>0</v>
      </c>
      <c r="AG452" s="4">
        <v>0</v>
      </c>
      <c r="AH452" s="4">
        <v>0</v>
      </c>
      <c r="AI452" s="4">
        <v>0</v>
      </c>
      <c r="AJ452" s="4">
        <v>0</v>
      </c>
      <c r="AK452" s="4">
        <v>0</v>
      </c>
      <c r="AL452" s="4">
        <v>0</v>
      </c>
      <c r="AM452" s="4">
        <v>0</v>
      </c>
      <c r="AP452" s="3" t="str">
        <f t="shared" si="21"/>
        <v>WPD_MALLECO</v>
      </c>
      <c r="AQ452" s="4">
        <f>VLOOKUP($AP452,$C$5:$AM$504,1+MontoEmpresas!AX450,FALSE)+AV452</f>
        <v>0</v>
      </c>
      <c r="AR452" s="4">
        <f>VLOOKUP($AP452,$C$5:$AM$504,1+MontoEmpresas!AY450,FALSE)+AW452</f>
        <v>0</v>
      </c>
      <c r="AS452" s="4">
        <f>VLOOKUP($AP452,$C$5:$AM$504,1+MontoEmpresas!AZ450,FALSE)+AX452</f>
        <v>0</v>
      </c>
      <c r="AT452" s="5">
        <f t="shared" si="22"/>
        <v>0</v>
      </c>
      <c r="AV452" s="4"/>
      <c r="AW452" s="4"/>
      <c r="AX452" s="4"/>
    </row>
    <row r="453" spans="3:50" x14ac:dyDescent="0.35">
      <c r="C453" s="19" t="s">
        <v>592</v>
      </c>
      <c r="D453" s="7">
        <v>0</v>
      </c>
      <c r="E453" s="7">
        <v>0</v>
      </c>
      <c r="F453" s="7">
        <v>0</v>
      </c>
      <c r="G453" s="7">
        <v>0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7">
        <v>0</v>
      </c>
      <c r="N453" s="7">
        <v>0</v>
      </c>
      <c r="O453" s="7">
        <v>0</v>
      </c>
      <c r="P453" s="7">
        <v>0</v>
      </c>
      <c r="Q453" s="7">
        <v>0</v>
      </c>
      <c r="R453" s="7">
        <v>0</v>
      </c>
      <c r="S453" s="7">
        <v>0</v>
      </c>
      <c r="T453" s="7">
        <v>0</v>
      </c>
      <c r="U453" s="7">
        <v>0</v>
      </c>
      <c r="V453" s="7">
        <v>0</v>
      </c>
      <c r="W453" s="7">
        <v>0</v>
      </c>
      <c r="X453" s="7">
        <v>0</v>
      </c>
      <c r="Y453" s="7">
        <v>0</v>
      </c>
      <c r="Z453" s="7">
        <v>0</v>
      </c>
      <c r="AA453" s="7">
        <v>0</v>
      </c>
      <c r="AB453" s="4">
        <v>0</v>
      </c>
      <c r="AC453" s="4">
        <v>0</v>
      </c>
      <c r="AD453" s="4">
        <v>0</v>
      </c>
      <c r="AE453" s="4">
        <v>0</v>
      </c>
      <c r="AF453" s="4">
        <v>0</v>
      </c>
      <c r="AG453" s="4">
        <v>0</v>
      </c>
      <c r="AH453" s="4">
        <v>0</v>
      </c>
      <c r="AI453" s="4">
        <v>0</v>
      </c>
      <c r="AJ453" s="4">
        <v>0</v>
      </c>
      <c r="AK453" s="4">
        <v>0</v>
      </c>
      <c r="AL453" s="4">
        <v>0</v>
      </c>
      <c r="AM453" s="4">
        <v>0</v>
      </c>
      <c r="AP453" s="3" t="str">
        <f t="shared" si="21"/>
        <v>WPD_NEGRETE</v>
      </c>
      <c r="AQ453" s="4">
        <f>VLOOKUP($AP453,$C$5:$AM$504,1+MontoEmpresas!AX451,FALSE)+AV453</f>
        <v>0</v>
      </c>
      <c r="AR453" s="4">
        <f>VLOOKUP($AP453,$C$5:$AM$504,1+MontoEmpresas!AY451,FALSE)+AW453</f>
        <v>0</v>
      </c>
      <c r="AS453" s="4">
        <f>VLOOKUP($AP453,$C$5:$AM$504,1+MontoEmpresas!AZ451,FALSE)+AX453</f>
        <v>0</v>
      </c>
      <c r="AT453" s="5">
        <f t="shared" si="22"/>
        <v>0</v>
      </c>
      <c r="AV453" s="4"/>
      <c r="AW453" s="4"/>
      <c r="AX453" s="4"/>
    </row>
    <row r="454" spans="3:50" x14ac:dyDescent="0.35">
      <c r="C454" s="19" t="s">
        <v>593</v>
      </c>
      <c r="D454" s="7">
        <v>0</v>
      </c>
      <c r="E454" s="7">
        <v>0</v>
      </c>
      <c r="F454" s="7">
        <v>0</v>
      </c>
      <c r="G454" s="7">
        <v>0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7">
        <v>0</v>
      </c>
      <c r="N454" s="7">
        <v>0</v>
      </c>
      <c r="O454" s="7">
        <v>0</v>
      </c>
      <c r="P454" s="7">
        <v>0</v>
      </c>
      <c r="Q454" s="7">
        <v>0</v>
      </c>
      <c r="R454" s="7">
        <v>0</v>
      </c>
      <c r="S454" s="7">
        <v>0</v>
      </c>
      <c r="T454" s="7">
        <v>0</v>
      </c>
      <c r="U454" s="7">
        <v>0</v>
      </c>
      <c r="V454" s="7">
        <v>0</v>
      </c>
      <c r="W454" s="7">
        <v>0</v>
      </c>
      <c r="X454" s="7">
        <v>0</v>
      </c>
      <c r="Y454" s="7">
        <v>0</v>
      </c>
      <c r="Z454" s="7">
        <v>0</v>
      </c>
      <c r="AA454" s="7">
        <v>0</v>
      </c>
      <c r="AB454" s="4">
        <v>0</v>
      </c>
      <c r="AC454" s="4">
        <v>0</v>
      </c>
      <c r="AD454" s="4">
        <v>0</v>
      </c>
      <c r="AE454" s="4">
        <v>0</v>
      </c>
      <c r="AF454" s="4">
        <v>0</v>
      </c>
      <c r="AG454" s="4">
        <v>0</v>
      </c>
      <c r="AH454" s="4">
        <v>0</v>
      </c>
      <c r="AI454" s="4">
        <v>0</v>
      </c>
      <c r="AJ454" s="4">
        <v>0</v>
      </c>
      <c r="AK454" s="4">
        <v>0</v>
      </c>
      <c r="AL454" s="4">
        <v>0</v>
      </c>
      <c r="AM454" s="4">
        <v>0</v>
      </c>
      <c r="AP454" s="3" t="str">
        <f t="shared" ref="AP454:AP504" si="24">C454</f>
        <v>XUE_SOLAR</v>
      </c>
      <c r="AQ454" s="4">
        <f>VLOOKUP($AP454,$C$5:$AM$504,1+MontoEmpresas!AX452,FALSE)+AV454</f>
        <v>0</v>
      </c>
      <c r="AR454" s="4">
        <f>VLOOKUP($AP454,$C$5:$AM$504,1+MontoEmpresas!AY452,FALSE)+AW454</f>
        <v>0</v>
      </c>
      <c r="AS454" s="4">
        <f>VLOOKUP($AP454,$C$5:$AM$504,1+MontoEmpresas!AZ452,FALSE)+AX454</f>
        <v>0</v>
      </c>
      <c r="AT454" s="5">
        <f t="shared" ref="AT454:AT504" si="25">SUM(AQ454:AS454)</f>
        <v>0</v>
      </c>
      <c r="AV454" s="4"/>
      <c r="AW454" s="4"/>
      <c r="AX454" s="4"/>
    </row>
    <row r="455" spans="3:50" x14ac:dyDescent="0.35">
      <c r="C455" s="19" t="s">
        <v>594</v>
      </c>
      <c r="D455" s="7">
        <v>0</v>
      </c>
      <c r="E455" s="7">
        <v>0</v>
      </c>
      <c r="F455" s="7">
        <v>0</v>
      </c>
      <c r="G455" s="7">
        <v>0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7">
        <v>0</v>
      </c>
      <c r="N455" s="7">
        <v>0</v>
      </c>
      <c r="O455" s="7">
        <v>0</v>
      </c>
      <c r="P455" s="7">
        <v>0</v>
      </c>
      <c r="Q455" s="7">
        <v>0</v>
      </c>
      <c r="R455" s="7">
        <v>0</v>
      </c>
      <c r="S455" s="7">
        <v>0</v>
      </c>
      <c r="T455" s="7">
        <v>0</v>
      </c>
      <c r="U455" s="7">
        <v>0</v>
      </c>
      <c r="V455" s="7">
        <v>0</v>
      </c>
      <c r="W455" s="7">
        <v>0</v>
      </c>
      <c r="X455" s="7">
        <v>0</v>
      </c>
      <c r="Y455" s="7">
        <v>0</v>
      </c>
      <c r="Z455" s="7">
        <v>0</v>
      </c>
      <c r="AA455" s="7">
        <v>0</v>
      </c>
      <c r="AB455" s="4">
        <v>0</v>
      </c>
      <c r="AC455" s="4">
        <v>0</v>
      </c>
      <c r="AD455" s="4">
        <v>0</v>
      </c>
      <c r="AE455" s="4">
        <v>0</v>
      </c>
      <c r="AF455" s="4">
        <v>0</v>
      </c>
      <c r="AG455" s="4">
        <v>0</v>
      </c>
      <c r="AH455" s="4">
        <v>0</v>
      </c>
      <c r="AI455" s="4">
        <v>0</v>
      </c>
      <c r="AJ455" s="4">
        <v>0</v>
      </c>
      <c r="AK455" s="4">
        <v>0</v>
      </c>
      <c r="AL455" s="4">
        <v>0</v>
      </c>
      <c r="AM455" s="4">
        <v>0</v>
      </c>
      <c r="AP455" s="3" t="str">
        <f t="shared" si="24"/>
        <v>EMPRESA ELECTRICA LA COMPAÑÍA</v>
      </c>
      <c r="AQ455" s="4">
        <f>VLOOKUP($AP455,$C$5:$AM$504,1+MontoEmpresas!AX453,FALSE)+AV455</f>
        <v>0</v>
      </c>
      <c r="AR455" s="4">
        <f>VLOOKUP($AP455,$C$5:$AM$504,1+MontoEmpresas!AY453,FALSE)+AW455</f>
        <v>0</v>
      </c>
      <c r="AS455" s="4">
        <f>VLOOKUP($AP455,$C$5:$AM$504,1+MontoEmpresas!AZ453,FALSE)+AX455</f>
        <v>0</v>
      </c>
      <c r="AT455" s="5">
        <f t="shared" si="25"/>
        <v>0</v>
      </c>
      <c r="AV455" s="4"/>
      <c r="AW455" s="4"/>
      <c r="AX455" s="4"/>
    </row>
    <row r="456" spans="3:50" x14ac:dyDescent="0.35">
      <c r="C456" s="19" t="s">
        <v>595</v>
      </c>
      <c r="D456" s="7">
        <v>0</v>
      </c>
      <c r="E456" s="7">
        <v>0</v>
      </c>
      <c r="F456" s="7">
        <v>0</v>
      </c>
      <c r="G456" s="7">
        <v>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7">
        <v>0</v>
      </c>
      <c r="N456" s="7">
        <v>0</v>
      </c>
      <c r="O456" s="7">
        <v>0</v>
      </c>
      <c r="P456" s="7">
        <v>0</v>
      </c>
      <c r="Q456" s="7">
        <v>0</v>
      </c>
      <c r="R456" s="7">
        <v>0</v>
      </c>
      <c r="S456" s="7">
        <v>0</v>
      </c>
      <c r="T456" s="7">
        <v>0</v>
      </c>
      <c r="U456" s="7">
        <v>0</v>
      </c>
      <c r="V456" s="7">
        <v>0</v>
      </c>
      <c r="W456" s="7">
        <v>0</v>
      </c>
      <c r="X456" s="7">
        <v>0</v>
      </c>
      <c r="Y456" s="7">
        <v>0</v>
      </c>
      <c r="Z456" s="7">
        <v>0</v>
      </c>
      <c r="AA456" s="7">
        <v>0</v>
      </c>
      <c r="AB456" s="4">
        <v>0</v>
      </c>
      <c r="AC456" s="4">
        <v>0</v>
      </c>
      <c r="AD456" s="4">
        <v>0</v>
      </c>
      <c r="AE456" s="4">
        <v>0</v>
      </c>
      <c r="AF456" s="4">
        <v>0</v>
      </c>
      <c r="AG456" s="4">
        <v>0</v>
      </c>
      <c r="AH456" s="4">
        <v>0</v>
      </c>
      <c r="AI456" s="4">
        <v>0</v>
      </c>
      <c r="AJ456" s="4">
        <v>0</v>
      </c>
      <c r="AK456" s="4">
        <v>0</v>
      </c>
      <c r="AL456" s="4">
        <v>0</v>
      </c>
      <c r="AM456" s="4">
        <v>0</v>
      </c>
      <c r="AP456" s="3" t="str">
        <f t="shared" si="24"/>
        <v>ATACAMA SOLAR</v>
      </c>
      <c r="AQ456" s="4">
        <f>VLOOKUP($AP456,$C$5:$AM$504,1+MontoEmpresas!AX454,FALSE)+AV456</f>
        <v>0</v>
      </c>
      <c r="AR456" s="4">
        <f>VLOOKUP($AP456,$C$5:$AM$504,1+MontoEmpresas!AY454,FALSE)+AW456</f>
        <v>0</v>
      </c>
      <c r="AS456" s="4">
        <f>VLOOKUP($AP456,$C$5:$AM$504,1+MontoEmpresas!AZ454,FALSE)+AX456</f>
        <v>0</v>
      </c>
      <c r="AT456" s="5">
        <f t="shared" si="25"/>
        <v>0</v>
      </c>
      <c r="AV456" s="4"/>
      <c r="AW456" s="4"/>
      <c r="AX456" s="4"/>
    </row>
    <row r="457" spans="3:50" x14ac:dyDescent="0.35">
      <c r="C457" s="19" t="s">
        <v>596</v>
      </c>
      <c r="D457" s="7">
        <v>0</v>
      </c>
      <c r="E457" s="7">
        <v>0</v>
      </c>
      <c r="F457" s="7">
        <v>0</v>
      </c>
      <c r="G457" s="7">
        <v>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7">
        <v>0</v>
      </c>
      <c r="N457" s="7">
        <v>0</v>
      </c>
      <c r="O457" s="7">
        <v>0</v>
      </c>
      <c r="P457" s="7">
        <v>0</v>
      </c>
      <c r="Q457" s="7">
        <v>0</v>
      </c>
      <c r="R457" s="7">
        <v>0</v>
      </c>
      <c r="S457" s="7">
        <v>0</v>
      </c>
      <c r="T457" s="7">
        <v>0</v>
      </c>
      <c r="U457" s="7">
        <v>0</v>
      </c>
      <c r="V457" s="7">
        <v>0</v>
      </c>
      <c r="W457" s="7">
        <v>0</v>
      </c>
      <c r="X457" s="7">
        <v>0</v>
      </c>
      <c r="Y457" s="7">
        <v>0</v>
      </c>
      <c r="Z457" s="7">
        <v>0</v>
      </c>
      <c r="AA457" s="7">
        <v>0</v>
      </c>
      <c r="AB457" s="4">
        <v>0</v>
      </c>
      <c r="AC457" s="4">
        <v>0</v>
      </c>
      <c r="AD457" s="4">
        <v>0</v>
      </c>
      <c r="AE457" s="4">
        <v>0</v>
      </c>
      <c r="AF457" s="4">
        <v>0</v>
      </c>
      <c r="AG457" s="4">
        <v>0</v>
      </c>
      <c r="AH457" s="4">
        <v>0</v>
      </c>
      <c r="AI457" s="4">
        <v>0</v>
      </c>
      <c r="AJ457" s="4">
        <v>0</v>
      </c>
      <c r="AK457" s="4">
        <v>0</v>
      </c>
      <c r="AL457" s="4">
        <v>0</v>
      </c>
      <c r="AM457" s="4">
        <v>0</v>
      </c>
      <c r="AP457" s="3" t="str">
        <f t="shared" si="24"/>
        <v>AES ANDES</v>
      </c>
      <c r="AQ457" s="4">
        <f>VLOOKUP($AP457,$C$5:$AM$504,1+MontoEmpresas!AX455,FALSE)+AV457</f>
        <v>0</v>
      </c>
      <c r="AR457" s="4">
        <f>VLOOKUP($AP457,$C$5:$AM$504,1+MontoEmpresas!AY455,FALSE)+AW457</f>
        <v>0</v>
      </c>
      <c r="AS457" s="4">
        <f>VLOOKUP($AP457,$C$5:$AM$504,1+MontoEmpresas!AZ455,FALSE)+AX457</f>
        <v>0</v>
      </c>
      <c r="AT457" s="5">
        <f t="shared" si="25"/>
        <v>0</v>
      </c>
      <c r="AV457" s="4"/>
      <c r="AW457" s="4"/>
      <c r="AX457" s="4"/>
    </row>
    <row r="458" spans="3:50" x14ac:dyDescent="0.35">
      <c r="C458" s="19" t="s">
        <v>597</v>
      </c>
      <c r="D458" s="7">
        <v>0</v>
      </c>
      <c r="E458" s="7">
        <v>0</v>
      </c>
      <c r="F458" s="7">
        <v>0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  <c r="P458" s="7">
        <v>0</v>
      </c>
      <c r="Q458" s="7">
        <v>0</v>
      </c>
      <c r="R458" s="7">
        <v>0</v>
      </c>
      <c r="S458" s="7">
        <v>0</v>
      </c>
      <c r="T458" s="7">
        <v>0</v>
      </c>
      <c r="U458" s="7">
        <v>0</v>
      </c>
      <c r="V458" s="7">
        <v>0</v>
      </c>
      <c r="W458" s="7">
        <v>0</v>
      </c>
      <c r="X458" s="7">
        <v>0</v>
      </c>
      <c r="Y458" s="7">
        <v>0</v>
      </c>
      <c r="Z458" s="7">
        <v>0</v>
      </c>
      <c r="AA458" s="7">
        <v>0</v>
      </c>
      <c r="AB458" s="4">
        <v>0</v>
      </c>
      <c r="AC458" s="4">
        <v>0</v>
      </c>
      <c r="AD458" s="4">
        <v>0</v>
      </c>
      <c r="AE458" s="4">
        <v>0</v>
      </c>
      <c r="AF458" s="4">
        <v>0</v>
      </c>
      <c r="AG458" s="4">
        <v>0</v>
      </c>
      <c r="AH458" s="4">
        <v>0</v>
      </c>
      <c r="AI458" s="4">
        <v>0</v>
      </c>
      <c r="AJ458" s="4">
        <v>0</v>
      </c>
      <c r="AK458" s="4">
        <v>0</v>
      </c>
      <c r="AL458" s="4">
        <v>0</v>
      </c>
      <c r="AM458" s="4">
        <v>0</v>
      </c>
      <c r="AP458" s="3" t="str">
        <f t="shared" si="24"/>
        <v>PSF EL SALITRAL</v>
      </c>
      <c r="AQ458" s="4">
        <f>VLOOKUP($AP458,$C$5:$AM$504,1+MontoEmpresas!AX456,FALSE)+AV458</f>
        <v>0</v>
      </c>
      <c r="AR458" s="4">
        <f>VLOOKUP($AP458,$C$5:$AM$504,1+MontoEmpresas!AY456,FALSE)+AW458</f>
        <v>0</v>
      </c>
      <c r="AS458" s="4">
        <f>VLOOKUP($AP458,$C$5:$AM$504,1+MontoEmpresas!AZ456,FALSE)+AX458</f>
        <v>0</v>
      </c>
      <c r="AT458" s="5">
        <f t="shared" si="25"/>
        <v>0</v>
      </c>
      <c r="AV458" s="4"/>
      <c r="AW458" s="4"/>
      <c r="AX458" s="4"/>
    </row>
    <row r="459" spans="3:50" x14ac:dyDescent="0.35">
      <c r="C459" s="19" t="s">
        <v>598</v>
      </c>
      <c r="D459" s="7">
        <v>0</v>
      </c>
      <c r="E459" s="7">
        <v>0</v>
      </c>
      <c r="F459" s="7">
        <v>0</v>
      </c>
      <c r="G459" s="7">
        <v>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7">
        <v>0</v>
      </c>
      <c r="N459" s="7">
        <v>0</v>
      </c>
      <c r="O459" s="7">
        <v>0</v>
      </c>
      <c r="P459" s="7">
        <v>0</v>
      </c>
      <c r="Q459" s="7">
        <v>0</v>
      </c>
      <c r="R459" s="7">
        <v>0</v>
      </c>
      <c r="S459" s="7">
        <v>0</v>
      </c>
      <c r="T459" s="7">
        <v>0</v>
      </c>
      <c r="U459" s="7">
        <v>0</v>
      </c>
      <c r="V459" s="7">
        <v>0</v>
      </c>
      <c r="W459" s="7">
        <v>0</v>
      </c>
      <c r="X459" s="7">
        <v>0</v>
      </c>
      <c r="Y459" s="7">
        <v>0</v>
      </c>
      <c r="Z459" s="7">
        <v>0</v>
      </c>
      <c r="AA459" s="7">
        <v>0</v>
      </c>
      <c r="AB459" s="4">
        <v>0</v>
      </c>
      <c r="AC459" s="4">
        <v>0</v>
      </c>
      <c r="AD459" s="4">
        <v>0</v>
      </c>
      <c r="AE459" s="4">
        <v>0</v>
      </c>
      <c r="AF459" s="4">
        <v>0</v>
      </c>
      <c r="AG459" s="4">
        <v>0</v>
      </c>
      <c r="AH459" s="4">
        <v>0</v>
      </c>
      <c r="AI459" s="4">
        <v>0</v>
      </c>
      <c r="AJ459" s="4">
        <v>0</v>
      </c>
      <c r="AK459" s="4">
        <v>0</v>
      </c>
      <c r="AL459" s="4">
        <v>0</v>
      </c>
      <c r="AM459" s="4">
        <v>0</v>
      </c>
      <c r="AP459" s="3" t="str">
        <f t="shared" si="24"/>
        <v>FOTOVOLTAICA ALFA</v>
      </c>
      <c r="AQ459" s="4">
        <f>VLOOKUP($AP459,$C$5:$AM$504,1+MontoEmpresas!AX457,FALSE)+AV459</f>
        <v>0</v>
      </c>
      <c r="AR459" s="4">
        <f>VLOOKUP($AP459,$C$5:$AM$504,1+MontoEmpresas!AY457,FALSE)+AW459</f>
        <v>0</v>
      </c>
      <c r="AS459" s="4">
        <f>VLOOKUP($AP459,$C$5:$AM$504,1+MontoEmpresas!AZ457,FALSE)+AX459</f>
        <v>0</v>
      </c>
      <c r="AT459" s="5">
        <f t="shared" si="25"/>
        <v>0</v>
      </c>
      <c r="AV459" s="4"/>
      <c r="AW459" s="4"/>
      <c r="AX459" s="4"/>
    </row>
    <row r="460" spans="3:50" x14ac:dyDescent="0.35">
      <c r="C460" s="19" t="s">
        <v>599</v>
      </c>
      <c r="D460" s="7">
        <v>0</v>
      </c>
      <c r="E460" s="7">
        <v>0</v>
      </c>
      <c r="F460" s="7">
        <v>0</v>
      </c>
      <c r="G460" s="7">
        <v>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7">
        <v>0</v>
      </c>
      <c r="N460" s="7">
        <v>0</v>
      </c>
      <c r="O460" s="7">
        <v>0</v>
      </c>
      <c r="P460" s="7">
        <v>0</v>
      </c>
      <c r="Q460" s="7">
        <v>0</v>
      </c>
      <c r="R460" s="7">
        <v>0</v>
      </c>
      <c r="S460" s="7">
        <v>0</v>
      </c>
      <c r="T460" s="7">
        <v>0</v>
      </c>
      <c r="U460" s="7">
        <v>0</v>
      </c>
      <c r="V460" s="7">
        <v>0</v>
      </c>
      <c r="W460" s="7">
        <v>0</v>
      </c>
      <c r="X460" s="7">
        <v>0</v>
      </c>
      <c r="Y460" s="7">
        <v>0</v>
      </c>
      <c r="Z460" s="7">
        <v>0</v>
      </c>
      <c r="AA460" s="7">
        <v>0</v>
      </c>
      <c r="AB460" s="4">
        <v>0</v>
      </c>
      <c r="AC460" s="4">
        <v>0</v>
      </c>
      <c r="AD460" s="4">
        <v>0</v>
      </c>
      <c r="AE460" s="4">
        <v>0</v>
      </c>
      <c r="AF460" s="4">
        <v>0</v>
      </c>
      <c r="AG460" s="4">
        <v>0</v>
      </c>
      <c r="AH460" s="4">
        <v>0</v>
      </c>
      <c r="AI460" s="4">
        <v>0</v>
      </c>
      <c r="AJ460" s="4">
        <v>0</v>
      </c>
      <c r="AK460" s="4">
        <v>0</v>
      </c>
      <c r="AL460" s="4">
        <v>0</v>
      </c>
      <c r="AM460" s="4">
        <v>0</v>
      </c>
      <c r="AP460" s="3" t="str">
        <f t="shared" si="24"/>
        <v>SOL_DEL_DESIERTO</v>
      </c>
      <c r="AQ460" s="4">
        <f>VLOOKUP($AP460,$C$5:$AM$504,1+MontoEmpresas!AX458,FALSE)+AV460</f>
        <v>0</v>
      </c>
      <c r="AR460" s="4">
        <f>VLOOKUP($AP460,$C$5:$AM$504,1+MontoEmpresas!AY458,FALSE)+AW460</f>
        <v>0</v>
      </c>
      <c r="AS460" s="4">
        <f>VLOOKUP($AP460,$C$5:$AM$504,1+MontoEmpresas!AZ458,FALSE)+AX460</f>
        <v>0</v>
      </c>
      <c r="AT460" s="5">
        <f t="shared" si="25"/>
        <v>0</v>
      </c>
      <c r="AV460" s="4"/>
      <c r="AW460" s="4"/>
      <c r="AX460" s="4"/>
    </row>
    <row r="461" spans="3:50" x14ac:dyDescent="0.35">
      <c r="C461" s="19" t="s">
        <v>600</v>
      </c>
      <c r="D461" s="7">
        <v>0</v>
      </c>
      <c r="E461" s="7">
        <v>0</v>
      </c>
      <c r="F461" s="7">
        <v>0</v>
      </c>
      <c r="G461" s="7">
        <v>0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7">
        <v>0</v>
      </c>
      <c r="N461" s="7">
        <v>0</v>
      </c>
      <c r="O461" s="7">
        <v>0</v>
      </c>
      <c r="P461" s="7">
        <v>0</v>
      </c>
      <c r="Q461" s="7">
        <v>0</v>
      </c>
      <c r="R461" s="7">
        <v>0</v>
      </c>
      <c r="S461" s="7">
        <v>0</v>
      </c>
      <c r="T461" s="7">
        <v>0</v>
      </c>
      <c r="U461" s="7">
        <v>0</v>
      </c>
      <c r="V461" s="7">
        <v>0</v>
      </c>
      <c r="W461" s="7">
        <v>0</v>
      </c>
      <c r="X461" s="7">
        <v>0</v>
      </c>
      <c r="Y461" s="7">
        <v>0</v>
      </c>
      <c r="Z461" s="7">
        <v>0</v>
      </c>
      <c r="AA461" s="7">
        <v>0</v>
      </c>
      <c r="AB461" s="4">
        <v>0</v>
      </c>
      <c r="AC461" s="4">
        <v>0</v>
      </c>
      <c r="AD461" s="4">
        <v>0</v>
      </c>
      <c r="AE461" s="4">
        <v>0</v>
      </c>
      <c r="AF461" s="4">
        <v>0</v>
      </c>
      <c r="AG461" s="4">
        <v>0</v>
      </c>
      <c r="AH461" s="4">
        <v>0</v>
      </c>
      <c r="AI461" s="4">
        <v>0</v>
      </c>
      <c r="AJ461" s="4">
        <v>0</v>
      </c>
      <c r="AK461" s="4">
        <v>0</v>
      </c>
      <c r="AL461" s="4">
        <v>0</v>
      </c>
      <c r="AM461" s="4">
        <v>0</v>
      </c>
      <c r="AP461" s="3" t="str">
        <f t="shared" si="24"/>
        <v>PEGASUS</v>
      </c>
      <c r="AQ461" s="4">
        <f>VLOOKUP($AP461,$C$5:$AM$504,1+MontoEmpresas!AX459,FALSE)+AV461</f>
        <v>0</v>
      </c>
      <c r="AR461" s="4">
        <f>VLOOKUP($AP461,$C$5:$AM$504,1+MontoEmpresas!AY459,FALSE)+AW461</f>
        <v>0</v>
      </c>
      <c r="AS461" s="4">
        <f>VLOOKUP($AP461,$C$5:$AM$504,1+MontoEmpresas!AZ459,FALSE)+AX461</f>
        <v>0</v>
      </c>
      <c r="AT461" s="5">
        <f t="shared" si="25"/>
        <v>0</v>
      </c>
      <c r="AV461" s="4"/>
      <c r="AW461" s="4"/>
      <c r="AX461" s="4"/>
    </row>
    <row r="462" spans="3:50" x14ac:dyDescent="0.35">
      <c r="C462" s="19" t="s">
        <v>601</v>
      </c>
      <c r="D462" s="7">
        <v>0</v>
      </c>
      <c r="E462" s="7">
        <v>0</v>
      </c>
      <c r="F462" s="7">
        <v>0</v>
      </c>
      <c r="G462" s="7">
        <v>0</v>
      </c>
      <c r="H462" s="7">
        <v>0</v>
      </c>
      <c r="I462" s="7">
        <v>0</v>
      </c>
      <c r="J462" s="7">
        <v>0</v>
      </c>
      <c r="K462" s="7">
        <v>0</v>
      </c>
      <c r="L462" s="7">
        <v>0</v>
      </c>
      <c r="M462" s="7">
        <v>0</v>
      </c>
      <c r="N462" s="7">
        <v>0</v>
      </c>
      <c r="O462" s="7">
        <v>0</v>
      </c>
      <c r="P462" s="7">
        <v>0</v>
      </c>
      <c r="Q462" s="7">
        <v>0</v>
      </c>
      <c r="R462" s="7">
        <v>0</v>
      </c>
      <c r="S462" s="7">
        <v>0</v>
      </c>
      <c r="T462" s="7">
        <v>0</v>
      </c>
      <c r="U462" s="7">
        <v>0</v>
      </c>
      <c r="V462" s="7">
        <v>0</v>
      </c>
      <c r="W462" s="7">
        <v>0</v>
      </c>
      <c r="X462" s="7">
        <v>0</v>
      </c>
      <c r="Y462" s="7">
        <v>0</v>
      </c>
      <c r="Z462" s="7">
        <v>0</v>
      </c>
      <c r="AA462" s="7">
        <v>0</v>
      </c>
      <c r="AB462" s="4">
        <v>0</v>
      </c>
      <c r="AC462" s="4">
        <v>0</v>
      </c>
      <c r="AD462" s="4">
        <v>0</v>
      </c>
      <c r="AE462" s="4">
        <v>0</v>
      </c>
      <c r="AF462" s="4">
        <v>0</v>
      </c>
      <c r="AG462" s="4">
        <v>0</v>
      </c>
      <c r="AH462" s="4">
        <v>0</v>
      </c>
      <c r="AI462" s="4">
        <v>0</v>
      </c>
      <c r="AJ462" s="4">
        <v>0</v>
      </c>
      <c r="AK462" s="4">
        <v>0</v>
      </c>
      <c r="AL462" s="4">
        <v>0</v>
      </c>
      <c r="AM462" s="4">
        <v>0</v>
      </c>
      <c r="AP462" s="3" t="str">
        <f t="shared" si="24"/>
        <v>FOTOVOLTAICA AVELLANO</v>
      </c>
      <c r="AQ462" s="4">
        <f>VLOOKUP($AP462,$C$5:$AM$504,1+MontoEmpresas!AX460,FALSE)+AV462</f>
        <v>0</v>
      </c>
      <c r="AR462" s="4">
        <f>VLOOKUP($AP462,$C$5:$AM$504,1+MontoEmpresas!AY460,FALSE)+AW462</f>
        <v>0</v>
      </c>
      <c r="AS462" s="4">
        <f>VLOOKUP($AP462,$C$5:$AM$504,1+MontoEmpresas!AZ460,FALSE)+AX462</f>
        <v>0</v>
      </c>
      <c r="AT462" s="5">
        <f t="shared" si="25"/>
        <v>0</v>
      </c>
      <c r="AV462" s="4"/>
      <c r="AW462" s="4"/>
      <c r="AX462" s="4"/>
    </row>
    <row r="463" spans="3:50" x14ac:dyDescent="0.35">
      <c r="C463" s="19" t="s">
        <v>602</v>
      </c>
      <c r="D463" s="7">
        <v>0</v>
      </c>
      <c r="E463" s="7">
        <v>0</v>
      </c>
      <c r="F463" s="7">
        <v>0</v>
      </c>
      <c r="G463" s="7">
        <v>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7">
        <v>0</v>
      </c>
      <c r="N463" s="7">
        <v>0</v>
      </c>
      <c r="O463" s="7">
        <v>0</v>
      </c>
      <c r="P463" s="7">
        <v>0</v>
      </c>
      <c r="Q463" s="7">
        <v>0</v>
      </c>
      <c r="R463" s="7">
        <v>0</v>
      </c>
      <c r="S463" s="7">
        <v>0</v>
      </c>
      <c r="T463" s="7">
        <v>0</v>
      </c>
      <c r="U463" s="7">
        <v>0</v>
      </c>
      <c r="V463" s="7">
        <v>0</v>
      </c>
      <c r="W463" s="7">
        <v>0</v>
      </c>
      <c r="X463" s="7">
        <v>0</v>
      </c>
      <c r="Y463" s="7">
        <v>0</v>
      </c>
      <c r="Z463" s="7">
        <v>0</v>
      </c>
      <c r="AA463" s="7">
        <v>0</v>
      </c>
      <c r="AB463" s="4">
        <v>0</v>
      </c>
      <c r="AC463" s="4">
        <v>0</v>
      </c>
      <c r="AD463" s="4">
        <v>0</v>
      </c>
      <c r="AE463" s="4">
        <v>0</v>
      </c>
      <c r="AF463" s="4">
        <v>0</v>
      </c>
      <c r="AG463" s="4">
        <v>0</v>
      </c>
      <c r="AH463" s="4">
        <v>0</v>
      </c>
      <c r="AI463" s="4">
        <v>0</v>
      </c>
      <c r="AJ463" s="4">
        <v>0</v>
      </c>
      <c r="AK463" s="4">
        <v>0</v>
      </c>
      <c r="AL463" s="4">
        <v>0</v>
      </c>
      <c r="AM463" s="4">
        <v>0</v>
      </c>
      <c r="AP463" s="3" t="str">
        <f t="shared" si="24"/>
        <v>E459</v>
      </c>
      <c r="AQ463" s="4">
        <f>VLOOKUP($AP463,$C$5:$AM$504,1+MontoEmpresas!AX461,FALSE)+AV463</f>
        <v>0</v>
      </c>
      <c r="AR463" s="4">
        <f>VLOOKUP($AP463,$C$5:$AM$504,1+MontoEmpresas!AY461,FALSE)+AW463</f>
        <v>0</v>
      </c>
      <c r="AS463" s="4">
        <f>VLOOKUP($AP463,$C$5:$AM$504,1+MontoEmpresas!AZ461,FALSE)+AX463</f>
        <v>0</v>
      </c>
      <c r="AT463" s="5">
        <f t="shared" si="25"/>
        <v>0</v>
      </c>
      <c r="AV463" s="4"/>
      <c r="AW463" s="4"/>
      <c r="AX463" s="4"/>
    </row>
    <row r="464" spans="3:50" x14ac:dyDescent="0.35">
      <c r="C464" s="19" t="s">
        <v>603</v>
      </c>
      <c r="D464" s="7">
        <v>0</v>
      </c>
      <c r="E464" s="7">
        <v>0</v>
      </c>
      <c r="F464" s="7">
        <v>0</v>
      </c>
      <c r="G464" s="7">
        <v>0</v>
      </c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7">
        <v>0</v>
      </c>
      <c r="N464" s="7">
        <v>0</v>
      </c>
      <c r="O464" s="7">
        <v>0</v>
      </c>
      <c r="P464" s="7">
        <v>0</v>
      </c>
      <c r="Q464" s="7">
        <v>0</v>
      </c>
      <c r="R464" s="7">
        <v>0</v>
      </c>
      <c r="S464" s="7">
        <v>0</v>
      </c>
      <c r="T464" s="7">
        <v>0</v>
      </c>
      <c r="U464" s="7">
        <v>0</v>
      </c>
      <c r="V464" s="7">
        <v>0</v>
      </c>
      <c r="W464" s="7">
        <v>0</v>
      </c>
      <c r="X464" s="7">
        <v>0</v>
      </c>
      <c r="Y464" s="7">
        <v>0</v>
      </c>
      <c r="Z464" s="7">
        <v>0</v>
      </c>
      <c r="AA464" s="7">
        <v>0</v>
      </c>
      <c r="AB464" s="4">
        <v>0</v>
      </c>
      <c r="AC464" s="4">
        <v>0</v>
      </c>
      <c r="AD464" s="4">
        <v>0</v>
      </c>
      <c r="AE464" s="4">
        <v>0</v>
      </c>
      <c r="AF464" s="4">
        <v>0</v>
      </c>
      <c r="AG464" s="4">
        <v>0</v>
      </c>
      <c r="AH464" s="4">
        <v>0</v>
      </c>
      <c r="AI464" s="4">
        <v>0</v>
      </c>
      <c r="AJ464" s="4">
        <v>0</v>
      </c>
      <c r="AK464" s="4">
        <v>0</v>
      </c>
      <c r="AL464" s="4">
        <v>0</v>
      </c>
      <c r="AM464" s="4">
        <v>0</v>
      </c>
      <c r="AP464" s="3" t="str">
        <f t="shared" si="24"/>
        <v>E460</v>
      </c>
      <c r="AQ464" s="4">
        <f>VLOOKUP($AP464,$C$5:$AM$504,1+MontoEmpresas!AX462,FALSE)+AV464</f>
        <v>0</v>
      </c>
      <c r="AR464" s="4">
        <f>VLOOKUP($AP464,$C$5:$AM$504,1+MontoEmpresas!AY462,FALSE)+AW464</f>
        <v>0</v>
      </c>
      <c r="AS464" s="4">
        <f>VLOOKUP($AP464,$C$5:$AM$504,1+MontoEmpresas!AZ462,FALSE)+AX464</f>
        <v>0</v>
      </c>
      <c r="AT464" s="5">
        <f t="shared" si="25"/>
        <v>0</v>
      </c>
      <c r="AV464" s="4"/>
      <c r="AW464" s="4"/>
      <c r="AX464" s="4"/>
    </row>
    <row r="465" spans="3:50" x14ac:dyDescent="0.35">
      <c r="C465" s="19" t="s">
        <v>604</v>
      </c>
      <c r="D465" s="7">
        <v>0</v>
      </c>
      <c r="E465" s="7">
        <v>0</v>
      </c>
      <c r="F465" s="7">
        <v>0</v>
      </c>
      <c r="G465" s="7">
        <v>0</v>
      </c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7">
        <v>0</v>
      </c>
      <c r="N465" s="7">
        <v>0</v>
      </c>
      <c r="O465" s="7">
        <v>0</v>
      </c>
      <c r="P465" s="7">
        <v>0</v>
      </c>
      <c r="Q465" s="7">
        <v>0</v>
      </c>
      <c r="R465" s="7">
        <v>0</v>
      </c>
      <c r="S465" s="7">
        <v>0</v>
      </c>
      <c r="T465" s="7">
        <v>0</v>
      </c>
      <c r="U465" s="7">
        <v>0</v>
      </c>
      <c r="V465" s="7">
        <v>0</v>
      </c>
      <c r="W465" s="7">
        <v>0</v>
      </c>
      <c r="X465" s="7">
        <v>0</v>
      </c>
      <c r="Y465" s="7">
        <v>0</v>
      </c>
      <c r="Z465" s="7">
        <v>0</v>
      </c>
      <c r="AA465" s="7">
        <v>0</v>
      </c>
      <c r="AB465" s="4">
        <v>0</v>
      </c>
      <c r="AC465" s="4">
        <v>0</v>
      </c>
      <c r="AD465" s="4">
        <v>0</v>
      </c>
      <c r="AE465" s="4">
        <v>0</v>
      </c>
      <c r="AF465" s="4">
        <v>0</v>
      </c>
      <c r="AG465" s="4">
        <v>0</v>
      </c>
      <c r="AH465" s="4">
        <v>0</v>
      </c>
      <c r="AI465" s="4">
        <v>0</v>
      </c>
      <c r="AJ465" s="4">
        <v>0</v>
      </c>
      <c r="AK465" s="4">
        <v>0</v>
      </c>
      <c r="AL465" s="4">
        <v>0</v>
      </c>
      <c r="AM465" s="4">
        <v>0</v>
      </c>
      <c r="AP465" s="3" t="str">
        <f t="shared" si="24"/>
        <v>E461</v>
      </c>
      <c r="AQ465" s="4">
        <f>VLOOKUP($AP465,$C$5:$AM$504,1+MontoEmpresas!AX463,FALSE)+AV465</f>
        <v>0</v>
      </c>
      <c r="AR465" s="4">
        <f>VLOOKUP($AP465,$C$5:$AM$504,1+MontoEmpresas!AY463,FALSE)+AW465</f>
        <v>0</v>
      </c>
      <c r="AS465" s="4">
        <f>VLOOKUP($AP465,$C$5:$AM$504,1+MontoEmpresas!AZ463,FALSE)+AX465</f>
        <v>0</v>
      </c>
      <c r="AT465" s="5">
        <f t="shared" si="25"/>
        <v>0</v>
      </c>
      <c r="AV465" s="4"/>
      <c r="AW465" s="4"/>
      <c r="AX465" s="4"/>
    </row>
    <row r="466" spans="3:50" x14ac:dyDescent="0.35">
      <c r="C466" s="19" t="s">
        <v>605</v>
      </c>
      <c r="D466" s="7">
        <v>0</v>
      </c>
      <c r="E466" s="7">
        <v>0</v>
      </c>
      <c r="F466" s="7">
        <v>0</v>
      </c>
      <c r="G466" s="7">
        <v>0</v>
      </c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7">
        <v>0</v>
      </c>
      <c r="N466" s="7">
        <v>0</v>
      </c>
      <c r="O466" s="7">
        <v>0</v>
      </c>
      <c r="P466" s="7">
        <v>0</v>
      </c>
      <c r="Q466" s="7">
        <v>0</v>
      </c>
      <c r="R466" s="7">
        <v>0</v>
      </c>
      <c r="S466" s="7">
        <v>0</v>
      </c>
      <c r="T466" s="7">
        <v>0</v>
      </c>
      <c r="U466" s="7">
        <v>0</v>
      </c>
      <c r="V466" s="7">
        <v>0</v>
      </c>
      <c r="W466" s="7">
        <v>0</v>
      </c>
      <c r="X466" s="7">
        <v>0</v>
      </c>
      <c r="Y466" s="7">
        <v>0</v>
      </c>
      <c r="Z466" s="7">
        <v>0</v>
      </c>
      <c r="AA466" s="7">
        <v>0</v>
      </c>
      <c r="AB466" s="4">
        <v>0</v>
      </c>
      <c r="AC466" s="4">
        <v>0</v>
      </c>
      <c r="AD466" s="4">
        <v>0</v>
      </c>
      <c r="AE466" s="4">
        <v>0</v>
      </c>
      <c r="AF466" s="4">
        <v>0</v>
      </c>
      <c r="AG466" s="4">
        <v>0</v>
      </c>
      <c r="AH466" s="4">
        <v>0</v>
      </c>
      <c r="AI466" s="4">
        <v>0</v>
      </c>
      <c r="AJ466" s="4">
        <v>0</v>
      </c>
      <c r="AK466" s="4">
        <v>0</v>
      </c>
      <c r="AL466" s="4">
        <v>0</v>
      </c>
      <c r="AM466" s="4">
        <v>0</v>
      </c>
      <c r="AP466" s="3" t="str">
        <f t="shared" si="24"/>
        <v>E462</v>
      </c>
      <c r="AQ466" s="4">
        <f>VLOOKUP($AP466,$C$5:$AM$504,1+MontoEmpresas!AX464,FALSE)+AV466</f>
        <v>0</v>
      </c>
      <c r="AR466" s="4">
        <f>VLOOKUP($AP466,$C$5:$AM$504,1+MontoEmpresas!AY464,FALSE)+AW466</f>
        <v>0</v>
      </c>
      <c r="AS466" s="4">
        <f>VLOOKUP($AP466,$C$5:$AM$504,1+MontoEmpresas!AZ464,FALSE)+AX466</f>
        <v>0</v>
      </c>
      <c r="AT466" s="5">
        <f t="shared" si="25"/>
        <v>0</v>
      </c>
      <c r="AV466" s="4"/>
      <c r="AW466" s="4"/>
      <c r="AX466" s="4"/>
    </row>
    <row r="467" spans="3:50" x14ac:dyDescent="0.35">
      <c r="C467" s="19" t="s">
        <v>606</v>
      </c>
      <c r="D467" s="7">
        <v>0</v>
      </c>
      <c r="E467" s="7">
        <v>0</v>
      </c>
      <c r="F467" s="7">
        <v>0</v>
      </c>
      <c r="G467" s="7">
        <v>0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7">
        <v>0</v>
      </c>
      <c r="N467" s="7">
        <v>0</v>
      </c>
      <c r="O467" s="7">
        <v>0</v>
      </c>
      <c r="P467" s="7">
        <v>0</v>
      </c>
      <c r="Q467" s="7">
        <v>0</v>
      </c>
      <c r="R467" s="7">
        <v>0</v>
      </c>
      <c r="S467" s="7">
        <v>0</v>
      </c>
      <c r="T467" s="7">
        <v>0</v>
      </c>
      <c r="U467" s="7">
        <v>0</v>
      </c>
      <c r="V467" s="7">
        <v>0</v>
      </c>
      <c r="W467" s="7">
        <v>0</v>
      </c>
      <c r="X467" s="7">
        <v>0</v>
      </c>
      <c r="Y467" s="7">
        <v>0</v>
      </c>
      <c r="Z467" s="7">
        <v>0</v>
      </c>
      <c r="AA467" s="7">
        <v>0</v>
      </c>
      <c r="AB467" s="4">
        <v>0</v>
      </c>
      <c r="AC467" s="4">
        <v>0</v>
      </c>
      <c r="AD467" s="4">
        <v>0</v>
      </c>
      <c r="AE467" s="4">
        <v>0</v>
      </c>
      <c r="AF467" s="4">
        <v>0</v>
      </c>
      <c r="AG467" s="4">
        <v>0</v>
      </c>
      <c r="AH467" s="4">
        <v>0</v>
      </c>
      <c r="AI467" s="4">
        <v>0</v>
      </c>
      <c r="AJ467" s="4">
        <v>0</v>
      </c>
      <c r="AK467" s="4">
        <v>0</v>
      </c>
      <c r="AL467" s="4">
        <v>0</v>
      </c>
      <c r="AM467" s="4">
        <v>0</v>
      </c>
      <c r="AP467" s="3" t="str">
        <f t="shared" si="24"/>
        <v>E463</v>
      </c>
      <c r="AQ467" s="4">
        <f>VLOOKUP($AP467,$C$5:$AM$504,1+MontoEmpresas!AX465,FALSE)+AV467</f>
        <v>0</v>
      </c>
      <c r="AR467" s="4">
        <f>VLOOKUP($AP467,$C$5:$AM$504,1+MontoEmpresas!AY465,FALSE)+AW467</f>
        <v>0</v>
      </c>
      <c r="AS467" s="4">
        <f>VLOOKUP($AP467,$C$5:$AM$504,1+MontoEmpresas!AZ465,FALSE)+AX467</f>
        <v>0</v>
      </c>
      <c r="AT467" s="5">
        <f t="shared" si="25"/>
        <v>0</v>
      </c>
      <c r="AV467" s="4"/>
      <c r="AW467" s="4"/>
      <c r="AX467" s="4"/>
    </row>
    <row r="468" spans="3:50" x14ac:dyDescent="0.35">
      <c r="C468" s="19" t="s">
        <v>607</v>
      </c>
      <c r="D468" s="7">
        <v>0</v>
      </c>
      <c r="E468" s="7">
        <v>0</v>
      </c>
      <c r="F468" s="7">
        <v>0</v>
      </c>
      <c r="G468" s="7">
        <v>0</v>
      </c>
      <c r="H468" s="7">
        <v>0</v>
      </c>
      <c r="I468" s="7">
        <v>0</v>
      </c>
      <c r="J468" s="7">
        <v>0</v>
      </c>
      <c r="K468" s="7">
        <v>0</v>
      </c>
      <c r="L468" s="7">
        <v>0</v>
      </c>
      <c r="M468" s="7">
        <v>0</v>
      </c>
      <c r="N468" s="7">
        <v>0</v>
      </c>
      <c r="O468" s="7">
        <v>0</v>
      </c>
      <c r="P468" s="7">
        <v>0</v>
      </c>
      <c r="Q468" s="7">
        <v>0</v>
      </c>
      <c r="R468" s="7">
        <v>0</v>
      </c>
      <c r="S468" s="7">
        <v>0</v>
      </c>
      <c r="T468" s="7">
        <v>0</v>
      </c>
      <c r="U468" s="7">
        <v>0</v>
      </c>
      <c r="V468" s="7">
        <v>0</v>
      </c>
      <c r="W468" s="7">
        <v>0</v>
      </c>
      <c r="X468" s="7">
        <v>0</v>
      </c>
      <c r="Y468" s="7">
        <v>0</v>
      </c>
      <c r="Z468" s="7">
        <v>0</v>
      </c>
      <c r="AA468" s="7">
        <v>0</v>
      </c>
      <c r="AB468" s="4">
        <v>0</v>
      </c>
      <c r="AC468" s="4">
        <v>0</v>
      </c>
      <c r="AD468" s="4">
        <v>0</v>
      </c>
      <c r="AE468" s="4">
        <v>0</v>
      </c>
      <c r="AF468" s="4">
        <v>0</v>
      </c>
      <c r="AG468" s="4">
        <v>0</v>
      </c>
      <c r="AH468" s="4">
        <v>0</v>
      </c>
      <c r="AI468" s="4">
        <v>0</v>
      </c>
      <c r="AJ468" s="4">
        <v>0</v>
      </c>
      <c r="AK468" s="4">
        <v>0</v>
      </c>
      <c r="AL468" s="4">
        <v>0</v>
      </c>
      <c r="AM468" s="4">
        <v>0</v>
      </c>
      <c r="AP468" s="3" t="str">
        <f t="shared" si="24"/>
        <v>E464</v>
      </c>
      <c r="AQ468" s="4">
        <f>VLOOKUP($AP468,$C$5:$AM$504,1+MontoEmpresas!AX466,FALSE)+AV468</f>
        <v>0</v>
      </c>
      <c r="AR468" s="4">
        <f>VLOOKUP($AP468,$C$5:$AM$504,1+MontoEmpresas!AY466,FALSE)+AW468</f>
        <v>0</v>
      </c>
      <c r="AS468" s="4">
        <f>VLOOKUP($AP468,$C$5:$AM$504,1+MontoEmpresas!AZ466,FALSE)+AX468</f>
        <v>0</v>
      </c>
      <c r="AT468" s="5">
        <f t="shared" si="25"/>
        <v>0</v>
      </c>
      <c r="AV468" s="4"/>
      <c r="AW468" s="4"/>
      <c r="AX468" s="4"/>
    </row>
    <row r="469" spans="3:50" x14ac:dyDescent="0.35">
      <c r="C469" s="19" t="s">
        <v>608</v>
      </c>
      <c r="D469" s="7">
        <v>0</v>
      </c>
      <c r="E469" s="7">
        <v>0</v>
      </c>
      <c r="F469" s="7">
        <v>0</v>
      </c>
      <c r="G469" s="7">
        <v>0</v>
      </c>
      <c r="H469" s="7">
        <v>0</v>
      </c>
      <c r="I469" s="7">
        <v>0</v>
      </c>
      <c r="J469" s="7">
        <v>0</v>
      </c>
      <c r="K469" s="7">
        <v>0</v>
      </c>
      <c r="L469" s="7">
        <v>0</v>
      </c>
      <c r="M469" s="7">
        <v>0</v>
      </c>
      <c r="N469" s="7">
        <v>0</v>
      </c>
      <c r="O469" s="7">
        <v>0</v>
      </c>
      <c r="P469" s="7">
        <v>0</v>
      </c>
      <c r="Q469" s="7">
        <v>0</v>
      </c>
      <c r="R469" s="7">
        <v>0</v>
      </c>
      <c r="S469" s="7">
        <v>0</v>
      </c>
      <c r="T469" s="7">
        <v>0</v>
      </c>
      <c r="U469" s="7">
        <v>0</v>
      </c>
      <c r="V469" s="7">
        <v>0</v>
      </c>
      <c r="W469" s="7">
        <v>0</v>
      </c>
      <c r="X469" s="7">
        <v>0</v>
      </c>
      <c r="Y469" s="7">
        <v>0</v>
      </c>
      <c r="Z469" s="7">
        <v>0</v>
      </c>
      <c r="AA469" s="7">
        <v>0</v>
      </c>
      <c r="AB469" s="4">
        <v>0</v>
      </c>
      <c r="AC469" s="4">
        <v>0</v>
      </c>
      <c r="AD469" s="4">
        <v>0</v>
      </c>
      <c r="AE469" s="4">
        <v>0</v>
      </c>
      <c r="AF469" s="4">
        <v>0</v>
      </c>
      <c r="AG469" s="4">
        <v>0</v>
      </c>
      <c r="AH469" s="4">
        <v>0</v>
      </c>
      <c r="AI469" s="4">
        <v>0</v>
      </c>
      <c r="AJ469" s="4">
        <v>0</v>
      </c>
      <c r="AK469" s="4">
        <v>0</v>
      </c>
      <c r="AL469" s="4">
        <v>0</v>
      </c>
      <c r="AM469" s="4">
        <v>0</v>
      </c>
      <c r="AP469" s="3" t="str">
        <f t="shared" si="24"/>
        <v>E465</v>
      </c>
      <c r="AQ469" s="4">
        <f>VLOOKUP($AP469,$C$5:$AM$504,1+MontoEmpresas!AX467,FALSE)+AV469</f>
        <v>0</v>
      </c>
      <c r="AR469" s="4">
        <f>VLOOKUP($AP469,$C$5:$AM$504,1+MontoEmpresas!AY467,FALSE)+AW469</f>
        <v>0</v>
      </c>
      <c r="AS469" s="4">
        <f>VLOOKUP($AP469,$C$5:$AM$504,1+MontoEmpresas!AZ467,FALSE)+AX469</f>
        <v>0</v>
      </c>
      <c r="AT469" s="5">
        <f t="shared" si="25"/>
        <v>0</v>
      </c>
      <c r="AV469" s="4"/>
      <c r="AW469" s="4"/>
      <c r="AX469" s="4"/>
    </row>
    <row r="470" spans="3:50" x14ac:dyDescent="0.35">
      <c r="C470" s="19" t="s">
        <v>609</v>
      </c>
      <c r="D470" s="7">
        <v>0</v>
      </c>
      <c r="E470" s="7">
        <v>0</v>
      </c>
      <c r="F470" s="7">
        <v>0</v>
      </c>
      <c r="G470" s="7">
        <v>0</v>
      </c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7">
        <v>0</v>
      </c>
      <c r="N470" s="7">
        <v>0</v>
      </c>
      <c r="O470" s="7">
        <v>0</v>
      </c>
      <c r="P470" s="7">
        <v>0</v>
      </c>
      <c r="Q470" s="7">
        <v>0</v>
      </c>
      <c r="R470" s="7">
        <v>0</v>
      </c>
      <c r="S470" s="7">
        <v>0</v>
      </c>
      <c r="T470" s="7">
        <v>0</v>
      </c>
      <c r="U470" s="7">
        <v>0</v>
      </c>
      <c r="V470" s="7">
        <v>0</v>
      </c>
      <c r="W470" s="7">
        <v>0</v>
      </c>
      <c r="X470" s="7">
        <v>0</v>
      </c>
      <c r="Y470" s="7">
        <v>0</v>
      </c>
      <c r="Z470" s="7">
        <v>0</v>
      </c>
      <c r="AA470" s="7">
        <v>0</v>
      </c>
      <c r="AB470" s="4">
        <v>0</v>
      </c>
      <c r="AC470" s="4">
        <v>0</v>
      </c>
      <c r="AD470" s="4">
        <v>0</v>
      </c>
      <c r="AE470" s="4">
        <v>0</v>
      </c>
      <c r="AF470" s="4">
        <v>0</v>
      </c>
      <c r="AG470" s="4">
        <v>0</v>
      </c>
      <c r="AH470" s="4">
        <v>0</v>
      </c>
      <c r="AI470" s="4">
        <v>0</v>
      </c>
      <c r="AJ470" s="4">
        <v>0</v>
      </c>
      <c r="AK470" s="4">
        <v>0</v>
      </c>
      <c r="AL470" s="4">
        <v>0</v>
      </c>
      <c r="AM470" s="4">
        <v>0</v>
      </c>
      <c r="AP470" s="3" t="str">
        <f t="shared" si="24"/>
        <v>E466</v>
      </c>
      <c r="AQ470" s="4">
        <f>VLOOKUP($AP470,$C$5:$AM$504,1+MontoEmpresas!AX468,FALSE)+AV470</f>
        <v>0</v>
      </c>
      <c r="AR470" s="4">
        <f>VLOOKUP($AP470,$C$5:$AM$504,1+MontoEmpresas!AY468,FALSE)+AW470</f>
        <v>0</v>
      </c>
      <c r="AS470" s="4">
        <f>VLOOKUP($AP470,$C$5:$AM$504,1+MontoEmpresas!AZ468,FALSE)+AX470</f>
        <v>0</v>
      </c>
      <c r="AT470" s="5">
        <f t="shared" si="25"/>
        <v>0</v>
      </c>
      <c r="AV470" s="4"/>
      <c r="AW470" s="4"/>
      <c r="AX470" s="4"/>
    </row>
    <row r="471" spans="3:50" x14ac:dyDescent="0.35">
      <c r="C471" s="19" t="s">
        <v>610</v>
      </c>
      <c r="D471" s="7">
        <v>0</v>
      </c>
      <c r="E471" s="7">
        <v>0</v>
      </c>
      <c r="F471" s="7">
        <v>0</v>
      </c>
      <c r="G471" s="7">
        <v>0</v>
      </c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7">
        <v>0</v>
      </c>
      <c r="N471" s="7">
        <v>0</v>
      </c>
      <c r="O471" s="7">
        <v>0</v>
      </c>
      <c r="P471" s="7">
        <v>0</v>
      </c>
      <c r="Q471" s="7">
        <v>0</v>
      </c>
      <c r="R471" s="7">
        <v>0</v>
      </c>
      <c r="S471" s="7">
        <v>0</v>
      </c>
      <c r="T471" s="7">
        <v>0</v>
      </c>
      <c r="U471" s="7">
        <v>0</v>
      </c>
      <c r="V471" s="7">
        <v>0</v>
      </c>
      <c r="W471" s="7">
        <v>0</v>
      </c>
      <c r="X471" s="7">
        <v>0</v>
      </c>
      <c r="Y471" s="7">
        <v>0</v>
      </c>
      <c r="Z471" s="7">
        <v>0</v>
      </c>
      <c r="AA471" s="7">
        <v>0</v>
      </c>
      <c r="AB471" s="4">
        <v>0</v>
      </c>
      <c r="AC471" s="4">
        <v>0</v>
      </c>
      <c r="AD471" s="4">
        <v>0</v>
      </c>
      <c r="AE471" s="4">
        <v>0</v>
      </c>
      <c r="AF471" s="4">
        <v>0</v>
      </c>
      <c r="AG471" s="4">
        <v>0</v>
      </c>
      <c r="AH471" s="4">
        <v>0</v>
      </c>
      <c r="AI471" s="4">
        <v>0</v>
      </c>
      <c r="AJ471" s="4">
        <v>0</v>
      </c>
      <c r="AK471" s="4">
        <v>0</v>
      </c>
      <c r="AL471" s="4">
        <v>0</v>
      </c>
      <c r="AM471" s="4">
        <v>0</v>
      </c>
      <c r="AP471" s="3" t="str">
        <f t="shared" si="24"/>
        <v>E467</v>
      </c>
      <c r="AQ471" s="4">
        <f>VLOOKUP($AP471,$C$5:$AM$504,1+MontoEmpresas!AX469,FALSE)+AV471</f>
        <v>0</v>
      </c>
      <c r="AR471" s="4">
        <f>VLOOKUP($AP471,$C$5:$AM$504,1+MontoEmpresas!AY469,FALSE)+AW471</f>
        <v>0</v>
      </c>
      <c r="AS471" s="4">
        <f>VLOOKUP($AP471,$C$5:$AM$504,1+MontoEmpresas!AZ469,FALSE)+AX471</f>
        <v>0</v>
      </c>
      <c r="AT471" s="5">
        <f t="shared" si="25"/>
        <v>0</v>
      </c>
      <c r="AV471" s="4"/>
      <c r="AW471" s="4"/>
      <c r="AX471" s="4"/>
    </row>
    <row r="472" spans="3:50" x14ac:dyDescent="0.35">
      <c r="C472" s="19" t="s">
        <v>611</v>
      </c>
      <c r="D472" s="7">
        <v>0</v>
      </c>
      <c r="E472" s="7">
        <v>0</v>
      </c>
      <c r="F472" s="7">
        <v>0</v>
      </c>
      <c r="G472" s="7">
        <v>0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7">
        <v>0</v>
      </c>
      <c r="N472" s="7">
        <v>0</v>
      </c>
      <c r="O472" s="7">
        <v>0</v>
      </c>
      <c r="P472" s="7">
        <v>0</v>
      </c>
      <c r="Q472" s="7">
        <v>0</v>
      </c>
      <c r="R472" s="7">
        <v>0</v>
      </c>
      <c r="S472" s="7">
        <v>0</v>
      </c>
      <c r="T472" s="7">
        <v>0</v>
      </c>
      <c r="U472" s="7">
        <v>0</v>
      </c>
      <c r="V472" s="7">
        <v>0</v>
      </c>
      <c r="W472" s="7">
        <v>0</v>
      </c>
      <c r="X472" s="7">
        <v>0</v>
      </c>
      <c r="Y472" s="7">
        <v>0</v>
      </c>
      <c r="Z472" s="7">
        <v>0</v>
      </c>
      <c r="AA472" s="7">
        <v>0</v>
      </c>
      <c r="AB472" s="4">
        <v>0</v>
      </c>
      <c r="AC472" s="4">
        <v>0</v>
      </c>
      <c r="AD472" s="4">
        <v>0</v>
      </c>
      <c r="AE472" s="4">
        <v>0</v>
      </c>
      <c r="AF472" s="4">
        <v>0</v>
      </c>
      <c r="AG472" s="4">
        <v>0</v>
      </c>
      <c r="AH472" s="4">
        <v>0</v>
      </c>
      <c r="AI472" s="4">
        <v>0</v>
      </c>
      <c r="AJ472" s="4">
        <v>0</v>
      </c>
      <c r="AK472" s="4">
        <v>0</v>
      </c>
      <c r="AL472" s="4">
        <v>0</v>
      </c>
      <c r="AM472" s="4">
        <v>0</v>
      </c>
      <c r="AP472" s="3" t="str">
        <f t="shared" si="24"/>
        <v>E468</v>
      </c>
      <c r="AQ472" s="4">
        <f>VLOOKUP($AP472,$C$5:$AM$504,1+MontoEmpresas!AX470,FALSE)+AV472</f>
        <v>0</v>
      </c>
      <c r="AR472" s="4">
        <f>VLOOKUP($AP472,$C$5:$AM$504,1+MontoEmpresas!AY470,FALSE)+AW472</f>
        <v>0</v>
      </c>
      <c r="AS472" s="4">
        <f>VLOOKUP($AP472,$C$5:$AM$504,1+MontoEmpresas!AZ470,FALSE)+AX472</f>
        <v>0</v>
      </c>
      <c r="AT472" s="5">
        <f t="shared" si="25"/>
        <v>0</v>
      </c>
      <c r="AV472" s="4"/>
      <c r="AW472" s="4"/>
      <c r="AX472" s="4"/>
    </row>
    <row r="473" spans="3:50" x14ac:dyDescent="0.35">
      <c r="C473" s="19" t="s">
        <v>612</v>
      </c>
      <c r="D473" s="7">
        <v>0</v>
      </c>
      <c r="E473" s="7">
        <v>0</v>
      </c>
      <c r="F473" s="7">
        <v>0</v>
      </c>
      <c r="G473" s="7">
        <v>0</v>
      </c>
      <c r="H473" s="7">
        <v>0</v>
      </c>
      <c r="I473" s="7">
        <v>0</v>
      </c>
      <c r="J473" s="7">
        <v>0</v>
      </c>
      <c r="K473" s="7">
        <v>0</v>
      </c>
      <c r="L473" s="7">
        <v>0</v>
      </c>
      <c r="M473" s="7">
        <v>0</v>
      </c>
      <c r="N473" s="7">
        <v>0</v>
      </c>
      <c r="O473" s="7">
        <v>0</v>
      </c>
      <c r="P473" s="7">
        <v>0</v>
      </c>
      <c r="Q473" s="7">
        <v>0</v>
      </c>
      <c r="R473" s="7">
        <v>0</v>
      </c>
      <c r="S473" s="7">
        <v>0</v>
      </c>
      <c r="T473" s="7">
        <v>0</v>
      </c>
      <c r="U473" s="7">
        <v>0</v>
      </c>
      <c r="V473" s="7">
        <v>0</v>
      </c>
      <c r="W473" s="7">
        <v>0</v>
      </c>
      <c r="X473" s="7">
        <v>0</v>
      </c>
      <c r="Y473" s="7">
        <v>0</v>
      </c>
      <c r="Z473" s="7">
        <v>0</v>
      </c>
      <c r="AA473" s="7">
        <v>0</v>
      </c>
      <c r="AB473" s="4">
        <v>0</v>
      </c>
      <c r="AC473" s="4">
        <v>0</v>
      </c>
      <c r="AD473" s="4">
        <v>0</v>
      </c>
      <c r="AE473" s="4">
        <v>0</v>
      </c>
      <c r="AF473" s="4">
        <v>0</v>
      </c>
      <c r="AG473" s="4">
        <v>0</v>
      </c>
      <c r="AH473" s="4">
        <v>0</v>
      </c>
      <c r="AI473" s="4">
        <v>0</v>
      </c>
      <c r="AJ473" s="4">
        <v>0</v>
      </c>
      <c r="AK473" s="4">
        <v>0</v>
      </c>
      <c r="AL473" s="4">
        <v>0</v>
      </c>
      <c r="AM473" s="4">
        <v>0</v>
      </c>
      <c r="AP473" s="3" t="str">
        <f t="shared" si="24"/>
        <v>E469</v>
      </c>
      <c r="AQ473" s="4">
        <f>VLOOKUP($AP473,$C$5:$AM$504,1+MontoEmpresas!AX471,FALSE)+AV473</f>
        <v>0</v>
      </c>
      <c r="AR473" s="4">
        <f>VLOOKUP($AP473,$C$5:$AM$504,1+MontoEmpresas!AY471,FALSE)+AW473</f>
        <v>0</v>
      </c>
      <c r="AS473" s="4">
        <f>VLOOKUP($AP473,$C$5:$AM$504,1+MontoEmpresas!AZ471,FALSE)+AX473</f>
        <v>0</v>
      </c>
      <c r="AT473" s="5">
        <f t="shared" si="25"/>
        <v>0</v>
      </c>
      <c r="AV473" s="4"/>
      <c r="AW473" s="4"/>
      <c r="AX473" s="4"/>
    </row>
    <row r="474" spans="3:50" x14ac:dyDescent="0.35">
      <c r="C474" s="19" t="s">
        <v>613</v>
      </c>
      <c r="D474" s="7">
        <v>0</v>
      </c>
      <c r="E474" s="7">
        <v>0</v>
      </c>
      <c r="F474" s="7">
        <v>0</v>
      </c>
      <c r="G474" s="7">
        <v>0</v>
      </c>
      <c r="H474" s="7">
        <v>0</v>
      </c>
      <c r="I474" s="7">
        <v>0</v>
      </c>
      <c r="J474" s="7">
        <v>0</v>
      </c>
      <c r="K474" s="7">
        <v>0</v>
      </c>
      <c r="L474" s="7">
        <v>0</v>
      </c>
      <c r="M474" s="7">
        <v>0</v>
      </c>
      <c r="N474" s="7">
        <v>0</v>
      </c>
      <c r="O474" s="7">
        <v>0</v>
      </c>
      <c r="P474" s="7">
        <v>0</v>
      </c>
      <c r="Q474" s="7">
        <v>0</v>
      </c>
      <c r="R474" s="7">
        <v>0</v>
      </c>
      <c r="S474" s="7">
        <v>0</v>
      </c>
      <c r="T474" s="7">
        <v>0</v>
      </c>
      <c r="U474" s="7">
        <v>0</v>
      </c>
      <c r="V474" s="7">
        <v>0</v>
      </c>
      <c r="W474" s="7">
        <v>0</v>
      </c>
      <c r="X474" s="7">
        <v>0</v>
      </c>
      <c r="Y474" s="7">
        <v>0</v>
      </c>
      <c r="Z474" s="7">
        <v>0</v>
      </c>
      <c r="AA474" s="7">
        <v>0</v>
      </c>
      <c r="AB474" s="4">
        <v>0</v>
      </c>
      <c r="AC474" s="4">
        <v>0</v>
      </c>
      <c r="AD474" s="4">
        <v>0</v>
      </c>
      <c r="AE474" s="4">
        <v>0</v>
      </c>
      <c r="AF474" s="4">
        <v>0</v>
      </c>
      <c r="AG474" s="4">
        <v>0</v>
      </c>
      <c r="AH474" s="4">
        <v>0</v>
      </c>
      <c r="AI474" s="4">
        <v>0</v>
      </c>
      <c r="AJ474" s="4">
        <v>0</v>
      </c>
      <c r="AK474" s="4">
        <v>0</v>
      </c>
      <c r="AL474" s="4">
        <v>0</v>
      </c>
      <c r="AM474" s="4">
        <v>0</v>
      </c>
      <c r="AP474" s="3" t="str">
        <f t="shared" si="24"/>
        <v>E470</v>
      </c>
      <c r="AQ474" s="4">
        <f>VLOOKUP($AP474,$C$5:$AM$504,1+MontoEmpresas!AX472,FALSE)+AV474</f>
        <v>0</v>
      </c>
      <c r="AR474" s="4">
        <f>VLOOKUP($AP474,$C$5:$AM$504,1+MontoEmpresas!AY472,FALSE)+AW474</f>
        <v>0</v>
      </c>
      <c r="AS474" s="4">
        <f>VLOOKUP($AP474,$C$5:$AM$504,1+MontoEmpresas!AZ472,FALSE)+AX474</f>
        <v>0</v>
      </c>
      <c r="AT474" s="5">
        <f t="shared" si="25"/>
        <v>0</v>
      </c>
      <c r="AV474" s="4"/>
      <c r="AW474" s="4"/>
      <c r="AX474" s="4"/>
    </row>
    <row r="475" spans="3:50" x14ac:dyDescent="0.35">
      <c r="C475" s="19" t="s">
        <v>614</v>
      </c>
      <c r="D475" s="7">
        <v>0</v>
      </c>
      <c r="E475" s="7">
        <v>0</v>
      </c>
      <c r="F475" s="7">
        <v>0</v>
      </c>
      <c r="G475" s="7">
        <v>0</v>
      </c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7">
        <v>0</v>
      </c>
      <c r="N475" s="7">
        <v>0</v>
      </c>
      <c r="O475" s="7">
        <v>0</v>
      </c>
      <c r="P475" s="7">
        <v>0</v>
      </c>
      <c r="Q475" s="7">
        <v>0</v>
      </c>
      <c r="R475" s="7">
        <v>0</v>
      </c>
      <c r="S475" s="7">
        <v>0</v>
      </c>
      <c r="T475" s="7">
        <v>0</v>
      </c>
      <c r="U475" s="7">
        <v>0</v>
      </c>
      <c r="V475" s="7">
        <v>0</v>
      </c>
      <c r="W475" s="7">
        <v>0</v>
      </c>
      <c r="X475" s="7">
        <v>0</v>
      </c>
      <c r="Y475" s="7">
        <v>0</v>
      </c>
      <c r="Z475" s="7">
        <v>0</v>
      </c>
      <c r="AA475" s="7">
        <v>0</v>
      </c>
      <c r="AB475" s="4">
        <v>0</v>
      </c>
      <c r="AC475" s="4">
        <v>0</v>
      </c>
      <c r="AD475" s="4">
        <v>0</v>
      </c>
      <c r="AE475" s="4">
        <v>0</v>
      </c>
      <c r="AF475" s="4">
        <v>0</v>
      </c>
      <c r="AG475" s="4">
        <v>0</v>
      </c>
      <c r="AH475" s="4">
        <v>0</v>
      </c>
      <c r="AI475" s="4">
        <v>0</v>
      </c>
      <c r="AJ475" s="4">
        <v>0</v>
      </c>
      <c r="AK475" s="4">
        <v>0</v>
      </c>
      <c r="AL475" s="4">
        <v>0</v>
      </c>
      <c r="AM475" s="4">
        <v>0</v>
      </c>
      <c r="AP475" s="3" t="str">
        <f t="shared" si="24"/>
        <v>E471</v>
      </c>
      <c r="AQ475" s="4">
        <f>VLOOKUP($AP475,$C$5:$AM$504,1+MontoEmpresas!AX473,FALSE)+AV475</f>
        <v>0</v>
      </c>
      <c r="AR475" s="4">
        <f>VLOOKUP($AP475,$C$5:$AM$504,1+MontoEmpresas!AY473,FALSE)+AW475</f>
        <v>0</v>
      </c>
      <c r="AS475" s="4">
        <f>VLOOKUP($AP475,$C$5:$AM$504,1+MontoEmpresas!AZ473,FALSE)+AX475</f>
        <v>0</v>
      </c>
      <c r="AT475" s="5">
        <f t="shared" si="25"/>
        <v>0</v>
      </c>
      <c r="AV475" s="4"/>
      <c r="AW475" s="4"/>
      <c r="AX475" s="4"/>
    </row>
    <row r="476" spans="3:50" x14ac:dyDescent="0.35">
      <c r="C476" s="19" t="s">
        <v>615</v>
      </c>
      <c r="D476" s="7">
        <v>0</v>
      </c>
      <c r="E476" s="7">
        <v>0</v>
      </c>
      <c r="F476" s="7">
        <v>0</v>
      </c>
      <c r="G476" s="7">
        <v>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7">
        <v>0</v>
      </c>
      <c r="N476" s="7">
        <v>0</v>
      </c>
      <c r="O476" s="7">
        <v>0</v>
      </c>
      <c r="P476" s="7">
        <v>0</v>
      </c>
      <c r="Q476" s="7">
        <v>0</v>
      </c>
      <c r="R476" s="7">
        <v>0</v>
      </c>
      <c r="S476" s="7">
        <v>0</v>
      </c>
      <c r="T476" s="7">
        <v>0</v>
      </c>
      <c r="U476" s="7">
        <v>0</v>
      </c>
      <c r="V476" s="7">
        <v>0</v>
      </c>
      <c r="W476" s="7">
        <v>0</v>
      </c>
      <c r="X476" s="7">
        <v>0</v>
      </c>
      <c r="Y476" s="7">
        <v>0</v>
      </c>
      <c r="Z476" s="7">
        <v>0</v>
      </c>
      <c r="AA476" s="7">
        <v>0</v>
      </c>
      <c r="AB476" s="4">
        <v>0</v>
      </c>
      <c r="AC476" s="4">
        <v>0</v>
      </c>
      <c r="AD476" s="4">
        <v>0</v>
      </c>
      <c r="AE476" s="4">
        <v>0</v>
      </c>
      <c r="AF476" s="4">
        <v>0</v>
      </c>
      <c r="AG476" s="4">
        <v>0</v>
      </c>
      <c r="AH476" s="4">
        <v>0</v>
      </c>
      <c r="AI476" s="4">
        <v>0</v>
      </c>
      <c r="AJ476" s="4">
        <v>0</v>
      </c>
      <c r="AK476" s="4">
        <v>0</v>
      </c>
      <c r="AL476" s="4">
        <v>0</v>
      </c>
      <c r="AM476" s="4">
        <v>0</v>
      </c>
      <c r="AP476" s="3" t="str">
        <f t="shared" si="24"/>
        <v>E472</v>
      </c>
      <c r="AQ476" s="4">
        <f>VLOOKUP($AP476,$C$5:$AM$504,1+MontoEmpresas!AX474,FALSE)+AV476</f>
        <v>0</v>
      </c>
      <c r="AR476" s="4">
        <f>VLOOKUP($AP476,$C$5:$AM$504,1+MontoEmpresas!AY474,FALSE)+AW476</f>
        <v>0</v>
      </c>
      <c r="AS476" s="4">
        <f>VLOOKUP($AP476,$C$5:$AM$504,1+MontoEmpresas!AZ474,FALSE)+AX476</f>
        <v>0</v>
      </c>
      <c r="AT476" s="5">
        <f t="shared" si="25"/>
        <v>0</v>
      </c>
      <c r="AV476" s="4"/>
      <c r="AW476" s="4"/>
      <c r="AX476" s="4"/>
    </row>
    <row r="477" spans="3:50" x14ac:dyDescent="0.35">
      <c r="C477" s="19" t="s">
        <v>616</v>
      </c>
      <c r="D477" s="7">
        <v>0</v>
      </c>
      <c r="E477" s="7">
        <v>0</v>
      </c>
      <c r="F477" s="7">
        <v>0</v>
      </c>
      <c r="G477" s="7">
        <v>0</v>
      </c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7">
        <v>0</v>
      </c>
      <c r="N477" s="7">
        <v>0</v>
      </c>
      <c r="O477" s="7">
        <v>0</v>
      </c>
      <c r="P477" s="7">
        <v>0</v>
      </c>
      <c r="Q477" s="7">
        <v>0</v>
      </c>
      <c r="R477" s="7">
        <v>0</v>
      </c>
      <c r="S477" s="7">
        <v>0</v>
      </c>
      <c r="T477" s="7">
        <v>0</v>
      </c>
      <c r="U477" s="7">
        <v>0</v>
      </c>
      <c r="V477" s="7">
        <v>0</v>
      </c>
      <c r="W477" s="7">
        <v>0</v>
      </c>
      <c r="X477" s="7">
        <v>0</v>
      </c>
      <c r="Y477" s="7">
        <v>0</v>
      </c>
      <c r="Z477" s="7">
        <v>0</v>
      </c>
      <c r="AA477" s="7">
        <v>0</v>
      </c>
      <c r="AB477" s="4">
        <v>0</v>
      </c>
      <c r="AC477" s="4">
        <v>0</v>
      </c>
      <c r="AD477" s="4">
        <v>0</v>
      </c>
      <c r="AE477" s="4">
        <v>0</v>
      </c>
      <c r="AF477" s="4">
        <v>0</v>
      </c>
      <c r="AG477" s="4">
        <v>0</v>
      </c>
      <c r="AH477" s="4">
        <v>0</v>
      </c>
      <c r="AI477" s="4">
        <v>0</v>
      </c>
      <c r="AJ477" s="4">
        <v>0</v>
      </c>
      <c r="AK477" s="4">
        <v>0</v>
      </c>
      <c r="AL477" s="4">
        <v>0</v>
      </c>
      <c r="AM477" s="4">
        <v>0</v>
      </c>
      <c r="AP477" s="3" t="str">
        <f t="shared" si="24"/>
        <v>E473</v>
      </c>
      <c r="AQ477" s="4">
        <f>VLOOKUP($AP477,$C$5:$AM$504,1+MontoEmpresas!AX475,FALSE)+AV477</f>
        <v>0</v>
      </c>
      <c r="AR477" s="4">
        <f>VLOOKUP($AP477,$C$5:$AM$504,1+MontoEmpresas!AY475,FALSE)+AW477</f>
        <v>0</v>
      </c>
      <c r="AS477" s="4">
        <f>VLOOKUP($AP477,$C$5:$AM$504,1+MontoEmpresas!AZ475,FALSE)+AX477</f>
        <v>0</v>
      </c>
      <c r="AT477" s="5">
        <f t="shared" si="25"/>
        <v>0</v>
      </c>
      <c r="AV477" s="4"/>
      <c r="AW477" s="4"/>
      <c r="AX477" s="4"/>
    </row>
    <row r="478" spans="3:50" x14ac:dyDescent="0.35">
      <c r="C478" s="19" t="s">
        <v>617</v>
      </c>
      <c r="D478" s="7">
        <v>0</v>
      </c>
      <c r="E478" s="7">
        <v>0</v>
      </c>
      <c r="F478" s="7">
        <v>0</v>
      </c>
      <c r="G478" s="7">
        <v>0</v>
      </c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7">
        <v>0</v>
      </c>
      <c r="N478" s="7">
        <v>0</v>
      </c>
      <c r="O478" s="7">
        <v>0</v>
      </c>
      <c r="P478" s="7">
        <v>0</v>
      </c>
      <c r="Q478" s="7">
        <v>0</v>
      </c>
      <c r="R478" s="7">
        <v>0</v>
      </c>
      <c r="S478" s="7">
        <v>0</v>
      </c>
      <c r="T478" s="7">
        <v>0</v>
      </c>
      <c r="U478" s="7">
        <v>0</v>
      </c>
      <c r="V478" s="7">
        <v>0</v>
      </c>
      <c r="W478" s="7">
        <v>0</v>
      </c>
      <c r="X478" s="7">
        <v>0</v>
      </c>
      <c r="Y478" s="7">
        <v>0</v>
      </c>
      <c r="Z478" s="7">
        <v>0</v>
      </c>
      <c r="AA478" s="7">
        <v>0</v>
      </c>
      <c r="AB478" s="4">
        <v>0</v>
      </c>
      <c r="AC478" s="4">
        <v>0</v>
      </c>
      <c r="AD478" s="4">
        <v>0</v>
      </c>
      <c r="AE478" s="4">
        <v>0</v>
      </c>
      <c r="AF478" s="4">
        <v>0</v>
      </c>
      <c r="AG478" s="4">
        <v>0</v>
      </c>
      <c r="AH478" s="4">
        <v>0</v>
      </c>
      <c r="AI478" s="4">
        <v>0</v>
      </c>
      <c r="AJ478" s="4">
        <v>0</v>
      </c>
      <c r="AK478" s="4">
        <v>0</v>
      </c>
      <c r="AL478" s="4">
        <v>0</v>
      </c>
      <c r="AM478" s="4">
        <v>0</v>
      </c>
      <c r="AP478" s="3" t="str">
        <f t="shared" si="24"/>
        <v>E474</v>
      </c>
      <c r="AQ478" s="4">
        <f>VLOOKUP($AP478,$C$5:$AM$504,1+MontoEmpresas!AX476,FALSE)+AV478</f>
        <v>0</v>
      </c>
      <c r="AR478" s="4">
        <f>VLOOKUP($AP478,$C$5:$AM$504,1+MontoEmpresas!AY476,FALSE)+AW478</f>
        <v>0</v>
      </c>
      <c r="AS478" s="4">
        <f>VLOOKUP($AP478,$C$5:$AM$504,1+MontoEmpresas!AZ476,FALSE)+AX478</f>
        <v>0</v>
      </c>
      <c r="AT478" s="5">
        <f t="shared" si="25"/>
        <v>0</v>
      </c>
      <c r="AV478" s="4"/>
      <c r="AW478" s="4"/>
      <c r="AX478" s="4"/>
    </row>
    <row r="479" spans="3:50" x14ac:dyDescent="0.35">
      <c r="C479" s="19" t="s">
        <v>618</v>
      </c>
      <c r="D479" s="7">
        <v>0</v>
      </c>
      <c r="E479" s="7">
        <v>0</v>
      </c>
      <c r="F479" s="7">
        <v>0</v>
      </c>
      <c r="G479" s="7">
        <v>0</v>
      </c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7">
        <v>0</v>
      </c>
      <c r="N479" s="7">
        <v>0</v>
      </c>
      <c r="O479" s="7">
        <v>0</v>
      </c>
      <c r="P479" s="7">
        <v>0</v>
      </c>
      <c r="Q479" s="7">
        <v>0</v>
      </c>
      <c r="R479" s="7">
        <v>0</v>
      </c>
      <c r="S479" s="7">
        <v>0</v>
      </c>
      <c r="T479" s="7">
        <v>0</v>
      </c>
      <c r="U479" s="7">
        <v>0</v>
      </c>
      <c r="V479" s="7">
        <v>0</v>
      </c>
      <c r="W479" s="7">
        <v>0</v>
      </c>
      <c r="X479" s="7">
        <v>0</v>
      </c>
      <c r="Y479" s="7">
        <v>0</v>
      </c>
      <c r="Z479" s="7">
        <v>0</v>
      </c>
      <c r="AA479" s="7">
        <v>0</v>
      </c>
      <c r="AB479" s="4">
        <v>0</v>
      </c>
      <c r="AC479" s="4">
        <v>0</v>
      </c>
      <c r="AD479" s="4">
        <v>0</v>
      </c>
      <c r="AE479" s="4">
        <v>0</v>
      </c>
      <c r="AF479" s="4">
        <v>0</v>
      </c>
      <c r="AG479" s="4">
        <v>0</v>
      </c>
      <c r="AH479" s="4">
        <v>0</v>
      </c>
      <c r="AI479" s="4">
        <v>0</v>
      </c>
      <c r="AJ479" s="4">
        <v>0</v>
      </c>
      <c r="AK479" s="4">
        <v>0</v>
      </c>
      <c r="AL479" s="4">
        <v>0</v>
      </c>
      <c r="AM479" s="4">
        <v>0</v>
      </c>
      <c r="AP479" s="3" t="str">
        <f t="shared" si="24"/>
        <v>E475</v>
      </c>
      <c r="AQ479" s="4">
        <f>VLOOKUP($AP479,$C$5:$AM$504,1+MontoEmpresas!AX477,FALSE)+AV479</f>
        <v>0</v>
      </c>
      <c r="AR479" s="4">
        <f>VLOOKUP($AP479,$C$5:$AM$504,1+MontoEmpresas!AY477,FALSE)+AW479</f>
        <v>0</v>
      </c>
      <c r="AS479" s="4">
        <f>VLOOKUP($AP479,$C$5:$AM$504,1+MontoEmpresas!AZ477,FALSE)+AX479</f>
        <v>0</v>
      </c>
      <c r="AT479" s="5">
        <f t="shared" si="25"/>
        <v>0</v>
      </c>
      <c r="AV479" s="4"/>
      <c r="AW479" s="4"/>
      <c r="AX479" s="4"/>
    </row>
    <row r="480" spans="3:50" x14ac:dyDescent="0.35">
      <c r="C480" s="19" t="s">
        <v>619</v>
      </c>
      <c r="D480" s="7">
        <v>0</v>
      </c>
      <c r="E480" s="7">
        <v>0</v>
      </c>
      <c r="F480" s="7">
        <v>0</v>
      </c>
      <c r="G480" s="7">
        <v>0</v>
      </c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7">
        <v>0</v>
      </c>
      <c r="N480" s="7">
        <v>0</v>
      </c>
      <c r="O480" s="7">
        <v>0</v>
      </c>
      <c r="P480" s="7">
        <v>0</v>
      </c>
      <c r="Q480" s="7">
        <v>0</v>
      </c>
      <c r="R480" s="7">
        <v>0</v>
      </c>
      <c r="S480" s="7">
        <v>0</v>
      </c>
      <c r="T480" s="7">
        <v>0</v>
      </c>
      <c r="U480" s="7">
        <v>0</v>
      </c>
      <c r="V480" s="7">
        <v>0</v>
      </c>
      <c r="W480" s="7">
        <v>0</v>
      </c>
      <c r="X480" s="7">
        <v>0</v>
      </c>
      <c r="Y480" s="7">
        <v>0</v>
      </c>
      <c r="Z480" s="7">
        <v>0</v>
      </c>
      <c r="AA480" s="7">
        <v>0</v>
      </c>
      <c r="AB480" s="4">
        <v>0</v>
      </c>
      <c r="AC480" s="4">
        <v>0</v>
      </c>
      <c r="AD480" s="4">
        <v>0</v>
      </c>
      <c r="AE480" s="4">
        <v>0</v>
      </c>
      <c r="AF480" s="4">
        <v>0</v>
      </c>
      <c r="AG480" s="4">
        <v>0</v>
      </c>
      <c r="AH480" s="4">
        <v>0</v>
      </c>
      <c r="AI480" s="4">
        <v>0</v>
      </c>
      <c r="AJ480" s="4">
        <v>0</v>
      </c>
      <c r="AK480" s="4">
        <v>0</v>
      </c>
      <c r="AL480" s="4">
        <v>0</v>
      </c>
      <c r="AM480" s="4">
        <v>0</v>
      </c>
      <c r="AP480" s="3" t="str">
        <f t="shared" si="24"/>
        <v>E476</v>
      </c>
      <c r="AQ480" s="4">
        <f>VLOOKUP($AP480,$C$5:$AM$504,1+MontoEmpresas!AX478,FALSE)+AV480</f>
        <v>0</v>
      </c>
      <c r="AR480" s="4">
        <f>VLOOKUP($AP480,$C$5:$AM$504,1+MontoEmpresas!AY478,FALSE)+AW480</f>
        <v>0</v>
      </c>
      <c r="AS480" s="4">
        <f>VLOOKUP($AP480,$C$5:$AM$504,1+MontoEmpresas!AZ478,FALSE)+AX480</f>
        <v>0</v>
      </c>
      <c r="AT480" s="5">
        <f t="shared" si="25"/>
        <v>0</v>
      </c>
      <c r="AV480" s="4"/>
      <c r="AW480" s="4"/>
      <c r="AX480" s="4"/>
    </row>
    <row r="481" spans="3:50" x14ac:dyDescent="0.35">
      <c r="C481" s="19" t="s">
        <v>620</v>
      </c>
      <c r="D481" s="7">
        <v>0</v>
      </c>
      <c r="E481" s="7">
        <v>0</v>
      </c>
      <c r="F481" s="7">
        <v>0</v>
      </c>
      <c r="G481" s="7">
        <v>0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7">
        <v>0</v>
      </c>
      <c r="N481" s="7">
        <v>0</v>
      </c>
      <c r="O481" s="7">
        <v>0</v>
      </c>
      <c r="P481" s="7">
        <v>0</v>
      </c>
      <c r="Q481" s="7">
        <v>0</v>
      </c>
      <c r="R481" s="7">
        <v>0</v>
      </c>
      <c r="S481" s="7">
        <v>0</v>
      </c>
      <c r="T481" s="7">
        <v>0</v>
      </c>
      <c r="U481" s="7">
        <v>0</v>
      </c>
      <c r="V481" s="7">
        <v>0</v>
      </c>
      <c r="W481" s="7">
        <v>0</v>
      </c>
      <c r="X481" s="7">
        <v>0</v>
      </c>
      <c r="Y481" s="7">
        <v>0</v>
      </c>
      <c r="Z481" s="7">
        <v>0</v>
      </c>
      <c r="AA481" s="7">
        <v>0</v>
      </c>
      <c r="AB481" s="4">
        <v>0</v>
      </c>
      <c r="AC481" s="4">
        <v>0</v>
      </c>
      <c r="AD481" s="4">
        <v>0</v>
      </c>
      <c r="AE481" s="4">
        <v>0</v>
      </c>
      <c r="AF481" s="4">
        <v>0</v>
      </c>
      <c r="AG481" s="4">
        <v>0</v>
      </c>
      <c r="AH481" s="4">
        <v>0</v>
      </c>
      <c r="AI481" s="4">
        <v>0</v>
      </c>
      <c r="AJ481" s="4">
        <v>0</v>
      </c>
      <c r="AK481" s="4">
        <v>0</v>
      </c>
      <c r="AL481" s="4">
        <v>0</v>
      </c>
      <c r="AM481" s="4">
        <v>0</v>
      </c>
      <c r="AP481" s="3" t="str">
        <f t="shared" si="24"/>
        <v>E477</v>
      </c>
      <c r="AQ481" s="4">
        <f>VLOOKUP($AP481,$C$5:$AM$504,1+MontoEmpresas!AX479,FALSE)+AV481</f>
        <v>0</v>
      </c>
      <c r="AR481" s="4">
        <f>VLOOKUP($AP481,$C$5:$AM$504,1+MontoEmpresas!AY479,FALSE)+AW481</f>
        <v>0</v>
      </c>
      <c r="AS481" s="4">
        <f>VLOOKUP($AP481,$C$5:$AM$504,1+MontoEmpresas!AZ479,FALSE)+AX481</f>
        <v>0</v>
      </c>
      <c r="AT481" s="5">
        <f t="shared" si="25"/>
        <v>0</v>
      </c>
      <c r="AV481" s="4"/>
      <c r="AW481" s="4"/>
      <c r="AX481" s="4"/>
    </row>
    <row r="482" spans="3:50" x14ac:dyDescent="0.35">
      <c r="C482" s="19" t="s">
        <v>621</v>
      </c>
      <c r="D482" s="7">
        <v>0</v>
      </c>
      <c r="E482" s="7">
        <v>0</v>
      </c>
      <c r="F482" s="7">
        <v>0</v>
      </c>
      <c r="G482" s="7">
        <v>0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7">
        <v>0</v>
      </c>
      <c r="N482" s="7">
        <v>0</v>
      </c>
      <c r="O482" s="7">
        <v>0</v>
      </c>
      <c r="P482" s="7">
        <v>0</v>
      </c>
      <c r="Q482" s="7">
        <v>0</v>
      </c>
      <c r="R482" s="7">
        <v>0</v>
      </c>
      <c r="S482" s="7">
        <v>0</v>
      </c>
      <c r="T482" s="7">
        <v>0</v>
      </c>
      <c r="U482" s="7">
        <v>0</v>
      </c>
      <c r="V482" s="7">
        <v>0</v>
      </c>
      <c r="W482" s="7">
        <v>0</v>
      </c>
      <c r="X482" s="7">
        <v>0</v>
      </c>
      <c r="Y482" s="7">
        <v>0</v>
      </c>
      <c r="Z482" s="7">
        <v>0</v>
      </c>
      <c r="AA482" s="7">
        <v>0</v>
      </c>
      <c r="AB482" s="4">
        <v>0</v>
      </c>
      <c r="AC482" s="4">
        <v>0</v>
      </c>
      <c r="AD482" s="4">
        <v>0</v>
      </c>
      <c r="AE482" s="4">
        <v>0</v>
      </c>
      <c r="AF482" s="4">
        <v>0</v>
      </c>
      <c r="AG482" s="4">
        <v>0</v>
      </c>
      <c r="AH482" s="4">
        <v>0</v>
      </c>
      <c r="AI482" s="4">
        <v>0</v>
      </c>
      <c r="AJ482" s="4">
        <v>0</v>
      </c>
      <c r="AK482" s="4">
        <v>0</v>
      </c>
      <c r="AL482" s="4">
        <v>0</v>
      </c>
      <c r="AM482" s="4">
        <v>0</v>
      </c>
      <c r="AP482" s="3" t="str">
        <f t="shared" si="24"/>
        <v>E478</v>
      </c>
      <c r="AQ482" s="4">
        <f>VLOOKUP($AP482,$C$5:$AM$504,1+MontoEmpresas!AX480,FALSE)+AV482</f>
        <v>0</v>
      </c>
      <c r="AR482" s="4">
        <f>VLOOKUP($AP482,$C$5:$AM$504,1+MontoEmpresas!AY480,FALSE)+AW482</f>
        <v>0</v>
      </c>
      <c r="AS482" s="4">
        <f>VLOOKUP($AP482,$C$5:$AM$504,1+MontoEmpresas!AZ480,FALSE)+AX482</f>
        <v>0</v>
      </c>
      <c r="AT482" s="5">
        <f t="shared" si="25"/>
        <v>0</v>
      </c>
      <c r="AV482" s="4"/>
      <c r="AW482" s="4"/>
      <c r="AX482" s="4"/>
    </row>
    <row r="483" spans="3:50" x14ac:dyDescent="0.35">
      <c r="C483" s="19" t="s">
        <v>622</v>
      </c>
      <c r="D483" s="7">
        <v>0</v>
      </c>
      <c r="E483" s="7">
        <v>0</v>
      </c>
      <c r="F483" s="7">
        <v>0</v>
      </c>
      <c r="G483" s="7">
        <v>0</v>
      </c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7">
        <v>0</v>
      </c>
      <c r="N483" s="7">
        <v>0</v>
      </c>
      <c r="O483" s="7">
        <v>0</v>
      </c>
      <c r="P483" s="7">
        <v>0</v>
      </c>
      <c r="Q483" s="7">
        <v>0</v>
      </c>
      <c r="R483" s="7">
        <v>0</v>
      </c>
      <c r="S483" s="7">
        <v>0</v>
      </c>
      <c r="T483" s="7">
        <v>0</v>
      </c>
      <c r="U483" s="7">
        <v>0</v>
      </c>
      <c r="V483" s="7">
        <v>0</v>
      </c>
      <c r="W483" s="7">
        <v>0</v>
      </c>
      <c r="X483" s="7">
        <v>0</v>
      </c>
      <c r="Y483" s="7">
        <v>0</v>
      </c>
      <c r="Z483" s="7">
        <v>0</v>
      </c>
      <c r="AA483" s="7">
        <v>0</v>
      </c>
      <c r="AB483" s="4">
        <v>0</v>
      </c>
      <c r="AC483" s="4">
        <v>0</v>
      </c>
      <c r="AD483" s="4">
        <v>0</v>
      </c>
      <c r="AE483" s="4">
        <v>0</v>
      </c>
      <c r="AF483" s="4">
        <v>0</v>
      </c>
      <c r="AG483" s="4">
        <v>0</v>
      </c>
      <c r="AH483" s="4">
        <v>0</v>
      </c>
      <c r="AI483" s="4">
        <v>0</v>
      </c>
      <c r="AJ483" s="4">
        <v>0</v>
      </c>
      <c r="AK483" s="4">
        <v>0</v>
      </c>
      <c r="AL483" s="4">
        <v>0</v>
      </c>
      <c r="AM483" s="4">
        <v>0</v>
      </c>
      <c r="AP483" s="3" t="str">
        <f t="shared" si="24"/>
        <v>E479</v>
      </c>
      <c r="AQ483" s="4">
        <f>VLOOKUP($AP483,$C$5:$AM$504,1+MontoEmpresas!AX481,FALSE)+AV483</f>
        <v>0</v>
      </c>
      <c r="AR483" s="4">
        <f>VLOOKUP($AP483,$C$5:$AM$504,1+MontoEmpresas!AY481,FALSE)+AW483</f>
        <v>0</v>
      </c>
      <c r="AS483" s="4">
        <f>VLOOKUP($AP483,$C$5:$AM$504,1+MontoEmpresas!AZ481,FALSE)+AX483</f>
        <v>0</v>
      </c>
      <c r="AT483" s="5">
        <f t="shared" si="25"/>
        <v>0</v>
      </c>
      <c r="AV483" s="4"/>
      <c r="AW483" s="4"/>
      <c r="AX483" s="4"/>
    </row>
    <row r="484" spans="3:50" x14ac:dyDescent="0.35">
      <c r="C484" s="19" t="s">
        <v>623</v>
      </c>
      <c r="D484" s="7">
        <v>0</v>
      </c>
      <c r="E484" s="7">
        <v>0</v>
      </c>
      <c r="F484" s="7">
        <v>0</v>
      </c>
      <c r="G484" s="7">
        <v>0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7">
        <v>0</v>
      </c>
      <c r="N484" s="7">
        <v>0</v>
      </c>
      <c r="O484" s="7">
        <v>0</v>
      </c>
      <c r="P484" s="7">
        <v>0</v>
      </c>
      <c r="Q484" s="7">
        <v>0</v>
      </c>
      <c r="R484" s="7">
        <v>0</v>
      </c>
      <c r="S484" s="7">
        <v>0</v>
      </c>
      <c r="T484" s="7">
        <v>0</v>
      </c>
      <c r="U484" s="7">
        <v>0</v>
      </c>
      <c r="V484" s="7">
        <v>0</v>
      </c>
      <c r="W484" s="7">
        <v>0</v>
      </c>
      <c r="X484" s="7">
        <v>0</v>
      </c>
      <c r="Y484" s="7">
        <v>0</v>
      </c>
      <c r="Z484" s="7">
        <v>0</v>
      </c>
      <c r="AA484" s="7">
        <v>0</v>
      </c>
      <c r="AB484" s="4">
        <v>0</v>
      </c>
      <c r="AC484" s="4">
        <v>0</v>
      </c>
      <c r="AD484" s="4">
        <v>0</v>
      </c>
      <c r="AE484" s="4">
        <v>0</v>
      </c>
      <c r="AF484" s="4">
        <v>0</v>
      </c>
      <c r="AG484" s="4">
        <v>0</v>
      </c>
      <c r="AH484" s="4">
        <v>0</v>
      </c>
      <c r="AI484" s="4">
        <v>0</v>
      </c>
      <c r="AJ484" s="4">
        <v>0</v>
      </c>
      <c r="AK484" s="4">
        <v>0</v>
      </c>
      <c r="AL484" s="4">
        <v>0</v>
      </c>
      <c r="AM484" s="4">
        <v>0</v>
      </c>
      <c r="AP484" s="3" t="str">
        <f t="shared" si="24"/>
        <v>E480</v>
      </c>
      <c r="AQ484" s="4">
        <f>VLOOKUP($AP484,$C$5:$AM$504,1+MontoEmpresas!AX482,FALSE)+AV484</f>
        <v>0</v>
      </c>
      <c r="AR484" s="4">
        <f>VLOOKUP($AP484,$C$5:$AM$504,1+MontoEmpresas!AY482,FALSE)+AW484</f>
        <v>0</v>
      </c>
      <c r="AS484" s="4">
        <f>VLOOKUP($AP484,$C$5:$AM$504,1+MontoEmpresas!AZ482,FALSE)+AX484</f>
        <v>0</v>
      </c>
      <c r="AT484" s="5">
        <f t="shared" si="25"/>
        <v>0</v>
      </c>
      <c r="AV484" s="4"/>
      <c r="AW484" s="4"/>
      <c r="AX484" s="4"/>
    </row>
    <row r="485" spans="3:50" x14ac:dyDescent="0.35">
      <c r="C485" s="19" t="s">
        <v>624</v>
      </c>
      <c r="D485" s="7">
        <v>0</v>
      </c>
      <c r="E485" s="7">
        <v>0</v>
      </c>
      <c r="F485" s="7">
        <v>0</v>
      </c>
      <c r="G485" s="7">
        <v>0</v>
      </c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7">
        <v>0</v>
      </c>
      <c r="N485" s="7">
        <v>0</v>
      </c>
      <c r="O485" s="7">
        <v>0</v>
      </c>
      <c r="P485" s="7">
        <v>0</v>
      </c>
      <c r="Q485" s="7">
        <v>0</v>
      </c>
      <c r="R485" s="7">
        <v>0</v>
      </c>
      <c r="S485" s="7">
        <v>0</v>
      </c>
      <c r="T485" s="7">
        <v>0</v>
      </c>
      <c r="U485" s="7">
        <v>0</v>
      </c>
      <c r="V485" s="7">
        <v>0</v>
      </c>
      <c r="W485" s="7">
        <v>0</v>
      </c>
      <c r="X485" s="7">
        <v>0</v>
      </c>
      <c r="Y485" s="7">
        <v>0</v>
      </c>
      <c r="Z485" s="7">
        <v>0</v>
      </c>
      <c r="AA485" s="7">
        <v>0</v>
      </c>
      <c r="AB485" s="4">
        <v>0</v>
      </c>
      <c r="AC485" s="4">
        <v>0</v>
      </c>
      <c r="AD485" s="4">
        <v>0</v>
      </c>
      <c r="AE485" s="4">
        <v>0</v>
      </c>
      <c r="AF485" s="4">
        <v>0</v>
      </c>
      <c r="AG485" s="4">
        <v>0</v>
      </c>
      <c r="AH485" s="4">
        <v>0</v>
      </c>
      <c r="AI485" s="4">
        <v>0</v>
      </c>
      <c r="AJ485" s="4">
        <v>0</v>
      </c>
      <c r="AK485" s="4">
        <v>0</v>
      </c>
      <c r="AL485" s="4">
        <v>0</v>
      </c>
      <c r="AM485" s="4">
        <v>0</v>
      </c>
      <c r="AP485" s="3" t="str">
        <f t="shared" si="24"/>
        <v>E481</v>
      </c>
      <c r="AQ485" s="4">
        <f>VLOOKUP($AP485,$C$5:$AM$504,1+MontoEmpresas!AX483,FALSE)+AV485</f>
        <v>0</v>
      </c>
      <c r="AR485" s="4">
        <f>VLOOKUP($AP485,$C$5:$AM$504,1+MontoEmpresas!AY483,FALSE)+AW485</f>
        <v>0</v>
      </c>
      <c r="AS485" s="4">
        <f>VLOOKUP($AP485,$C$5:$AM$504,1+MontoEmpresas!AZ483,FALSE)+AX485</f>
        <v>0</v>
      </c>
      <c r="AT485" s="5">
        <f t="shared" si="25"/>
        <v>0</v>
      </c>
      <c r="AV485" s="4"/>
      <c r="AW485" s="4"/>
      <c r="AX485" s="4"/>
    </row>
    <row r="486" spans="3:50" x14ac:dyDescent="0.35">
      <c r="C486" s="19" t="s">
        <v>625</v>
      </c>
      <c r="D486" s="7">
        <v>0</v>
      </c>
      <c r="E486" s="7">
        <v>0</v>
      </c>
      <c r="F486" s="7">
        <v>0</v>
      </c>
      <c r="G486" s="7">
        <v>0</v>
      </c>
      <c r="H486" s="7">
        <v>0</v>
      </c>
      <c r="I486" s="7">
        <v>0</v>
      </c>
      <c r="J486" s="7">
        <v>0</v>
      </c>
      <c r="K486" s="7">
        <v>0</v>
      </c>
      <c r="L486" s="7">
        <v>0</v>
      </c>
      <c r="M486" s="7">
        <v>0</v>
      </c>
      <c r="N486" s="7">
        <v>0</v>
      </c>
      <c r="O486" s="7">
        <v>0</v>
      </c>
      <c r="P486" s="7">
        <v>0</v>
      </c>
      <c r="Q486" s="7">
        <v>0</v>
      </c>
      <c r="R486" s="7">
        <v>0</v>
      </c>
      <c r="S486" s="7">
        <v>0</v>
      </c>
      <c r="T486" s="7">
        <v>0</v>
      </c>
      <c r="U486" s="7">
        <v>0</v>
      </c>
      <c r="V486" s="7">
        <v>0</v>
      </c>
      <c r="W486" s="7">
        <v>0</v>
      </c>
      <c r="X486" s="7">
        <v>0</v>
      </c>
      <c r="Y486" s="7">
        <v>0</v>
      </c>
      <c r="Z486" s="7">
        <v>0</v>
      </c>
      <c r="AA486" s="7">
        <v>0</v>
      </c>
      <c r="AB486" s="4">
        <v>0</v>
      </c>
      <c r="AC486" s="4">
        <v>0</v>
      </c>
      <c r="AD486" s="4">
        <v>0</v>
      </c>
      <c r="AE486" s="4">
        <v>0</v>
      </c>
      <c r="AF486" s="4">
        <v>0</v>
      </c>
      <c r="AG486" s="4">
        <v>0</v>
      </c>
      <c r="AH486" s="4">
        <v>0</v>
      </c>
      <c r="AI486" s="4">
        <v>0</v>
      </c>
      <c r="AJ486" s="4">
        <v>0</v>
      </c>
      <c r="AK486" s="4">
        <v>0</v>
      </c>
      <c r="AL486" s="4">
        <v>0</v>
      </c>
      <c r="AM486" s="4">
        <v>0</v>
      </c>
      <c r="AP486" s="3" t="str">
        <f t="shared" si="24"/>
        <v>E482</v>
      </c>
      <c r="AQ486" s="4">
        <f>VLOOKUP($AP486,$C$5:$AM$504,1+MontoEmpresas!AX484,FALSE)+AV486</f>
        <v>0</v>
      </c>
      <c r="AR486" s="4">
        <f>VLOOKUP($AP486,$C$5:$AM$504,1+MontoEmpresas!AY484,FALSE)+AW486</f>
        <v>0</v>
      </c>
      <c r="AS486" s="4">
        <f>VLOOKUP($AP486,$C$5:$AM$504,1+MontoEmpresas!AZ484,FALSE)+AX486</f>
        <v>0</v>
      </c>
      <c r="AT486" s="5">
        <f t="shared" si="25"/>
        <v>0</v>
      </c>
      <c r="AV486" s="4"/>
      <c r="AW486" s="4"/>
      <c r="AX486" s="4"/>
    </row>
    <row r="487" spans="3:50" x14ac:dyDescent="0.35">
      <c r="C487" s="19" t="s">
        <v>626</v>
      </c>
      <c r="D487" s="7">
        <v>0</v>
      </c>
      <c r="E487" s="7">
        <v>0</v>
      </c>
      <c r="F487" s="7">
        <v>0</v>
      </c>
      <c r="G487" s="7">
        <v>0</v>
      </c>
      <c r="H487" s="7">
        <v>0</v>
      </c>
      <c r="I487" s="7">
        <v>0</v>
      </c>
      <c r="J487" s="7">
        <v>0</v>
      </c>
      <c r="K487" s="7">
        <v>0</v>
      </c>
      <c r="L487" s="7">
        <v>0</v>
      </c>
      <c r="M487" s="7">
        <v>0</v>
      </c>
      <c r="N487" s="7">
        <v>0</v>
      </c>
      <c r="O487" s="7">
        <v>0</v>
      </c>
      <c r="P487" s="7">
        <v>0</v>
      </c>
      <c r="Q487" s="7">
        <v>0</v>
      </c>
      <c r="R487" s="7">
        <v>0</v>
      </c>
      <c r="S487" s="7">
        <v>0</v>
      </c>
      <c r="T487" s="7">
        <v>0</v>
      </c>
      <c r="U487" s="7">
        <v>0</v>
      </c>
      <c r="V487" s="7">
        <v>0</v>
      </c>
      <c r="W487" s="7">
        <v>0</v>
      </c>
      <c r="X487" s="7">
        <v>0</v>
      </c>
      <c r="Y487" s="7">
        <v>0</v>
      </c>
      <c r="Z487" s="7">
        <v>0</v>
      </c>
      <c r="AA487" s="7">
        <v>0</v>
      </c>
      <c r="AB487" s="4">
        <v>0</v>
      </c>
      <c r="AC487" s="4">
        <v>0</v>
      </c>
      <c r="AD487" s="4">
        <v>0</v>
      </c>
      <c r="AE487" s="4">
        <v>0</v>
      </c>
      <c r="AF487" s="4">
        <v>0</v>
      </c>
      <c r="AG487" s="4">
        <v>0</v>
      </c>
      <c r="AH487" s="4">
        <v>0</v>
      </c>
      <c r="AI487" s="4">
        <v>0</v>
      </c>
      <c r="AJ487" s="4">
        <v>0</v>
      </c>
      <c r="AK487" s="4">
        <v>0</v>
      </c>
      <c r="AL487" s="4">
        <v>0</v>
      </c>
      <c r="AM487" s="4">
        <v>0</v>
      </c>
      <c r="AP487" s="3" t="str">
        <f t="shared" si="24"/>
        <v>E483</v>
      </c>
      <c r="AQ487" s="4">
        <f>VLOOKUP($AP487,$C$5:$AM$504,1+MontoEmpresas!AX485,FALSE)+AV487</f>
        <v>0</v>
      </c>
      <c r="AR487" s="4">
        <f>VLOOKUP($AP487,$C$5:$AM$504,1+MontoEmpresas!AY485,FALSE)+AW487</f>
        <v>0</v>
      </c>
      <c r="AS487" s="4">
        <f>VLOOKUP($AP487,$C$5:$AM$504,1+MontoEmpresas!AZ485,FALSE)+AX487</f>
        <v>0</v>
      </c>
      <c r="AT487" s="5">
        <f t="shared" si="25"/>
        <v>0</v>
      </c>
      <c r="AV487" s="4"/>
      <c r="AW487" s="4"/>
      <c r="AX487" s="4"/>
    </row>
    <row r="488" spans="3:50" x14ac:dyDescent="0.35">
      <c r="C488" s="19" t="s">
        <v>627</v>
      </c>
      <c r="D488" s="7">
        <v>0</v>
      </c>
      <c r="E488" s="7">
        <v>0</v>
      </c>
      <c r="F488" s="7">
        <v>0</v>
      </c>
      <c r="G488" s="7">
        <v>0</v>
      </c>
      <c r="H488" s="7">
        <v>0</v>
      </c>
      <c r="I488" s="7">
        <v>0</v>
      </c>
      <c r="J488" s="7">
        <v>0</v>
      </c>
      <c r="K488" s="7">
        <v>0</v>
      </c>
      <c r="L488" s="7">
        <v>0</v>
      </c>
      <c r="M488" s="7">
        <v>0</v>
      </c>
      <c r="N488" s="7">
        <v>0</v>
      </c>
      <c r="O488" s="7">
        <v>0</v>
      </c>
      <c r="P488" s="7">
        <v>0</v>
      </c>
      <c r="Q488" s="7">
        <v>0</v>
      </c>
      <c r="R488" s="7">
        <v>0</v>
      </c>
      <c r="S488" s="7">
        <v>0</v>
      </c>
      <c r="T488" s="7">
        <v>0</v>
      </c>
      <c r="U488" s="7">
        <v>0</v>
      </c>
      <c r="V488" s="7">
        <v>0</v>
      </c>
      <c r="W488" s="7">
        <v>0</v>
      </c>
      <c r="X488" s="7">
        <v>0</v>
      </c>
      <c r="Y488" s="7">
        <v>0</v>
      </c>
      <c r="Z488" s="7">
        <v>0</v>
      </c>
      <c r="AA488" s="7">
        <v>0</v>
      </c>
      <c r="AB488" s="4">
        <v>0</v>
      </c>
      <c r="AC488" s="4">
        <v>0</v>
      </c>
      <c r="AD488" s="4">
        <v>0</v>
      </c>
      <c r="AE488" s="4">
        <v>0</v>
      </c>
      <c r="AF488" s="4">
        <v>0</v>
      </c>
      <c r="AG488" s="4">
        <v>0</v>
      </c>
      <c r="AH488" s="4">
        <v>0</v>
      </c>
      <c r="AI488" s="4">
        <v>0</v>
      </c>
      <c r="AJ488" s="4">
        <v>0</v>
      </c>
      <c r="AK488" s="4">
        <v>0</v>
      </c>
      <c r="AL488" s="4">
        <v>0</v>
      </c>
      <c r="AM488" s="4">
        <v>0</v>
      </c>
      <c r="AP488" s="3" t="str">
        <f t="shared" si="24"/>
        <v>E484</v>
      </c>
      <c r="AQ488" s="4">
        <f>VLOOKUP($AP488,$C$5:$AM$504,1+MontoEmpresas!AX486,FALSE)+AV488</f>
        <v>0</v>
      </c>
      <c r="AR488" s="4">
        <f>VLOOKUP($AP488,$C$5:$AM$504,1+MontoEmpresas!AY486,FALSE)+AW488</f>
        <v>0</v>
      </c>
      <c r="AS488" s="4">
        <f>VLOOKUP($AP488,$C$5:$AM$504,1+MontoEmpresas!AZ486,FALSE)+AX488</f>
        <v>0</v>
      </c>
      <c r="AT488" s="5">
        <f t="shared" si="25"/>
        <v>0</v>
      </c>
      <c r="AV488" s="4"/>
      <c r="AW488" s="4"/>
      <c r="AX488" s="4"/>
    </row>
    <row r="489" spans="3:50" x14ac:dyDescent="0.35">
      <c r="C489" s="19" t="s">
        <v>628</v>
      </c>
      <c r="D489" s="7">
        <v>0</v>
      </c>
      <c r="E489" s="7">
        <v>0</v>
      </c>
      <c r="F489" s="7">
        <v>0</v>
      </c>
      <c r="G489" s="7">
        <v>0</v>
      </c>
      <c r="H489" s="7">
        <v>0</v>
      </c>
      <c r="I489" s="7">
        <v>0</v>
      </c>
      <c r="J489" s="7">
        <v>0</v>
      </c>
      <c r="K489" s="7">
        <v>0</v>
      </c>
      <c r="L489" s="7">
        <v>0</v>
      </c>
      <c r="M489" s="7">
        <v>0</v>
      </c>
      <c r="N489" s="7">
        <v>0</v>
      </c>
      <c r="O489" s="7">
        <v>0</v>
      </c>
      <c r="P489" s="7">
        <v>0</v>
      </c>
      <c r="Q489" s="7">
        <v>0</v>
      </c>
      <c r="R489" s="7">
        <v>0</v>
      </c>
      <c r="S489" s="7">
        <v>0</v>
      </c>
      <c r="T489" s="7">
        <v>0</v>
      </c>
      <c r="U489" s="7">
        <v>0</v>
      </c>
      <c r="V489" s="7">
        <v>0</v>
      </c>
      <c r="W489" s="7">
        <v>0</v>
      </c>
      <c r="X489" s="7">
        <v>0</v>
      </c>
      <c r="Y489" s="7">
        <v>0</v>
      </c>
      <c r="Z489" s="7">
        <v>0</v>
      </c>
      <c r="AA489" s="7">
        <v>0</v>
      </c>
      <c r="AB489" s="4">
        <v>0</v>
      </c>
      <c r="AC489" s="4">
        <v>0</v>
      </c>
      <c r="AD489" s="4">
        <v>0</v>
      </c>
      <c r="AE489" s="4">
        <v>0</v>
      </c>
      <c r="AF489" s="4">
        <v>0</v>
      </c>
      <c r="AG489" s="4">
        <v>0</v>
      </c>
      <c r="AH489" s="4">
        <v>0</v>
      </c>
      <c r="AI489" s="4">
        <v>0</v>
      </c>
      <c r="AJ489" s="4">
        <v>0</v>
      </c>
      <c r="AK489" s="4">
        <v>0</v>
      </c>
      <c r="AL489" s="4">
        <v>0</v>
      </c>
      <c r="AM489" s="4">
        <v>0</v>
      </c>
      <c r="AP489" s="3" t="str">
        <f t="shared" si="24"/>
        <v>E485</v>
      </c>
      <c r="AQ489" s="4">
        <f>VLOOKUP($AP489,$C$5:$AM$504,1+MontoEmpresas!AX487,FALSE)+AV489</f>
        <v>0</v>
      </c>
      <c r="AR489" s="4">
        <f>VLOOKUP($AP489,$C$5:$AM$504,1+MontoEmpresas!AY487,FALSE)+AW489</f>
        <v>0</v>
      </c>
      <c r="AS489" s="4">
        <f>VLOOKUP($AP489,$C$5:$AM$504,1+MontoEmpresas!AZ487,FALSE)+AX489</f>
        <v>0</v>
      </c>
      <c r="AT489" s="5">
        <f t="shared" si="25"/>
        <v>0</v>
      </c>
      <c r="AV489" s="4"/>
      <c r="AW489" s="4"/>
      <c r="AX489" s="4"/>
    </row>
    <row r="490" spans="3:50" x14ac:dyDescent="0.35">
      <c r="C490" s="19" t="s">
        <v>629</v>
      </c>
      <c r="D490" s="7">
        <v>0</v>
      </c>
      <c r="E490" s="7">
        <v>0</v>
      </c>
      <c r="F490" s="7">
        <v>0</v>
      </c>
      <c r="G490" s="7">
        <v>0</v>
      </c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7">
        <v>0</v>
      </c>
      <c r="N490" s="7">
        <v>0</v>
      </c>
      <c r="O490" s="7">
        <v>0</v>
      </c>
      <c r="P490" s="7">
        <v>0</v>
      </c>
      <c r="Q490" s="7">
        <v>0</v>
      </c>
      <c r="R490" s="7">
        <v>0</v>
      </c>
      <c r="S490" s="7">
        <v>0</v>
      </c>
      <c r="T490" s="7">
        <v>0</v>
      </c>
      <c r="U490" s="7">
        <v>0</v>
      </c>
      <c r="V490" s="7">
        <v>0</v>
      </c>
      <c r="W490" s="7">
        <v>0</v>
      </c>
      <c r="X490" s="7">
        <v>0</v>
      </c>
      <c r="Y490" s="7">
        <v>0</v>
      </c>
      <c r="Z490" s="7">
        <v>0</v>
      </c>
      <c r="AA490" s="7">
        <v>0</v>
      </c>
      <c r="AB490" s="4">
        <v>0</v>
      </c>
      <c r="AC490" s="4">
        <v>0</v>
      </c>
      <c r="AD490" s="4">
        <v>0</v>
      </c>
      <c r="AE490" s="4">
        <v>0</v>
      </c>
      <c r="AF490" s="4">
        <v>0</v>
      </c>
      <c r="AG490" s="4">
        <v>0</v>
      </c>
      <c r="AH490" s="4">
        <v>0</v>
      </c>
      <c r="AI490" s="4">
        <v>0</v>
      </c>
      <c r="AJ490" s="4">
        <v>0</v>
      </c>
      <c r="AK490" s="4">
        <v>0</v>
      </c>
      <c r="AL490" s="4">
        <v>0</v>
      </c>
      <c r="AM490" s="4">
        <v>0</v>
      </c>
      <c r="AP490" s="3" t="str">
        <f t="shared" si="24"/>
        <v>E486</v>
      </c>
      <c r="AQ490" s="4">
        <f>VLOOKUP($AP490,$C$5:$AM$504,1+MontoEmpresas!AX488,FALSE)+AV490</f>
        <v>0</v>
      </c>
      <c r="AR490" s="4">
        <f>VLOOKUP($AP490,$C$5:$AM$504,1+MontoEmpresas!AY488,FALSE)+AW490</f>
        <v>0</v>
      </c>
      <c r="AS490" s="4">
        <f>VLOOKUP($AP490,$C$5:$AM$504,1+MontoEmpresas!AZ488,FALSE)+AX490</f>
        <v>0</v>
      </c>
      <c r="AT490" s="5">
        <f t="shared" si="25"/>
        <v>0</v>
      </c>
      <c r="AV490" s="4"/>
      <c r="AW490" s="4"/>
      <c r="AX490" s="4"/>
    </row>
    <row r="491" spans="3:50" x14ac:dyDescent="0.35">
      <c r="C491" s="19" t="s">
        <v>630</v>
      </c>
      <c r="D491" s="7">
        <v>0</v>
      </c>
      <c r="E491" s="7">
        <v>0</v>
      </c>
      <c r="F491" s="7">
        <v>0</v>
      </c>
      <c r="G491" s="7">
        <v>0</v>
      </c>
      <c r="H491" s="7">
        <v>0</v>
      </c>
      <c r="I491" s="7">
        <v>0</v>
      </c>
      <c r="J491" s="7">
        <v>0</v>
      </c>
      <c r="K491" s="7">
        <v>0</v>
      </c>
      <c r="L491" s="7">
        <v>0</v>
      </c>
      <c r="M491" s="7">
        <v>0</v>
      </c>
      <c r="N491" s="7">
        <v>0</v>
      </c>
      <c r="O491" s="7">
        <v>0</v>
      </c>
      <c r="P491" s="7">
        <v>0</v>
      </c>
      <c r="Q491" s="7">
        <v>0</v>
      </c>
      <c r="R491" s="7">
        <v>0</v>
      </c>
      <c r="S491" s="7">
        <v>0</v>
      </c>
      <c r="T491" s="7">
        <v>0</v>
      </c>
      <c r="U491" s="7">
        <v>0</v>
      </c>
      <c r="V491" s="7">
        <v>0</v>
      </c>
      <c r="W491" s="7">
        <v>0</v>
      </c>
      <c r="X491" s="7">
        <v>0</v>
      </c>
      <c r="Y491" s="7">
        <v>0</v>
      </c>
      <c r="Z491" s="7">
        <v>0</v>
      </c>
      <c r="AA491" s="7">
        <v>0</v>
      </c>
      <c r="AB491" s="4">
        <v>0</v>
      </c>
      <c r="AC491" s="4">
        <v>0</v>
      </c>
      <c r="AD491" s="4">
        <v>0</v>
      </c>
      <c r="AE491" s="4">
        <v>0</v>
      </c>
      <c r="AF491" s="4">
        <v>0</v>
      </c>
      <c r="AG491" s="4">
        <v>0</v>
      </c>
      <c r="AH491" s="4">
        <v>0</v>
      </c>
      <c r="AI491" s="4">
        <v>0</v>
      </c>
      <c r="AJ491" s="4">
        <v>0</v>
      </c>
      <c r="AK491" s="4">
        <v>0</v>
      </c>
      <c r="AL491" s="4">
        <v>0</v>
      </c>
      <c r="AM491" s="4">
        <v>0</v>
      </c>
      <c r="AP491" s="3" t="str">
        <f t="shared" si="24"/>
        <v>E487</v>
      </c>
      <c r="AQ491" s="4">
        <f>VLOOKUP($AP491,$C$5:$AM$504,1+MontoEmpresas!AX489,FALSE)+AV491</f>
        <v>0</v>
      </c>
      <c r="AR491" s="4">
        <f>VLOOKUP($AP491,$C$5:$AM$504,1+MontoEmpresas!AY489,FALSE)+AW491</f>
        <v>0</v>
      </c>
      <c r="AS491" s="4">
        <f>VLOOKUP($AP491,$C$5:$AM$504,1+MontoEmpresas!AZ489,FALSE)+AX491</f>
        <v>0</v>
      </c>
      <c r="AT491" s="5">
        <f t="shared" si="25"/>
        <v>0</v>
      </c>
      <c r="AV491" s="4"/>
      <c r="AW491" s="4"/>
      <c r="AX491" s="4"/>
    </row>
    <row r="492" spans="3:50" x14ac:dyDescent="0.35">
      <c r="C492" s="19" t="s">
        <v>631</v>
      </c>
      <c r="D492" s="7">
        <v>0</v>
      </c>
      <c r="E492" s="7">
        <v>0</v>
      </c>
      <c r="F492" s="7">
        <v>0</v>
      </c>
      <c r="G492" s="7">
        <v>0</v>
      </c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7">
        <v>0</v>
      </c>
      <c r="N492" s="7">
        <v>0</v>
      </c>
      <c r="O492" s="7">
        <v>0</v>
      </c>
      <c r="P492" s="7">
        <v>0</v>
      </c>
      <c r="Q492" s="7">
        <v>0</v>
      </c>
      <c r="R492" s="7">
        <v>0</v>
      </c>
      <c r="S492" s="7">
        <v>0</v>
      </c>
      <c r="T492" s="7">
        <v>0</v>
      </c>
      <c r="U492" s="7">
        <v>0</v>
      </c>
      <c r="V492" s="7">
        <v>0</v>
      </c>
      <c r="W492" s="7">
        <v>0</v>
      </c>
      <c r="X492" s="7">
        <v>0</v>
      </c>
      <c r="Y492" s="7">
        <v>0</v>
      </c>
      <c r="Z492" s="7">
        <v>0</v>
      </c>
      <c r="AA492" s="7">
        <v>0</v>
      </c>
      <c r="AB492" s="4">
        <v>0</v>
      </c>
      <c r="AC492" s="4">
        <v>0</v>
      </c>
      <c r="AD492" s="4">
        <v>0</v>
      </c>
      <c r="AE492" s="4">
        <v>0</v>
      </c>
      <c r="AF492" s="4">
        <v>0</v>
      </c>
      <c r="AG492" s="4">
        <v>0</v>
      </c>
      <c r="AH492" s="4">
        <v>0</v>
      </c>
      <c r="AI492" s="4">
        <v>0</v>
      </c>
      <c r="AJ492" s="4">
        <v>0</v>
      </c>
      <c r="AK492" s="4">
        <v>0</v>
      </c>
      <c r="AL492" s="4">
        <v>0</v>
      </c>
      <c r="AM492" s="4">
        <v>0</v>
      </c>
      <c r="AP492" s="3" t="str">
        <f t="shared" si="24"/>
        <v>E488</v>
      </c>
      <c r="AQ492" s="4">
        <f>VLOOKUP($AP492,$C$5:$AM$504,1+MontoEmpresas!AX490,FALSE)+AV492</f>
        <v>0</v>
      </c>
      <c r="AR492" s="4">
        <f>VLOOKUP($AP492,$C$5:$AM$504,1+MontoEmpresas!AY490,FALSE)+AW492</f>
        <v>0</v>
      </c>
      <c r="AS492" s="4">
        <f>VLOOKUP($AP492,$C$5:$AM$504,1+MontoEmpresas!AZ490,FALSE)+AX492</f>
        <v>0</v>
      </c>
      <c r="AT492" s="5">
        <f t="shared" si="25"/>
        <v>0</v>
      </c>
      <c r="AV492" s="4"/>
      <c r="AW492" s="4"/>
      <c r="AX492" s="4"/>
    </row>
    <row r="493" spans="3:50" x14ac:dyDescent="0.35">
      <c r="C493" s="19" t="s">
        <v>632</v>
      </c>
      <c r="D493" s="7">
        <v>0</v>
      </c>
      <c r="E493" s="7">
        <v>0</v>
      </c>
      <c r="F493" s="7">
        <v>0</v>
      </c>
      <c r="G493" s="7">
        <v>0</v>
      </c>
      <c r="H493" s="7">
        <v>0</v>
      </c>
      <c r="I493" s="7">
        <v>0</v>
      </c>
      <c r="J493" s="7">
        <v>0</v>
      </c>
      <c r="K493" s="7">
        <v>0</v>
      </c>
      <c r="L493" s="7">
        <v>0</v>
      </c>
      <c r="M493" s="7">
        <v>0</v>
      </c>
      <c r="N493" s="7">
        <v>0</v>
      </c>
      <c r="O493" s="7">
        <v>0</v>
      </c>
      <c r="P493" s="7">
        <v>0</v>
      </c>
      <c r="Q493" s="7">
        <v>0</v>
      </c>
      <c r="R493" s="7">
        <v>0</v>
      </c>
      <c r="S493" s="7">
        <v>0</v>
      </c>
      <c r="T493" s="7">
        <v>0</v>
      </c>
      <c r="U493" s="7">
        <v>0</v>
      </c>
      <c r="V493" s="7">
        <v>0</v>
      </c>
      <c r="W493" s="7">
        <v>0</v>
      </c>
      <c r="X493" s="7">
        <v>0</v>
      </c>
      <c r="Y493" s="7">
        <v>0</v>
      </c>
      <c r="Z493" s="7">
        <v>0</v>
      </c>
      <c r="AA493" s="7">
        <v>0</v>
      </c>
      <c r="AB493" s="4">
        <v>0</v>
      </c>
      <c r="AC493" s="4">
        <v>0</v>
      </c>
      <c r="AD493" s="4">
        <v>0</v>
      </c>
      <c r="AE493" s="4">
        <v>0</v>
      </c>
      <c r="AF493" s="4">
        <v>0</v>
      </c>
      <c r="AG493" s="4">
        <v>0</v>
      </c>
      <c r="AH493" s="4">
        <v>0</v>
      </c>
      <c r="AI493" s="4">
        <v>0</v>
      </c>
      <c r="AJ493" s="4">
        <v>0</v>
      </c>
      <c r="AK493" s="4">
        <v>0</v>
      </c>
      <c r="AL493" s="4">
        <v>0</v>
      </c>
      <c r="AM493" s="4">
        <v>0</v>
      </c>
      <c r="AP493" s="3" t="str">
        <f t="shared" si="24"/>
        <v>E489</v>
      </c>
      <c r="AQ493" s="4">
        <f>VLOOKUP($AP493,$C$5:$AM$504,1+MontoEmpresas!AX491,FALSE)+AV493</f>
        <v>0</v>
      </c>
      <c r="AR493" s="4">
        <f>VLOOKUP($AP493,$C$5:$AM$504,1+MontoEmpresas!AY491,FALSE)+AW493</f>
        <v>0</v>
      </c>
      <c r="AS493" s="4">
        <f>VLOOKUP($AP493,$C$5:$AM$504,1+MontoEmpresas!AZ491,FALSE)+AX493</f>
        <v>0</v>
      </c>
      <c r="AT493" s="5">
        <f t="shared" si="25"/>
        <v>0</v>
      </c>
      <c r="AV493" s="4"/>
      <c r="AW493" s="4"/>
      <c r="AX493" s="4"/>
    </row>
    <row r="494" spans="3:50" x14ac:dyDescent="0.35">
      <c r="C494" s="19" t="s">
        <v>633</v>
      </c>
      <c r="D494" s="7">
        <v>0</v>
      </c>
      <c r="E494" s="7">
        <v>0</v>
      </c>
      <c r="F494" s="7">
        <v>0</v>
      </c>
      <c r="G494" s="7">
        <v>0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7">
        <v>0</v>
      </c>
      <c r="N494" s="7">
        <v>0</v>
      </c>
      <c r="O494" s="7">
        <v>0</v>
      </c>
      <c r="P494" s="7">
        <v>0</v>
      </c>
      <c r="Q494" s="7">
        <v>0</v>
      </c>
      <c r="R494" s="7">
        <v>0</v>
      </c>
      <c r="S494" s="7">
        <v>0</v>
      </c>
      <c r="T494" s="7">
        <v>0</v>
      </c>
      <c r="U494" s="7">
        <v>0</v>
      </c>
      <c r="V494" s="7">
        <v>0</v>
      </c>
      <c r="W494" s="7">
        <v>0</v>
      </c>
      <c r="X494" s="7">
        <v>0</v>
      </c>
      <c r="Y494" s="7">
        <v>0</v>
      </c>
      <c r="Z494" s="7">
        <v>0</v>
      </c>
      <c r="AA494" s="7">
        <v>0</v>
      </c>
      <c r="AB494" s="4">
        <v>0</v>
      </c>
      <c r="AC494" s="4">
        <v>0</v>
      </c>
      <c r="AD494" s="4">
        <v>0</v>
      </c>
      <c r="AE494" s="4">
        <v>0</v>
      </c>
      <c r="AF494" s="4">
        <v>0</v>
      </c>
      <c r="AG494" s="4">
        <v>0</v>
      </c>
      <c r="AH494" s="4">
        <v>0</v>
      </c>
      <c r="AI494" s="4">
        <v>0</v>
      </c>
      <c r="AJ494" s="4">
        <v>0</v>
      </c>
      <c r="AK494" s="4">
        <v>0</v>
      </c>
      <c r="AL494" s="4">
        <v>0</v>
      </c>
      <c r="AM494" s="4">
        <v>0</v>
      </c>
      <c r="AP494" s="3" t="str">
        <f t="shared" si="24"/>
        <v>E490</v>
      </c>
      <c r="AQ494" s="4">
        <f>VLOOKUP($AP494,$C$5:$AM$504,1+MontoEmpresas!AX492,FALSE)+AV494</f>
        <v>0</v>
      </c>
      <c r="AR494" s="4">
        <f>VLOOKUP($AP494,$C$5:$AM$504,1+MontoEmpresas!AY492,FALSE)+AW494</f>
        <v>0</v>
      </c>
      <c r="AS494" s="4">
        <f>VLOOKUP($AP494,$C$5:$AM$504,1+MontoEmpresas!AZ492,FALSE)+AX494</f>
        <v>0</v>
      </c>
      <c r="AT494" s="5">
        <f t="shared" si="25"/>
        <v>0</v>
      </c>
      <c r="AV494" s="4"/>
      <c r="AW494" s="4"/>
      <c r="AX494" s="4"/>
    </row>
    <row r="495" spans="3:50" x14ac:dyDescent="0.35">
      <c r="C495" s="19" t="s">
        <v>634</v>
      </c>
      <c r="D495" s="7">
        <v>0</v>
      </c>
      <c r="E495" s="7">
        <v>0</v>
      </c>
      <c r="F495" s="7">
        <v>0</v>
      </c>
      <c r="G495" s="7">
        <v>0</v>
      </c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7">
        <v>0</v>
      </c>
      <c r="N495" s="7">
        <v>0</v>
      </c>
      <c r="O495" s="7">
        <v>0</v>
      </c>
      <c r="P495" s="7">
        <v>0</v>
      </c>
      <c r="Q495" s="7">
        <v>0</v>
      </c>
      <c r="R495" s="7">
        <v>0</v>
      </c>
      <c r="S495" s="7">
        <v>0</v>
      </c>
      <c r="T495" s="7">
        <v>0</v>
      </c>
      <c r="U495" s="7">
        <v>0</v>
      </c>
      <c r="V495" s="7">
        <v>0</v>
      </c>
      <c r="W495" s="7">
        <v>0</v>
      </c>
      <c r="X495" s="7">
        <v>0</v>
      </c>
      <c r="Y495" s="7">
        <v>0</v>
      </c>
      <c r="Z495" s="7">
        <v>0</v>
      </c>
      <c r="AA495" s="7">
        <v>0</v>
      </c>
      <c r="AB495" s="4">
        <v>0</v>
      </c>
      <c r="AC495" s="4">
        <v>0</v>
      </c>
      <c r="AD495" s="4">
        <v>0</v>
      </c>
      <c r="AE495" s="4">
        <v>0</v>
      </c>
      <c r="AF495" s="4">
        <v>0</v>
      </c>
      <c r="AG495" s="4">
        <v>0</v>
      </c>
      <c r="AH495" s="4">
        <v>0</v>
      </c>
      <c r="AI495" s="4">
        <v>0</v>
      </c>
      <c r="AJ495" s="4">
        <v>0</v>
      </c>
      <c r="AK495" s="4">
        <v>0</v>
      </c>
      <c r="AL495" s="4">
        <v>0</v>
      </c>
      <c r="AM495" s="4">
        <v>0</v>
      </c>
      <c r="AP495" s="3" t="str">
        <f t="shared" si="24"/>
        <v>E491</v>
      </c>
      <c r="AQ495" s="4">
        <f>VLOOKUP($AP495,$C$5:$AM$504,1+MontoEmpresas!AX493,FALSE)+AV495</f>
        <v>0</v>
      </c>
      <c r="AR495" s="4">
        <f>VLOOKUP($AP495,$C$5:$AM$504,1+MontoEmpresas!AY493,FALSE)+AW495</f>
        <v>0</v>
      </c>
      <c r="AS495" s="4">
        <f>VLOOKUP($AP495,$C$5:$AM$504,1+MontoEmpresas!AZ493,FALSE)+AX495</f>
        <v>0</v>
      </c>
      <c r="AT495" s="5">
        <f t="shared" si="25"/>
        <v>0</v>
      </c>
      <c r="AV495" s="4"/>
      <c r="AW495" s="4"/>
      <c r="AX495" s="4"/>
    </row>
    <row r="496" spans="3:50" x14ac:dyDescent="0.35">
      <c r="C496" s="19" t="s">
        <v>635</v>
      </c>
      <c r="D496" s="7">
        <v>0</v>
      </c>
      <c r="E496" s="7">
        <v>0</v>
      </c>
      <c r="F496" s="7">
        <v>0</v>
      </c>
      <c r="G496" s="7">
        <v>0</v>
      </c>
      <c r="H496" s="7">
        <v>0</v>
      </c>
      <c r="I496" s="7">
        <v>0</v>
      </c>
      <c r="J496" s="7">
        <v>0</v>
      </c>
      <c r="K496" s="7">
        <v>0</v>
      </c>
      <c r="L496" s="7">
        <v>0</v>
      </c>
      <c r="M496" s="7">
        <v>0</v>
      </c>
      <c r="N496" s="7">
        <v>0</v>
      </c>
      <c r="O496" s="7">
        <v>0</v>
      </c>
      <c r="P496" s="7">
        <v>0</v>
      </c>
      <c r="Q496" s="7">
        <v>0</v>
      </c>
      <c r="R496" s="7">
        <v>0</v>
      </c>
      <c r="S496" s="7">
        <v>0</v>
      </c>
      <c r="T496" s="7">
        <v>0</v>
      </c>
      <c r="U496" s="7">
        <v>0</v>
      </c>
      <c r="V496" s="7">
        <v>0</v>
      </c>
      <c r="W496" s="7">
        <v>0</v>
      </c>
      <c r="X496" s="7">
        <v>0</v>
      </c>
      <c r="Y496" s="7">
        <v>0</v>
      </c>
      <c r="Z496" s="7">
        <v>0</v>
      </c>
      <c r="AA496" s="7">
        <v>0</v>
      </c>
      <c r="AB496" s="4">
        <v>0</v>
      </c>
      <c r="AC496" s="4">
        <v>0</v>
      </c>
      <c r="AD496" s="4">
        <v>0</v>
      </c>
      <c r="AE496" s="4">
        <v>0</v>
      </c>
      <c r="AF496" s="4">
        <v>0</v>
      </c>
      <c r="AG496" s="4">
        <v>0</v>
      </c>
      <c r="AH496" s="4">
        <v>0</v>
      </c>
      <c r="AI496" s="4">
        <v>0</v>
      </c>
      <c r="AJ496" s="4">
        <v>0</v>
      </c>
      <c r="AK496" s="4">
        <v>0</v>
      </c>
      <c r="AL496" s="4">
        <v>0</v>
      </c>
      <c r="AM496" s="4">
        <v>0</v>
      </c>
      <c r="AP496" s="3" t="str">
        <f t="shared" si="24"/>
        <v>E492</v>
      </c>
      <c r="AQ496" s="4">
        <f>VLOOKUP($AP496,$C$5:$AM$504,1+MontoEmpresas!AX494,FALSE)+AV496</f>
        <v>0</v>
      </c>
      <c r="AR496" s="4">
        <f>VLOOKUP($AP496,$C$5:$AM$504,1+MontoEmpresas!AY494,FALSE)+AW496</f>
        <v>0</v>
      </c>
      <c r="AS496" s="4">
        <f>VLOOKUP($AP496,$C$5:$AM$504,1+MontoEmpresas!AZ494,FALSE)+AX496</f>
        <v>0</v>
      </c>
      <c r="AT496" s="5">
        <f t="shared" si="25"/>
        <v>0</v>
      </c>
      <c r="AV496" s="4"/>
      <c r="AW496" s="4"/>
      <c r="AX496" s="4"/>
    </row>
    <row r="497" spans="3:50" x14ac:dyDescent="0.35">
      <c r="C497" s="19" t="s">
        <v>636</v>
      </c>
      <c r="D497" s="7">
        <v>0</v>
      </c>
      <c r="E497" s="7">
        <v>0</v>
      </c>
      <c r="F497" s="7">
        <v>0</v>
      </c>
      <c r="G497" s="7">
        <v>0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7">
        <v>0</v>
      </c>
      <c r="N497" s="7">
        <v>0</v>
      </c>
      <c r="O497" s="7">
        <v>0</v>
      </c>
      <c r="P497" s="7">
        <v>0</v>
      </c>
      <c r="Q497" s="7">
        <v>0</v>
      </c>
      <c r="R497" s="7">
        <v>0</v>
      </c>
      <c r="S497" s="7">
        <v>0</v>
      </c>
      <c r="T497" s="7">
        <v>0</v>
      </c>
      <c r="U497" s="7">
        <v>0</v>
      </c>
      <c r="V497" s="7">
        <v>0</v>
      </c>
      <c r="W497" s="7">
        <v>0</v>
      </c>
      <c r="X497" s="7">
        <v>0</v>
      </c>
      <c r="Y497" s="7">
        <v>0</v>
      </c>
      <c r="Z497" s="7">
        <v>0</v>
      </c>
      <c r="AA497" s="7">
        <v>0</v>
      </c>
      <c r="AB497" s="4">
        <v>0</v>
      </c>
      <c r="AC497" s="4">
        <v>0</v>
      </c>
      <c r="AD497" s="4">
        <v>0</v>
      </c>
      <c r="AE497" s="4">
        <v>0</v>
      </c>
      <c r="AF497" s="4">
        <v>0</v>
      </c>
      <c r="AG497" s="4">
        <v>0</v>
      </c>
      <c r="AH497" s="4">
        <v>0</v>
      </c>
      <c r="AI497" s="4">
        <v>0</v>
      </c>
      <c r="AJ497" s="4">
        <v>0</v>
      </c>
      <c r="AK497" s="4">
        <v>0</v>
      </c>
      <c r="AL497" s="4">
        <v>0</v>
      </c>
      <c r="AM497" s="4">
        <v>0</v>
      </c>
      <c r="AP497" s="3" t="str">
        <f t="shared" si="24"/>
        <v>E493</v>
      </c>
      <c r="AQ497" s="4">
        <f>VLOOKUP($AP497,$C$5:$AM$504,1+MontoEmpresas!AX495,FALSE)+AV497</f>
        <v>0</v>
      </c>
      <c r="AR497" s="4">
        <f>VLOOKUP($AP497,$C$5:$AM$504,1+MontoEmpresas!AY495,FALSE)+AW497</f>
        <v>0</v>
      </c>
      <c r="AS497" s="4">
        <f>VLOOKUP($AP497,$C$5:$AM$504,1+MontoEmpresas!AZ495,FALSE)+AX497</f>
        <v>0</v>
      </c>
      <c r="AT497" s="5">
        <f t="shared" si="25"/>
        <v>0</v>
      </c>
      <c r="AV497" s="4"/>
      <c r="AW497" s="4"/>
      <c r="AX497" s="4"/>
    </row>
    <row r="498" spans="3:50" x14ac:dyDescent="0.35">
      <c r="C498" s="19" t="s">
        <v>637</v>
      </c>
      <c r="D498" s="7">
        <v>0</v>
      </c>
      <c r="E498" s="7">
        <v>0</v>
      </c>
      <c r="F498" s="7">
        <v>0</v>
      </c>
      <c r="G498" s="7">
        <v>0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7">
        <v>0</v>
      </c>
      <c r="N498" s="7">
        <v>0</v>
      </c>
      <c r="O498" s="7">
        <v>0</v>
      </c>
      <c r="P498" s="7">
        <v>0</v>
      </c>
      <c r="Q498" s="7">
        <v>0</v>
      </c>
      <c r="R498" s="7">
        <v>0</v>
      </c>
      <c r="S498" s="7">
        <v>0</v>
      </c>
      <c r="T498" s="7">
        <v>0</v>
      </c>
      <c r="U498" s="7">
        <v>0</v>
      </c>
      <c r="V498" s="7">
        <v>0</v>
      </c>
      <c r="W498" s="7">
        <v>0</v>
      </c>
      <c r="X498" s="7">
        <v>0</v>
      </c>
      <c r="Y498" s="7">
        <v>0</v>
      </c>
      <c r="Z498" s="7">
        <v>0</v>
      </c>
      <c r="AA498" s="7">
        <v>0</v>
      </c>
      <c r="AB498" s="4">
        <v>0</v>
      </c>
      <c r="AC498" s="4">
        <v>0</v>
      </c>
      <c r="AD498" s="4">
        <v>0</v>
      </c>
      <c r="AE498" s="4">
        <v>0</v>
      </c>
      <c r="AF498" s="4">
        <v>0</v>
      </c>
      <c r="AG498" s="4">
        <v>0</v>
      </c>
      <c r="AH498" s="4">
        <v>0</v>
      </c>
      <c r="AI498" s="4">
        <v>0</v>
      </c>
      <c r="AJ498" s="4">
        <v>0</v>
      </c>
      <c r="AK498" s="4">
        <v>0</v>
      </c>
      <c r="AL498" s="4">
        <v>0</v>
      </c>
      <c r="AM498" s="4">
        <v>0</v>
      </c>
      <c r="AP498" s="3" t="str">
        <f t="shared" si="24"/>
        <v>E494</v>
      </c>
      <c r="AQ498" s="4">
        <f>VLOOKUP($AP498,$C$5:$AM$504,1+MontoEmpresas!AX496,FALSE)+AV498</f>
        <v>0</v>
      </c>
      <c r="AR498" s="4">
        <f>VLOOKUP($AP498,$C$5:$AM$504,1+MontoEmpresas!AY496,FALSE)+AW498</f>
        <v>0</v>
      </c>
      <c r="AS498" s="4">
        <f>VLOOKUP($AP498,$C$5:$AM$504,1+MontoEmpresas!AZ496,FALSE)+AX498</f>
        <v>0</v>
      </c>
      <c r="AT498" s="5">
        <f t="shared" si="25"/>
        <v>0</v>
      </c>
      <c r="AV498" s="4"/>
      <c r="AW498" s="4"/>
      <c r="AX498" s="4"/>
    </row>
    <row r="499" spans="3:50" x14ac:dyDescent="0.35">
      <c r="C499" s="19" t="s">
        <v>638</v>
      </c>
      <c r="D499" s="7">
        <v>0</v>
      </c>
      <c r="E499" s="7">
        <v>0</v>
      </c>
      <c r="F499" s="7">
        <v>0</v>
      </c>
      <c r="G499" s="7">
        <v>0</v>
      </c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7">
        <v>0</v>
      </c>
      <c r="N499" s="7">
        <v>0</v>
      </c>
      <c r="O499" s="7">
        <v>0</v>
      </c>
      <c r="P499" s="7">
        <v>0</v>
      </c>
      <c r="Q499" s="7">
        <v>0</v>
      </c>
      <c r="R499" s="7">
        <v>0</v>
      </c>
      <c r="S499" s="7">
        <v>0</v>
      </c>
      <c r="T499" s="7">
        <v>0</v>
      </c>
      <c r="U499" s="7">
        <v>0</v>
      </c>
      <c r="V499" s="7">
        <v>0</v>
      </c>
      <c r="W499" s="7">
        <v>0</v>
      </c>
      <c r="X499" s="7">
        <v>0</v>
      </c>
      <c r="Y499" s="7">
        <v>0</v>
      </c>
      <c r="Z499" s="7">
        <v>0</v>
      </c>
      <c r="AA499" s="7">
        <v>0</v>
      </c>
      <c r="AB499" s="4">
        <v>0</v>
      </c>
      <c r="AC499" s="4">
        <v>0</v>
      </c>
      <c r="AD499" s="4">
        <v>0</v>
      </c>
      <c r="AE499" s="4">
        <v>0</v>
      </c>
      <c r="AF499" s="4">
        <v>0</v>
      </c>
      <c r="AG499" s="4">
        <v>0</v>
      </c>
      <c r="AH499" s="4">
        <v>0</v>
      </c>
      <c r="AI499" s="4">
        <v>0</v>
      </c>
      <c r="AJ499" s="4">
        <v>0</v>
      </c>
      <c r="AK499" s="4">
        <v>0</v>
      </c>
      <c r="AL499" s="4">
        <v>0</v>
      </c>
      <c r="AM499" s="4">
        <v>0</v>
      </c>
      <c r="AP499" s="3" t="str">
        <f t="shared" si="24"/>
        <v>E495</v>
      </c>
      <c r="AQ499" s="4">
        <f>VLOOKUP($AP499,$C$5:$AM$504,1+MontoEmpresas!AX497,FALSE)+AV499</f>
        <v>0</v>
      </c>
      <c r="AR499" s="4">
        <f>VLOOKUP($AP499,$C$5:$AM$504,1+MontoEmpresas!AY497,FALSE)+AW499</f>
        <v>0</v>
      </c>
      <c r="AS499" s="4">
        <f>VLOOKUP($AP499,$C$5:$AM$504,1+MontoEmpresas!AZ497,FALSE)+AX499</f>
        <v>0</v>
      </c>
      <c r="AT499" s="5">
        <f t="shared" si="25"/>
        <v>0</v>
      </c>
      <c r="AV499" s="4"/>
      <c r="AW499" s="4"/>
      <c r="AX499" s="4"/>
    </row>
    <row r="500" spans="3:50" x14ac:dyDescent="0.35">
      <c r="C500" s="19" t="s">
        <v>639</v>
      </c>
      <c r="D500" s="7">
        <v>0</v>
      </c>
      <c r="E500" s="7">
        <v>0</v>
      </c>
      <c r="F500" s="7">
        <v>0</v>
      </c>
      <c r="G500" s="7">
        <v>0</v>
      </c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7">
        <v>0</v>
      </c>
      <c r="N500" s="7">
        <v>0</v>
      </c>
      <c r="O500" s="7">
        <v>0</v>
      </c>
      <c r="P500" s="7">
        <v>0</v>
      </c>
      <c r="Q500" s="7">
        <v>0</v>
      </c>
      <c r="R500" s="7">
        <v>0</v>
      </c>
      <c r="S500" s="7">
        <v>0</v>
      </c>
      <c r="T500" s="7">
        <v>0</v>
      </c>
      <c r="U500" s="7">
        <v>0</v>
      </c>
      <c r="V500" s="7">
        <v>0</v>
      </c>
      <c r="W500" s="7">
        <v>0</v>
      </c>
      <c r="X500" s="7">
        <v>0</v>
      </c>
      <c r="Y500" s="7">
        <v>0</v>
      </c>
      <c r="Z500" s="7">
        <v>0</v>
      </c>
      <c r="AA500" s="7">
        <v>0</v>
      </c>
      <c r="AB500" s="4">
        <v>0</v>
      </c>
      <c r="AC500" s="4">
        <v>0</v>
      </c>
      <c r="AD500" s="4">
        <v>0</v>
      </c>
      <c r="AE500" s="4">
        <v>0</v>
      </c>
      <c r="AF500" s="4">
        <v>0</v>
      </c>
      <c r="AG500" s="4">
        <v>0</v>
      </c>
      <c r="AH500" s="4">
        <v>0</v>
      </c>
      <c r="AI500" s="4">
        <v>0</v>
      </c>
      <c r="AJ500" s="4">
        <v>0</v>
      </c>
      <c r="AK500" s="4">
        <v>0</v>
      </c>
      <c r="AL500" s="4">
        <v>0</v>
      </c>
      <c r="AM500" s="4">
        <v>0</v>
      </c>
      <c r="AP500" s="3" t="str">
        <f t="shared" si="24"/>
        <v>E496</v>
      </c>
      <c r="AQ500" s="4">
        <f>VLOOKUP($AP500,$C$5:$AM$504,1+MontoEmpresas!AX498,FALSE)+AV500</f>
        <v>0</v>
      </c>
      <c r="AR500" s="4">
        <f>VLOOKUP($AP500,$C$5:$AM$504,1+MontoEmpresas!AY498,FALSE)+AW500</f>
        <v>0</v>
      </c>
      <c r="AS500" s="4">
        <f>VLOOKUP($AP500,$C$5:$AM$504,1+MontoEmpresas!AZ498,FALSE)+AX500</f>
        <v>0</v>
      </c>
      <c r="AT500" s="5">
        <f t="shared" si="25"/>
        <v>0</v>
      </c>
      <c r="AV500" s="4"/>
      <c r="AW500" s="4"/>
      <c r="AX500" s="4"/>
    </row>
    <row r="501" spans="3:50" x14ac:dyDescent="0.35">
      <c r="C501" s="19" t="s">
        <v>640</v>
      </c>
      <c r="D501" s="7">
        <v>0</v>
      </c>
      <c r="E501" s="7">
        <v>0</v>
      </c>
      <c r="F501" s="7">
        <v>0</v>
      </c>
      <c r="G501" s="7">
        <v>0</v>
      </c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7">
        <v>0</v>
      </c>
      <c r="N501" s="7">
        <v>0</v>
      </c>
      <c r="O501" s="7">
        <v>0</v>
      </c>
      <c r="P501" s="7">
        <v>0</v>
      </c>
      <c r="Q501" s="7">
        <v>0</v>
      </c>
      <c r="R501" s="7">
        <v>0</v>
      </c>
      <c r="S501" s="7">
        <v>0</v>
      </c>
      <c r="T501" s="7">
        <v>0</v>
      </c>
      <c r="U501" s="7">
        <v>0</v>
      </c>
      <c r="V501" s="7">
        <v>0</v>
      </c>
      <c r="W501" s="7">
        <v>0</v>
      </c>
      <c r="X501" s="7">
        <v>0</v>
      </c>
      <c r="Y501" s="7">
        <v>0</v>
      </c>
      <c r="Z501" s="7">
        <v>0</v>
      </c>
      <c r="AA501" s="7">
        <v>0</v>
      </c>
      <c r="AB501" s="4">
        <v>0</v>
      </c>
      <c r="AC501" s="4">
        <v>0</v>
      </c>
      <c r="AD501" s="4">
        <v>0</v>
      </c>
      <c r="AE501" s="4">
        <v>0</v>
      </c>
      <c r="AF501" s="4">
        <v>0</v>
      </c>
      <c r="AG501" s="4">
        <v>0</v>
      </c>
      <c r="AH501" s="4">
        <v>0</v>
      </c>
      <c r="AI501" s="4">
        <v>0</v>
      </c>
      <c r="AJ501" s="4">
        <v>0</v>
      </c>
      <c r="AK501" s="4">
        <v>0</v>
      </c>
      <c r="AL501" s="4">
        <v>0</v>
      </c>
      <c r="AM501" s="4">
        <v>0</v>
      </c>
      <c r="AP501" s="3" t="str">
        <f t="shared" si="24"/>
        <v>E497</v>
      </c>
      <c r="AQ501" s="4">
        <f>VLOOKUP($AP501,$C$5:$AM$504,1+MontoEmpresas!AX499,FALSE)+AV501</f>
        <v>0</v>
      </c>
      <c r="AR501" s="4">
        <f>VLOOKUP($AP501,$C$5:$AM$504,1+MontoEmpresas!AY499,FALSE)+AW501</f>
        <v>0</v>
      </c>
      <c r="AS501" s="4">
        <f>VLOOKUP($AP501,$C$5:$AM$504,1+MontoEmpresas!AZ499,FALSE)+AX501</f>
        <v>0</v>
      </c>
      <c r="AT501" s="5">
        <f t="shared" si="25"/>
        <v>0</v>
      </c>
      <c r="AV501" s="4"/>
      <c r="AW501" s="4"/>
      <c r="AX501" s="4"/>
    </row>
    <row r="502" spans="3:50" x14ac:dyDescent="0.35">
      <c r="C502" s="19" t="s">
        <v>641</v>
      </c>
      <c r="D502" s="7">
        <v>0</v>
      </c>
      <c r="E502" s="7">
        <v>0</v>
      </c>
      <c r="F502" s="7">
        <v>0</v>
      </c>
      <c r="G502" s="7">
        <v>0</v>
      </c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7">
        <v>0</v>
      </c>
      <c r="N502" s="7">
        <v>0</v>
      </c>
      <c r="O502" s="7">
        <v>0</v>
      </c>
      <c r="P502" s="7">
        <v>0</v>
      </c>
      <c r="Q502" s="7">
        <v>0</v>
      </c>
      <c r="R502" s="7">
        <v>0</v>
      </c>
      <c r="S502" s="7">
        <v>0</v>
      </c>
      <c r="T502" s="7">
        <v>0</v>
      </c>
      <c r="U502" s="7">
        <v>0</v>
      </c>
      <c r="V502" s="7">
        <v>0</v>
      </c>
      <c r="W502" s="7">
        <v>0</v>
      </c>
      <c r="X502" s="7">
        <v>0</v>
      </c>
      <c r="Y502" s="7">
        <v>0</v>
      </c>
      <c r="Z502" s="7">
        <v>0</v>
      </c>
      <c r="AA502" s="7">
        <v>0</v>
      </c>
      <c r="AB502" s="4">
        <v>0</v>
      </c>
      <c r="AC502" s="4">
        <v>0</v>
      </c>
      <c r="AD502" s="4">
        <v>0</v>
      </c>
      <c r="AE502" s="4">
        <v>0</v>
      </c>
      <c r="AF502" s="4">
        <v>0</v>
      </c>
      <c r="AG502" s="4">
        <v>0</v>
      </c>
      <c r="AH502" s="4">
        <v>0</v>
      </c>
      <c r="AI502" s="4">
        <v>0</v>
      </c>
      <c r="AJ502" s="4">
        <v>0</v>
      </c>
      <c r="AK502" s="4">
        <v>0</v>
      </c>
      <c r="AL502" s="4">
        <v>0</v>
      </c>
      <c r="AM502" s="4">
        <v>0</v>
      </c>
      <c r="AP502" s="3" t="str">
        <f t="shared" si="24"/>
        <v>E498</v>
      </c>
      <c r="AQ502" s="4">
        <f>VLOOKUP($AP502,$C$5:$AM$504,1+MontoEmpresas!AX500,FALSE)+AV502</f>
        <v>0</v>
      </c>
      <c r="AR502" s="4">
        <f>VLOOKUP($AP502,$C$5:$AM$504,1+MontoEmpresas!AY500,FALSE)+AW502</f>
        <v>0</v>
      </c>
      <c r="AS502" s="4">
        <f>VLOOKUP($AP502,$C$5:$AM$504,1+MontoEmpresas!AZ500,FALSE)+AX502</f>
        <v>0</v>
      </c>
      <c r="AT502" s="5">
        <f t="shared" si="25"/>
        <v>0</v>
      </c>
      <c r="AV502" s="4"/>
      <c r="AW502" s="4"/>
      <c r="AX502" s="4"/>
    </row>
    <row r="503" spans="3:50" x14ac:dyDescent="0.35">
      <c r="C503" s="19" t="s">
        <v>642</v>
      </c>
      <c r="D503" s="7">
        <v>0</v>
      </c>
      <c r="E503" s="7">
        <v>0</v>
      </c>
      <c r="F503" s="7">
        <v>0</v>
      </c>
      <c r="G503" s="7">
        <v>0</v>
      </c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7">
        <v>0</v>
      </c>
      <c r="N503" s="7">
        <v>0</v>
      </c>
      <c r="O503" s="7">
        <v>0</v>
      </c>
      <c r="P503" s="7">
        <v>0</v>
      </c>
      <c r="Q503" s="7">
        <v>0</v>
      </c>
      <c r="R503" s="7">
        <v>0</v>
      </c>
      <c r="S503" s="7">
        <v>0</v>
      </c>
      <c r="T503" s="7">
        <v>0</v>
      </c>
      <c r="U503" s="7">
        <v>0</v>
      </c>
      <c r="V503" s="7">
        <v>0</v>
      </c>
      <c r="W503" s="7">
        <v>0</v>
      </c>
      <c r="X503" s="7">
        <v>0</v>
      </c>
      <c r="Y503" s="7">
        <v>0</v>
      </c>
      <c r="Z503" s="7">
        <v>0</v>
      </c>
      <c r="AA503" s="7">
        <v>0</v>
      </c>
      <c r="AB503" s="4">
        <v>0</v>
      </c>
      <c r="AC503" s="4">
        <v>0</v>
      </c>
      <c r="AD503" s="4">
        <v>0</v>
      </c>
      <c r="AE503" s="4">
        <v>0</v>
      </c>
      <c r="AF503" s="4">
        <v>0</v>
      </c>
      <c r="AG503" s="4">
        <v>0</v>
      </c>
      <c r="AH503" s="4">
        <v>0</v>
      </c>
      <c r="AI503" s="4">
        <v>0</v>
      </c>
      <c r="AJ503" s="4">
        <v>0</v>
      </c>
      <c r="AK503" s="4">
        <v>0</v>
      </c>
      <c r="AL503" s="4">
        <v>0</v>
      </c>
      <c r="AM503" s="4">
        <v>0</v>
      </c>
      <c r="AP503" s="3" t="str">
        <f t="shared" si="24"/>
        <v>E499</v>
      </c>
      <c r="AQ503" s="4">
        <f>VLOOKUP($AP503,$C$5:$AM$504,1+MontoEmpresas!AX501,FALSE)+AV503</f>
        <v>0</v>
      </c>
      <c r="AR503" s="4">
        <f>VLOOKUP($AP503,$C$5:$AM$504,1+MontoEmpresas!AY501,FALSE)+AW503</f>
        <v>0</v>
      </c>
      <c r="AS503" s="4">
        <f>VLOOKUP($AP503,$C$5:$AM$504,1+MontoEmpresas!AZ501,FALSE)+AX503</f>
        <v>0</v>
      </c>
      <c r="AT503" s="5">
        <f t="shared" si="25"/>
        <v>0</v>
      </c>
      <c r="AV503" s="4"/>
      <c r="AW503" s="4"/>
      <c r="AX503" s="4"/>
    </row>
    <row r="504" spans="3:50" x14ac:dyDescent="0.35">
      <c r="C504" s="19" t="s">
        <v>643</v>
      </c>
      <c r="D504" s="7">
        <v>0</v>
      </c>
      <c r="E504" s="7">
        <v>0</v>
      </c>
      <c r="F504" s="7">
        <v>0</v>
      </c>
      <c r="G504" s="7">
        <v>0</v>
      </c>
      <c r="H504" s="7">
        <v>0</v>
      </c>
      <c r="I504" s="7">
        <v>0</v>
      </c>
      <c r="J504" s="7">
        <v>0</v>
      </c>
      <c r="K504" s="7">
        <v>0</v>
      </c>
      <c r="L504" s="7">
        <v>0</v>
      </c>
      <c r="M504" s="7">
        <v>0</v>
      </c>
      <c r="N504" s="7">
        <v>0</v>
      </c>
      <c r="O504" s="7">
        <v>0</v>
      </c>
      <c r="P504" s="7">
        <v>0</v>
      </c>
      <c r="Q504" s="7">
        <v>0</v>
      </c>
      <c r="R504" s="7">
        <v>0</v>
      </c>
      <c r="S504" s="7">
        <v>0</v>
      </c>
      <c r="T504" s="7">
        <v>0</v>
      </c>
      <c r="U504" s="7">
        <v>0</v>
      </c>
      <c r="V504" s="7">
        <v>0</v>
      </c>
      <c r="W504" s="7">
        <v>0</v>
      </c>
      <c r="X504" s="7">
        <v>0</v>
      </c>
      <c r="Y504" s="7">
        <v>0</v>
      </c>
      <c r="Z504" s="7">
        <v>0</v>
      </c>
      <c r="AA504" s="7">
        <v>0</v>
      </c>
      <c r="AB504" s="4">
        <v>0</v>
      </c>
      <c r="AC504" s="4">
        <v>0</v>
      </c>
      <c r="AD504" s="4">
        <v>0</v>
      </c>
      <c r="AE504" s="4">
        <v>0</v>
      </c>
      <c r="AF504" s="4">
        <v>0</v>
      </c>
      <c r="AG504" s="4">
        <v>0</v>
      </c>
      <c r="AH504" s="4">
        <v>0</v>
      </c>
      <c r="AI504" s="4">
        <v>0</v>
      </c>
      <c r="AJ504" s="4">
        <v>0</v>
      </c>
      <c r="AK504" s="4">
        <v>0</v>
      </c>
      <c r="AL504" s="4">
        <v>0</v>
      </c>
      <c r="AM504" s="4">
        <v>0</v>
      </c>
      <c r="AP504" s="3" t="str">
        <f t="shared" si="24"/>
        <v>SINEMP</v>
      </c>
      <c r="AQ504" s="4">
        <f>VLOOKUP($AP504,$C$5:$AM$504,1+MontoEmpresas!AX502,FALSE)+AV504</f>
        <v>0</v>
      </c>
      <c r="AR504" s="4">
        <f>VLOOKUP($AP504,$C$5:$AM$504,1+MontoEmpresas!AY502,FALSE)+AW504</f>
        <v>0</v>
      </c>
      <c r="AS504" s="4">
        <f>VLOOKUP($AP504,$C$5:$AM$504,1+MontoEmpresas!AZ502,FALSE)+AX504</f>
        <v>0</v>
      </c>
      <c r="AT504" s="5">
        <f t="shared" si="25"/>
        <v>0</v>
      </c>
      <c r="AV504" s="4"/>
      <c r="AW504" s="4"/>
      <c r="AX504" s="4"/>
    </row>
  </sheetData>
  <mergeCells count="3">
    <mergeCell ref="D3:O3"/>
    <mergeCell ref="P3:AA3"/>
    <mergeCell ref="AB3:AM3"/>
  </mergeCells>
  <conditionalFormatting sqref="AB5:AM504 AN17">
    <cfRule type="cellIs" dxfId="9" priority="4" operator="lessThan">
      <formula>0</formula>
    </cfRule>
  </conditionalFormatting>
  <conditionalFormatting sqref="AQ5:AT504">
    <cfRule type="cellIs" dxfId="8" priority="3" operator="lessThan">
      <formula>0</formula>
    </cfRule>
  </conditionalFormatting>
  <conditionalFormatting sqref="AV5:AV504">
    <cfRule type="cellIs" dxfId="7" priority="2" operator="lessThan">
      <formula>0</formula>
    </cfRule>
  </conditionalFormatting>
  <conditionalFormatting sqref="AW5:AX504">
    <cfRule type="cellIs" dxfId="6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61DAC-A924-4BA5-90D2-72BCFA071A05}">
  <dimension ref="B1:AS27"/>
  <sheetViews>
    <sheetView showGridLines="0" zoomScale="90" zoomScaleNormal="90" workbookViewId="0">
      <selection activeCell="D1" sqref="D1:AM1048576"/>
    </sheetView>
  </sheetViews>
  <sheetFormatPr baseColWidth="10" defaultRowHeight="14.5" x14ac:dyDescent="0.35"/>
  <cols>
    <col min="3" max="3" width="17.1796875" bestFit="1" customWidth="1"/>
    <col min="4" max="12" width="2.1796875" bestFit="1" customWidth="1"/>
    <col min="13" max="15" width="11.54296875" bestFit="1" customWidth="1"/>
    <col min="16" max="24" width="3.26953125" bestFit="1" customWidth="1"/>
    <col min="25" max="27" width="11.54296875" bestFit="1" customWidth="1"/>
    <col min="28" max="36" width="3.26953125" bestFit="1" customWidth="1"/>
    <col min="37" max="39" width="11.54296875" bestFit="1" customWidth="1"/>
    <col min="42" max="42" width="8.453125" bestFit="1" customWidth="1"/>
    <col min="43" max="44" width="17.1796875" bestFit="1" customWidth="1"/>
    <col min="45" max="45" width="41.7265625" bestFit="1" customWidth="1"/>
  </cols>
  <sheetData>
    <row r="1" spans="2:45" x14ac:dyDescent="0.35">
      <c r="C1" t="s">
        <v>645</v>
      </c>
    </row>
    <row r="2" spans="2:45" x14ac:dyDescent="0.35"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P2">
        <v>13</v>
      </c>
      <c r="Q2">
        <v>14</v>
      </c>
      <c r="R2">
        <v>15</v>
      </c>
      <c r="S2">
        <v>16</v>
      </c>
      <c r="T2">
        <v>17</v>
      </c>
      <c r="U2">
        <v>18</v>
      </c>
      <c r="V2">
        <v>19</v>
      </c>
      <c r="W2">
        <v>20</v>
      </c>
      <c r="X2">
        <v>21</v>
      </c>
      <c r="Y2">
        <v>22</v>
      </c>
      <c r="Z2">
        <v>23</v>
      </c>
      <c r="AA2">
        <v>24</v>
      </c>
      <c r="AB2">
        <v>25</v>
      </c>
      <c r="AC2">
        <v>26</v>
      </c>
      <c r="AD2">
        <v>27</v>
      </c>
      <c r="AE2">
        <v>28</v>
      </c>
      <c r="AF2">
        <v>29</v>
      </c>
      <c r="AG2">
        <v>30</v>
      </c>
      <c r="AH2">
        <v>31</v>
      </c>
      <c r="AI2">
        <v>32</v>
      </c>
      <c r="AJ2">
        <v>33</v>
      </c>
      <c r="AK2">
        <v>34</v>
      </c>
      <c r="AL2">
        <v>35</v>
      </c>
      <c r="AM2">
        <v>36</v>
      </c>
    </row>
    <row r="3" spans="2:45" x14ac:dyDescent="0.35">
      <c r="D3" s="72" t="s">
        <v>93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 t="s">
        <v>88</v>
      </c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 t="s">
        <v>87</v>
      </c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</row>
    <row r="4" spans="2:45" ht="49" x14ac:dyDescent="0.35">
      <c r="B4" s="29" t="s">
        <v>652</v>
      </c>
      <c r="C4" s="13" t="s">
        <v>89</v>
      </c>
      <c r="D4" s="14">
        <v>1</v>
      </c>
      <c r="E4" s="14">
        <v>2</v>
      </c>
      <c r="F4" s="14">
        <v>3</v>
      </c>
      <c r="G4" s="14">
        <v>4</v>
      </c>
      <c r="H4" s="14">
        <v>5</v>
      </c>
      <c r="I4" s="14">
        <v>6</v>
      </c>
      <c r="J4" s="14">
        <v>7</v>
      </c>
      <c r="K4" s="14">
        <v>8</v>
      </c>
      <c r="L4" s="14">
        <v>9</v>
      </c>
      <c r="M4" s="14">
        <v>10</v>
      </c>
      <c r="N4" s="14">
        <v>11</v>
      </c>
      <c r="O4" s="14">
        <v>12</v>
      </c>
      <c r="P4" s="14">
        <v>1</v>
      </c>
      <c r="Q4" s="14">
        <v>2</v>
      </c>
      <c r="R4" s="14">
        <v>3</v>
      </c>
      <c r="S4" s="14">
        <v>4</v>
      </c>
      <c r="T4" s="14">
        <v>5</v>
      </c>
      <c r="U4" s="14">
        <v>6</v>
      </c>
      <c r="V4" s="14">
        <v>7</v>
      </c>
      <c r="W4" s="14">
        <v>8</v>
      </c>
      <c r="X4" s="14">
        <v>9</v>
      </c>
      <c r="Y4" s="14">
        <v>10</v>
      </c>
      <c r="Z4" s="14">
        <v>11</v>
      </c>
      <c r="AA4" s="14">
        <v>12</v>
      </c>
      <c r="AB4" s="14">
        <v>1</v>
      </c>
      <c r="AC4" s="14">
        <v>2</v>
      </c>
      <c r="AD4" s="14">
        <v>3</v>
      </c>
      <c r="AE4" s="14">
        <v>4</v>
      </c>
      <c r="AF4" s="14">
        <v>5</v>
      </c>
      <c r="AG4" s="14">
        <v>6</v>
      </c>
      <c r="AH4" s="14">
        <v>7</v>
      </c>
      <c r="AI4" s="14">
        <v>8</v>
      </c>
      <c r="AJ4" s="14">
        <v>9</v>
      </c>
      <c r="AK4" s="14">
        <v>10</v>
      </c>
      <c r="AL4" s="14">
        <v>11</v>
      </c>
      <c r="AM4" s="14">
        <v>12</v>
      </c>
      <c r="AP4" s="21" t="s">
        <v>652</v>
      </c>
      <c r="AQ4" s="40" t="s">
        <v>653</v>
      </c>
      <c r="AR4" s="40" t="s">
        <v>654</v>
      </c>
      <c r="AS4" s="21" t="s">
        <v>655</v>
      </c>
    </row>
    <row r="5" spans="2:45" x14ac:dyDescent="0.35">
      <c r="AP5" s="43">
        <v>1</v>
      </c>
      <c r="AQ5" s="44" t="s">
        <v>21</v>
      </c>
      <c r="AR5" s="44" t="s">
        <v>28</v>
      </c>
      <c r="AS5" s="45" t="s">
        <v>656</v>
      </c>
    </row>
    <row r="6" spans="2:45" x14ac:dyDescent="0.35">
      <c r="AP6" s="46">
        <v>2</v>
      </c>
      <c r="AQ6" s="22" t="s">
        <v>63</v>
      </c>
      <c r="AR6" s="22" t="s">
        <v>21</v>
      </c>
      <c r="AS6" s="47" t="s">
        <v>657</v>
      </c>
    </row>
    <row r="7" spans="2:45" x14ac:dyDescent="0.35">
      <c r="B7" s="48">
        <v>2</v>
      </c>
      <c r="C7" s="3" t="s">
        <v>63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  <c r="AG7" s="42">
        <v>0</v>
      </c>
      <c r="AH7" s="42">
        <v>0</v>
      </c>
      <c r="AI7" s="42">
        <v>0</v>
      </c>
      <c r="AJ7" s="42">
        <v>0</v>
      </c>
      <c r="AK7" s="42">
        <v>0</v>
      </c>
      <c r="AL7" s="42">
        <v>0</v>
      </c>
      <c r="AM7" s="42">
        <v>0</v>
      </c>
      <c r="AP7" s="49">
        <v>3</v>
      </c>
      <c r="AQ7" s="44" t="s">
        <v>238</v>
      </c>
      <c r="AR7" s="44" t="s">
        <v>20</v>
      </c>
      <c r="AS7" s="50" t="s">
        <v>658</v>
      </c>
    </row>
    <row r="8" spans="2:45" x14ac:dyDescent="0.35">
      <c r="B8" s="48">
        <v>2</v>
      </c>
      <c r="C8" s="3" t="s">
        <v>21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  <c r="AG8" s="42">
        <v>0</v>
      </c>
      <c r="AH8" s="42">
        <v>0</v>
      </c>
      <c r="AI8" s="42">
        <v>0</v>
      </c>
      <c r="AJ8" s="42">
        <v>0</v>
      </c>
      <c r="AK8" s="42">
        <v>0</v>
      </c>
      <c r="AL8" s="42">
        <v>0</v>
      </c>
      <c r="AM8" s="42">
        <v>0</v>
      </c>
      <c r="AR8" t="s">
        <v>659</v>
      </c>
    </row>
    <row r="9" spans="2:45" x14ac:dyDescent="0.35">
      <c r="AQ9" t="s">
        <v>661</v>
      </c>
      <c r="AR9" t="s">
        <v>660</v>
      </c>
    </row>
    <row r="11" spans="2:45" x14ac:dyDescent="0.35">
      <c r="B11" s="41">
        <v>1</v>
      </c>
      <c r="C11" s="3" t="s">
        <v>21</v>
      </c>
      <c r="D11" s="53">
        <f>+VLOOKUP($C11,MontoEmpresas!$A$3:$AK$502,D$2+1,FALSE)</f>
        <v>0</v>
      </c>
      <c r="E11" s="53">
        <f>+VLOOKUP($C11,MontoEmpresas!$A$3:$AK$502,E$2+1,FALSE)</f>
        <v>0</v>
      </c>
      <c r="F11" s="53">
        <f>+VLOOKUP($C11,MontoEmpresas!$A$3:$AK$502,F$2+1,FALSE)</f>
        <v>0</v>
      </c>
      <c r="G11" s="53">
        <f>+VLOOKUP($C11,MontoEmpresas!$A$3:$AK$502,G$2+1,FALSE)</f>
        <v>0</v>
      </c>
      <c r="H11" s="53">
        <f>+VLOOKUP($C11,MontoEmpresas!$A$3:$AK$502,H$2+1,FALSE)</f>
        <v>0</v>
      </c>
      <c r="I11" s="53">
        <f>+VLOOKUP($C11,MontoEmpresas!$A$3:$AK$502,I$2+1,FALSE)</f>
        <v>0</v>
      </c>
      <c r="J11" s="53">
        <f>+VLOOKUP($C11,MontoEmpresas!$A$3:$AK$502,J$2+1,FALSE)</f>
        <v>0</v>
      </c>
      <c r="K11" s="53">
        <f>+VLOOKUP($C11,MontoEmpresas!$A$3:$AK$502,K$2+1,FALSE)</f>
        <v>0</v>
      </c>
      <c r="L11" s="53">
        <f>+VLOOKUP($C11,MontoEmpresas!$A$3:$AK$502,L$2+1,FALSE)</f>
        <v>0</v>
      </c>
      <c r="M11" s="53">
        <f>+VLOOKUP($C11,MontoEmpresas!$A$3:$AK$502,M$2+1,FALSE)</f>
        <v>-77303576.23999995</v>
      </c>
      <c r="N11" s="53">
        <f>+VLOOKUP($C11,MontoEmpresas!$A$3:$AK$502,N$2+1,FALSE)</f>
        <v>-70868258.840000004</v>
      </c>
      <c r="O11" s="53">
        <f>+VLOOKUP($C11,MontoEmpresas!$A$3:$AK$502,O$2+1,FALSE)</f>
        <v>-77081340.990000084</v>
      </c>
      <c r="P11" s="53">
        <f>+VLOOKUP($C11,MontoEmpresas!$A$3:$AK$502,P$2+1,FALSE)</f>
        <v>0</v>
      </c>
      <c r="Q11" s="53">
        <f>+VLOOKUP($C11,MontoEmpresas!$A$3:$AK$502,Q$2+1,FALSE)</f>
        <v>0</v>
      </c>
      <c r="R11" s="53">
        <f>+VLOOKUP($C11,MontoEmpresas!$A$3:$AK$502,R$2+1,FALSE)</f>
        <v>0</v>
      </c>
      <c r="S11" s="53">
        <f>+VLOOKUP($C11,MontoEmpresas!$A$3:$AK$502,S$2+1,FALSE)</f>
        <v>0</v>
      </c>
      <c r="T11" s="53">
        <f>+VLOOKUP($C11,MontoEmpresas!$A$3:$AK$502,T$2+1,FALSE)</f>
        <v>0</v>
      </c>
      <c r="U11" s="53">
        <f>+VLOOKUP($C11,MontoEmpresas!$A$3:$AK$502,U$2+1,FALSE)</f>
        <v>0</v>
      </c>
      <c r="V11" s="53">
        <f>+VLOOKUP($C11,MontoEmpresas!$A$3:$AK$502,V$2+1,FALSE)</f>
        <v>0</v>
      </c>
      <c r="W11" s="53">
        <f>+VLOOKUP($C11,MontoEmpresas!$A$3:$AK$502,W$2+1,FALSE)</f>
        <v>0</v>
      </c>
      <c r="X11" s="53">
        <f>+VLOOKUP($C11,MontoEmpresas!$A$3:$AK$502,X$2+1,FALSE)</f>
        <v>0</v>
      </c>
      <c r="Y11" s="53">
        <f>+VLOOKUP($C11,MontoEmpresas!$A$3:$AK$502,Y$2+1,FALSE)</f>
        <v>-77696683.920000002</v>
      </c>
      <c r="Z11" s="53">
        <f>+VLOOKUP($C11,MontoEmpresas!$A$3:$AK$502,Z$2+1,FALSE)</f>
        <v>-71716998.829999983</v>
      </c>
      <c r="AA11" s="53">
        <f>+VLOOKUP($C11,MontoEmpresas!$A$3:$AK$502,AA$2+1,FALSE)</f>
        <v>-90264908.130000025</v>
      </c>
      <c r="AB11" s="53">
        <f>+VLOOKUP($C11,MontoEmpresas!$A$3:$AK$502,AB$2+1,FALSE)</f>
        <v>0</v>
      </c>
      <c r="AC11" s="53">
        <f>+VLOOKUP($C11,MontoEmpresas!$A$3:$AK$502,AC$2+1,FALSE)</f>
        <v>0</v>
      </c>
      <c r="AD11" s="53">
        <f>+VLOOKUP($C11,MontoEmpresas!$A$3:$AK$502,AD$2+1,FALSE)</f>
        <v>0</v>
      </c>
      <c r="AE11" s="53">
        <f>+VLOOKUP($C11,MontoEmpresas!$A$3:$AK$502,AE$2+1,FALSE)</f>
        <v>0</v>
      </c>
      <c r="AF11" s="53">
        <f>+VLOOKUP($C11,MontoEmpresas!$A$3:$AK$502,AF$2+1,FALSE)</f>
        <v>0</v>
      </c>
      <c r="AG11" s="53">
        <f>+VLOOKUP($C11,MontoEmpresas!$A$3:$AK$502,AG$2+1,FALSE)</f>
        <v>0</v>
      </c>
      <c r="AH11" s="53">
        <f>+VLOOKUP($C11,MontoEmpresas!$A$3:$AK$502,AH$2+1,FALSE)</f>
        <v>0</v>
      </c>
      <c r="AI11" s="53">
        <f>+VLOOKUP($C11,MontoEmpresas!$A$3:$AK$502,AI$2+1,FALSE)</f>
        <v>0</v>
      </c>
      <c r="AJ11" s="53">
        <f>+VLOOKUP($C11,MontoEmpresas!$A$3:$AK$502,AJ$2+1,FALSE)</f>
        <v>0</v>
      </c>
      <c r="AK11" s="53">
        <f>+VLOOKUP($C11,MontoEmpresas!$A$3:$AK$502,AK$2+1,FALSE)</f>
        <v>-76900316.459999949</v>
      </c>
      <c r="AL11" s="53">
        <f>+VLOOKUP($C11,MontoEmpresas!$A$3:$AK$502,AL$2+1,FALSE)</f>
        <v>-71901048.86999999</v>
      </c>
      <c r="AM11" s="54">
        <f>+VLOOKUP($C11,MontoEmpresas!$A$3:$AK$502,AM$2+1,FALSE)</f>
        <v>-87145229.389999881</v>
      </c>
    </row>
    <row r="12" spans="2:45" x14ac:dyDescent="0.35">
      <c r="B12" s="41">
        <v>1</v>
      </c>
      <c r="C12" s="3" t="s">
        <v>28</v>
      </c>
      <c r="D12" s="57">
        <f>+VLOOKUP($C12,MontoEmpresas!$A$3:$AK$502,D$2+1,FALSE)</f>
        <v>0</v>
      </c>
      <c r="E12" s="57">
        <f>+VLOOKUP($C12,MontoEmpresas!$A$3:$AK$502,E$2+1,FALSE)</f>
        <v>0</v>
      </c>
      <c r="F12" s="57">
        <f>+VLOOKUP($C12,MontoEmpresas!$A$3:$AK$502,F$2+1,FALSE)</f>
        <v>0</v>
      </c>
      <c r="G12" s="57">
        <f>+VLOOKUP($C12,MontoEmpresas!$A$3:$AK$502,G$2+1,FALSE)</f>
        <v>0</v>
      </c>
      <c r="H12" s="57">
        <f>+VLOOKUP($C12,MontoEmpresas!$A$3:$AK$502,H$2+1,FALSE)</f>
        <v>0</v>
      </c>
      <c r="I12" s="57">
        <f>+VLOOKUP($C12,MontoEmpresas!$A$3:$AK$502,I$2+1,FALSE)</f>
        <v>0</v>
      </c>
      <c r="J12" s="57">
        <f>+VLOOKUP($C12,MontoEmpresas!$A$3:$AK$502,J$2+1,FALSE)</f>
        <v>0</v>
      </c>
      <c r="K12" s="57">
        <f>+VLOOKUP($C12,MontoEmpresas!$A$3:$AK$502,K$2+1,FALSE)</f>
        <v>0</v>
      </c>
      <c r="L12" s="57">
        <f>+VLOOKUP($C12,MontoEmpresas!$A$3:$AK$502,L$2+1,FALSE)</f>
        <v>0</v>
      </c>
      <c r="M12" s="57">
        <f>+VLOOKUP($C12,MontoEmpresas!$A$3:$AK$502,M$2+1,FALSE)</f>
        <v>-25394877.059999973</v>
      </c>
      <c r="N12" s="57">
        <f>+VLOOKUP($C12,MontoEmpresas!$A$3:$AK$502,N$2+1,FALSE)</f>
        <v>-27170815.350000009</v>
      </c>
      <c r="O12" s="57">
        <f>+VLOOKUP($C12,MontoEmpresas!$A$3:$AK$502,O$2+1,FALSE)</f>
        <v>-28463164.780000024</v>
      </c>
      <c r="P12" s="57">
        <f>+VLOOKUP($C12,MontoEmpresas!$A$3:$AK$502,P$2+1,FALSE)</f>
        <v>0</v>
      </c>
      <c r="Q12" s="57">
        <f>+VLOOKUP($C12,MontoEmpresas!$A$3:$AK$502,Q$2+1,FALSE)</f>
        <v>0</v>
      </c>
      <c r="R12" s="57">
        <f>+VLOOKUP($C12,MontoEmpresas!$A$3:$AK$502,R$2+1,FALSE)</f>
        <v>0</v>
      </c>
      <c r="S12" s="57">
        <f>+VLOOKUP($C12,MontoEmpresas!$A$3:$AK$502,S$2+1,FALSE)</f>
        <v>0</v>
      </c>
      <c r="T12" s="57">
        <f>+VLOOKUP($C12,MontoEmpresas!$A$3:$AK$502,T$2+1,FALSE)</f>
        <v>0</v>
      </c>
      <c r="U12" s="57">
        <f>+VLOOKUP($C12,MontoEmpresas!$A$3:$AK$502,U$2+1,FALSE)</f>
        <v>0</v>
      </c>
      <c r="V12" s="57">
        <f>+VLOOKUP($C12,MontoEmpresas!$A$3:$AK$502,V$2+1,FALSE)</f>
        <v>0</v>
      </c>
      <c r="W12" s="57">
        <f>+VLOOKUP($C12,MontoEmpresas!$A$3:$AK$502,W$2+1,FALSE)</f>
        <v>0</v>
      </c>
      <c r="X12" s="57">
        <f>+VLOOKUP($C12,MontoEmpresas!$A$3:$AK$502,X$2+1,FALSE)</f>
        <v>0</v>
      </c>
      <c r="Y12" s="57">
        <f>+VLOOKUP($C12,MontoEmpresas!$A$3:$AK$502,Y$2+1,FALSE)</f>
        <v>-25496388.459999986</v>
      </c>
      <c r="Z12" s="57">
        <f>+VLOOKUP($C12,MontoEmpresas!$A$3:$AK$502,Z$2+1,FALSE)</f>
        <v>-28003116.000000004</v>
      </c>
      <c r="AA12" s="57">
        <f>+VLOOKUP($C12,MontoEmpresas!$A$3:$AK$502,AA$2+1,FALSE)</f>
        <v>-28311560.699999981</v>
      </c>
      <c r="AB12" s="57">
        <f>+VLOOKUP($C12,MontoEmpresas!$A$3:$AK$502,AB$2+1,FALSE)</f>
        <v>0</v>
      </c>
      <c r="AC12" s="57">
        <f>+VLOOKUP($C12,MontoEmpresas!$A$3:$AK$502,AC$2+1,FALSE)</f>
        <v>0</v>
      </c>
      <c r="AD12" s="57">
        <f>+VLOOKUP($C12,MontoEmpresas!$A$3:$AK$502,AD$2+1,FALSE)</f>
        <v>0</v>
      </c>
      <c r="AE12" s="57">
        <f>+VLOOKUP($C12,MontoEmpresas!$A$3:$AK$502,AE$2+1,FALSE)</f>
        <v>0</v>
      </c>
      <c r="AF12" s="57">
        <f>+VLOOKUP($C12,MontoEmpresas!$A$3:$AK$502,AF$2+1,FALSE)</f>
        <v>0</v>
      </c>
      <c r="AG12" s="57">
        <f>+VLOOKUP($C12,MontoEmpresas!$A$3:$AK$502,AG$2+1,FALSE)</f>
        <v>0</v>
      </c>
      <c r="AH12" s="57">
        <f>+VLOOKUP($C12,MontoEmpresas!$A$3:$AK$502,AH$2+1,FALSE)</f>
        <v>0</v>
      </c>
      <c r="AI12" s="57">
        <f>+VLOOKUP($C12,MontoEmpresas!$A$3:$AK$502,AI$2+1,FALSE)</f>
        <v>0</v>
      </c>
      <c r="AJ12" s="57">
        <f>+VLOOKUP($C12,MontoEmpresas!$A$3:$AK$502,AJ$2+1,FALSE)</f>
        <v>0</v>
      </c>
      <c r="AK12" s="57">
        <f>+VLOOKUP($C12,MontoEmpresas!$A$3:$AK$502,AK$2+1,FALSE)</f>
        <v>-24704952.480000019</v>
      </c>
      <c r="AL12" s="57">
        <f>+VLOOKUP($C12,MontoEmpresas!$A$3:$AK$502,AL$2+1,FALSE)</f>
        <v>-26817546.84999999</v>
      </c>
      <c r="AM12" s="58">
        <f>+VLOOKUP($C12,MontoEmpresas!$A$3:$AK$502,AM$2+1,FALSE)</f>
        <v>-27221550.74000001</v>
      </c>
    </row>
    <row r="13" spans="2:45" x14ac:dyDescent="0.35">
      <c r="B13" s="59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1"/>
    </row>
    <row r="14" spans="2:45" x14ac:dyDescent="0.35">
      <c r="B14" s="59"/>
      <c r="C14" s="56" t="s">
        <v>662</v>
      </c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1"/>
    </row>
    <row r="15" spans="2:45" x14ac:dyDescent="0.35">
      <c r="B15" s="59">
        <v>3</v>
      </c>
      <c r="C15" s="3" t="s">
        <v>21</v>
      </c>
      <c r="D15" s="62">
        <f>+D12</f>
        <v>0</v>
      </c>
      <c r="E15" s="62">
        <f t="shared" ref="E15:AM15" si="0">+E12</f>
        <v>0</v>
      </c>
      <c r="F15" s="62">
        <f t="shared" si="0"/>
        <v>0</v>
      </c>
      <c r="G15" s="62">
        <f t="shared" si="0"/>
        <v>0</v>
      </c>
      <c r="H15" s="62">
        <f t="shared" si="0"/>
        <v>0</v>
      </c>
      <c r="I15" s="62">
        <f t="shared" si="0"/>
        <v>0</v>
      </c>
      <c r="J15" s="62">
        <f t="shared" si="0"/>
        <v>0</v>
      </c>
      <c r="K15" s="62">
        <f t="shared" si="0"/>
        <v>0</v>
      </c>
      <c r="L15" s="62">
        <f t="shared" si="0"/>
        <v>0</v>
      </c>
      <c r="M15" s="63">
        <f t="shared" si="0"/>
        <v>-25394877.059999973</v>
      </c>
      <c r="N15" s="63">
        <f t="shared" si="0"/>
        <v>-27170815.350000009</v>
      </c>
      <c r="O15" s="63">
        <f t="shared" si="0"/>
        <v>-28463164.780000024</v>
      </c>
      <c r="P15" s="62">
        <f t="shared" si="0"/>
        <v>0</v>
      </c>
      <c r="Q15" s="62">
        <f t="shared" si="0"/>
        <v>0</v>
      </c>
      <c r="R15" s="62">
        <f t="shared" si="0"/>
        <v>0</v>
      </c>
      <c r="S15" s="62">
        <f t="shared" si="0"/>
        <v>0</v>
      </c>
      <c r="T15" s="62">
        <f t="shared" si="0"/>
        <v>0</v>
      </c>
      <c r="U15" s="62">
        <f t="shared" si="0"/>
        <v>0</v>
      </c>
      <c r="V15" s="62">
        <f t="shared" si="0"/>
        <v>0</v>
      </c>
      <c r="W15" s="62">
        <f t="shared" si="0"/>
        <v>0</v>
      </c>
      <c r="X15" s="62">
        <f t="shared" si="0"/>
        <v>0</v>
      </c>
      <c r="Y15" s="62">
        <f t="shared" si="0"/>
        <v>-25496388.459999986</v>
      </c>
      <c r="Z15" s="62">
        <f t="shared" si="0"/>
        <v>-28003116.000000004</v>
      </c>
      <c r="AA15" s="62">
        <f t="shared" si="0"/>
        <v>-28311560.699999981</v>
      </c>
      <c r="AB15" s="62">
        <f t="shared" si="0"/>
        <v>0</v>
      </c>
      <c r="AC15" s="62">
        <f t="shared" si="0"/>
        <v>0</v>
      </c>
      <c r="AD15" s="62">
        <f t="shared" si="0"/>
        <v>0</v>
      </c>
      <c r="AE15" s="62">
        <f t="shared" si="0"/>
        <v>0</v>
      </c>
      <c r="AF15" s="62">
        <f t="shared" si="0"/>
        <v>0</v>
      </c>
      <c r="AG15" s="62">
        <f t="shared" si="0"/>
        <v>0</v>
      </c>
      <c r="AH15" s="62">
        <f t="shared" si="0"/>
        <v>0</v>
      </c>
      <c r="AI15" s="62">
        <f t="shared" si="0"/>
        <v>0</v>
      </c>
      <c r="AJ15" s="62">
        <f t="shared" si="0"/>
        <v>0</v>
      </c>
      <c r="AK15" s="62">
        <f t="shared" si="0"/>
        <v>-24704952.480000019</v>
      </c>
      <c r="AL15" s="62">
        <f t="shared" si="0"/>
        <v>-26817546.84999999</v>
      </c>
      <c r="AM15" s="64">
        <f t="shared" si="0"/>
        <v>-27221550.74000001</v>
      </c>
    </row>
    <row r="16" spans="2:45" x14ac:dyDescent="0.35">
      <c r="B16" s="65">
        <v>3</v>
      </c>
      <c r="C16" s="3" t="s">
        <v>28</v>
      </c>
      <c r="D16" s="67">
        <f>-D12</f>
        <v>0</v>
      </c>
      <c r="E16" s="67">
        <f t="shared" ref="E16:AM16" si="1">-E12</f>
        <v>0</v>
      </c>
      <c r="F16" s="67">
        <f t="shared" si="1"/>
        <v>0</v>
      </c>
      <c r="G16" s="67">
        <f t="shared" si="1"/>
        <v>0</v>
      </c>
      <c r="H16" s="67">
        <f t="shared" si="1"/>
        <v>0</v>
      </c>
      <c r="I16" s="67">
        <f t="shared" si="1"/>
        <v>0</v>
      </c>
      <c r="J16" s="67">
        <f t="shared" si="1"/>
        <v>0</v>
      </c>
      <c r="K16" s="67">
        <f t="shared" si="1"/>
        <v>0</v>
      </c>
      <c r="L16" s="67">
        <f t="shared" si="1"/>
        <v>0</v>
      </c>
      <c r="M16" s="68">
        <f t="shared" si="1"/>
        <v>25394877.059999973</v>
      </c>
      <c r="N16" s="68">
        <f t="shared" si="1"/>
        <v>27170815.350000009</v>
      </c>
      <c r="O16" s="68">
        <f t="shared" si="1"/>
        <v>28463164.780000024</v>
      </c>
      <c r="P16" s="67">
        <f t="shared" si="1"/>
        <v>0</v>
      </c>
      <c r="Q16" s="67">
        <f t="shared" si="1"/>
        <v>0</v>
      </c>
      <c r="R16" s="67">
        <f t="shared" si="1"/>
        <v>0</v>
      </c>
      <c r="S16" s="67">
        <f t="shared" si="1"/>
        <v>0</v>
      </c>
      <c r="T16" s="67">
        <f t="shared" si="1"/>
        <v>0</v>
      </c>
      <c r="U16" s="67">
        <f t="shared" si="1"/>
        <v>0</v>
      </c>
      <c r="V16" s="67">
        <f t="shared" si="1"/>
        <v>0</v>
      </c>
      <c r="W16" s="67">
        <f t="shared" si="1"/>
        <v>0</v>
      </c>
      <c r="X16" s="67">
        <f t="shared" si="1"/>
        <v>0</v>
      </c>
      <c r="Y16" s="67">
        <f t="shared" si="1"/>
        <v>25496388.459999986</v>
      </c>
      <c r="Z16" s="67">
        <f t="shared" si="1"/>
        <v>28003116.000000004</v>
      </c>
      <c r="AA16" s="67">
        <f t="shared" si="1"/>
        <v>28311560.699999981</v>
      </c>
      <c r="AB16" s="67">
        <f t="shared" si="1"/>
        <v>0</v>
      </c>
      <c r="AC16" s="67">
        <f t="shared" si="1"/>
        <v>0</v>
      </c>
      <c r="AD16" s="67">
        <f t="shared" si="1"/>
        <v>0</v>
      </c>
      <c r="AE16" s="67">
        <f t="shared" si="1"/>
        <v>0</v>
      </c>
      <c r="AF16" s="67">
        <f t="shared" si="1"/>
        <v>0</v>
      </c>
      <c r="AG16" s="67">
        <f t="shared" si="1"/>
        <v>0</v>
      </c>
      <c r="AH16" s="67">
        <f t="shared" si="1"/>
        <v>0</v>
      </c>
      <c r="AI16" s="67">
        <f t="shared" si="1"/>
        <v>0</v>
      </c>
      <c r="AJ16" s="67">
        <f t="shared" si="1"/>
        <v>0</v>
      </c>
      <c r="AK16" s="67">
        <f t="shared" si="1"/>
        <v>24704952.480000019</v>
      </c>
      <c r="AL16" s="67">
        <f t="shared" si="1"/>
        <v>26817546.84999999</v>
      </c>
      <c r="AM16" s="69">
        <f t="shared" si="1"/>
        <v>27221550.74000001</v>
      </c>
    </row>
    <row r="22" spans="2:39" x14ac:dyDescent="0.35">
      <c r="B22" s="51">
        <v>3</v>
      </c>
      <c r="C22" s="52" t="s">
        <v>238</v>
      </c>
      <c r="D22" s="53">
        <f>+VLOOKUP($C22,MontoEmpresas!$A$3:$AK$502,D$2+1,FALSE)</f>
        <v>0</v>
      </c>
      <c r="E22" s="53">
        <f>+VLOOKUP($C22,MontoEmpresas!$A$3:$AK$502,E$2+1,FALSE)</f>
        <v>0</v>
      </c>
      <c r="F22" s="53">
        <f>+VLOOKUP($C22,MontoEmpresas!$A$3:$AK$502,F$2+1,FALSE)</f>
        <v>0</v>
      </c>
      <c r="G22" s="53">
        <f>+VLOOKUP($C22,MontoEmpresas!$A$3:$AK$502,G$2+1,FALSE)</f>
        <v>0</v>
      </c>
      <c r="H22" s="53">
        <f>+VLOOKUP($C22,MontoEmpresas!$A$3:$AK$502,H$2+1,FALSE)</f>
        <v>0</v>
      </c>
      <c r="I22" s="53">
        <f>+VLOOKUP($C22,MontoEmpresas!$A$3:$AK$502,I$2+1,FALSE)</f>
        <v>0</v>
      </c>
      <c r="J22" s="53">
        <f>+VLOOKUP($C22,MontoEmpresas!$A$3:$AK$502,J$2+1,FALSE)</f>
        <v>0</v>
      </c>
      <c r="K22" s="53">
        <f>+VLOOKUP($C22,MontoEmpresas!$A$3:$AK$502,K$2+1,FALSE)</f>
        <v>0</v>
      </c>
      <c r="L22" s="53">
        <f>+VLOOKUP($C22,MontoEmpresas!$A$3:$AK$502,L$2+1,FALSE)</f>
        <v>0</v>
      </c>
      <c r="M22" s="53">
        <f>+VLOOKUP($C22,MontoEmpresas!$A$3:$AK$502,M$2+1,FALSE)</f>
        <v>3123337.7300000037</v>
      </c>
      <c r="N22" s="53">
        <f>+VLOOKUP($C22,MontoEmpresas!$A$3:$AK$502,N$2+1,FALSE)</f>
        <v>3277580.5400000005</v>
      </c>
      <c r="O22" s="53">
        <f>+VLOOKUP($C22,MontoEmpresas!$A$3:$AK$502,O$2+1,FALSE)</f>
        <v>2870770.4900000007</v>
      </c>
      <c r="P22" s="53">
        <f>+VLOOKUP($C22,MontoEmpresas!$A$3:$AK$502,P$2+1,FALSE)</f>
        <v>0</v>
      </c>
      <c r="Q22" s="53">
        <f>+VLOOKUP($C22,MontoEmpresas!$A$3:$AK$502,Q$2+1,FALSE)</f>
        <v>0</v>
      </c>
      <c r="R22" s="53">
        <f>+VLOOKUP($C22,MontoEmpresas!$A$3:$AK$502,R$2+1,FALSE)</f>
        <v>0</v>
      </c>
      <c r="S22" s="53">
        <f>+VLOOKUP($C22,MontoEmpresas!$A$3:$AK$502,S$2+1,FALSE)</f>
        <v>0</v>
      </c>
      <c r="T22" s="53">
        <f>+VLOOKUP($C22,MontoEmpresas!$A$3:$AK$502,T$2+1,FALSE)</f>
        <v>0</v>
      </c>
      <c r="U22" s="53">
        <f>+VLOOKUP($C22,MontoEmpresas!$A$3:$AK$502,U$2+1,FALSE)</f>
        <v>0</v>
      </c>
      <c r="V22" s="53">
        <f>+VLOOKUP($C22,MontoEmpresas!$A$3:$AK$502,V$2+1,FALSE)</f>
        <v>0</v>
      </c>
      <c r="W22" s="53">
        <f>+VLOOKUP($C22,MontoEmpresas!$A$3:$AK$502,W$2+1,FALSE)</f>
        <v>0</v>
      </c>
      <c r="X22" s="53">
        <f>+VLOOKUP($C22,MontoEmpresas!$A$3:$AK$502,X$2+1,FALSE)</f>
        <v>0</v>
      </c>
      <c r="Y22" s="53">
        <f>+VLOOKUP($C22,MontoEmpresas!$A$3:$AK$502,Y$2+1,FALSE)</f>
        <v>3121765.0000000005</v>
      </c>
      <c r="Z22" s="53">
        <f>+VLOOKUP($C22,MontoEmpresas!$A$3:$AK$502,Z$2+1,FALSE)</f>
        <v>3354301.9999999953</v>
      </c>
      <c r="AA22" s="53">
        <f>+VLOOKUP($C22,MontoEmpresas!$A$3:$AK$502,AA$2+1,FALSE)</f>
        <v>2805206.5400000028</v>
      </c>
      <c r="AB22" s="53">
        <f>+VLOOKUP($C22,MontoEmpresas!$A$3:$AK$502,AB$2+1,FALSE)</f>
        <v>0</v>
      </c>
      <c r="AC22" s="53">
        <f>+VLOOKUP($C22,MontoEmpresas!$A$3:$AK$502,AC$2+1,FALSE)</f>
        <v>0</v>
      </c>
      <c r="AD22" s="53">
        <f>+VLOOKUP($C22,MontoEmpresas!$A$3:$AK$502,AD$2+1,FALSE)</f>
        <v>0</v>
      </c>
      <c r="AE22" s="53">
        <f>+VLOOKUP($C22,MontoEmpresas!$A$3:$AK$502,AE$2+1,FALSE)</f>
        <v>0</v>
      </c>
      <c r="AF22" s="53">
        <f>+VLOOKUP($C22,MontoEmpresas!$A$3:$AK$502,AF$2+1,FALSE)</f>
        <v>0</v>
      </c>
      <c r="AG22" s="53">
        <f>+VLOOKUP($C22,MontoEmpresas!$A$3:$AK$502,AG$2+1,FALSE)</f>
        <v>0</v>
      </c>
      <c r="AH22" s="53">
        <f>+VLOOKUP($C22,MontoEmpresas!$A$3:$AK$502,AH$2+1,FALSE)</f>
        <v>0</v>
      </c>
      <c r="AI22" s="53">
        <f>+VLOOKUP($C22,MontoEmpresas!$A$3:$AK$502,AI$2+1,FALSE)</f>
        <v>0</v>
      </c>
      <c r="AJ22" s="53">
        <f>+VLOOKUP($C22,MontoEmpresas!$A$3:$AK$502,AJ$2+1,FALSE)</f>
        <v>0</v>
      </c>
      <c r="AK22" s="53">
        <f>+VLOOKUP($C22,MontoEmpresas!$A$3:$AK$502,AK$2+1,FALSE)</f>
        <v>3032109.5800000005</v>
      </c>
      <c r="AL22" s="53">
        <f>+VLOOKUP($C22,MontoEmpresas!$A$3:$AK$502,AL$2+1,FALSE)</f>
        <v>3248804.2000000011</v>
      </c>
      <c r="AM22" s="54">
        <f>+VLOOKUP($C22,MontoEmpresas!$A$3:$AK$502,AM$2+1,FALSE)</f>
        <v>2762469.4899999974</v>
      </c>
    </row>
    <row r="23" spans="2:39" x14ac:dyDescent="0.35">
      <c r="B23" s="55">
        <v>3</v>
      </c>
      <c r="C23" s="56" t="s">
        <v>20</v>
      </c>
      <c r="D23" s="57">
        <f>+VLOOKUP($C23,MontoEmpresas!$A$3:$AK$502,D$2+1,FALSE)</f>
        <v>0</v>
      </c>
      <c r="E23" s="57">
        <f>+VLOOKUP($C23,MontoEmpresas!$A$3:$AK$502,E$2+1,FALSE)</f>
        <v>0</v>
      </c>
      <c r="F23" s="57">
        <f>+VLOOKUP($C23,MontoEmpresas!$A$3:$AK$502,F$2+1,FALSE)</f>
        <v>0</v>
      </c>
      <c r="G23" s="57">
        <f>+VLOOKUP($C23,MontoEmpresas!$A$3:$AK$502,G$2+1,FALSE)</f>
        <v>0</v>
      </c>
      <c r="H23" s="57">
        <f>+VLOOKUP($C23,MontoEmpresas!$A$3:$AK$502,H$2+1,FALSE)</f>
        <v>0</v>
      </c>
      <c r="I23" s="57">
        <f>+VLOOKUP($C23,MontoEmpresas!$A$3:$AK$502,I$2+1,FALSE)</f>
        <v>0</v>
      </c>
      <c r="J23" s="57">
        <f>+VLOOKUP($C23,MontoEmpresas!$A$3:$AK$502,J$2+1,FALSE)</f>
        <v>0</v>
      </c>
      <c r="K23" s="57">
        <f>+VLOOKUP($C23,MontoEmpresas!$A$3:$AK$502,K$2+1,FALSE)</f>
        <v>0</v>
      </c>
      <c r="L23" s="57">
        <f>+VLOOKUP($C23,MontoEmpresas!$A$3:$AK$502,L$2+1,FALSE)</f>
        <v>0</v>
      </c>
      <c r="M23" s="57">
        <f>+VLOOKUP($C23,MontoEmpresas!$A$3:$AK$502,M$2+1,FALSE)</f>
        <v>-1357445.4900000002</v>
      </c>
      <c r="N23" s="57">
        <f>+VLOOKUP($C23,MontoEmpresas!$A$3:$AK$502,N$2+1,FALSE)</f>
        <v>-1448977.2</v>
      </c>
      <c r="O23" s="57">
        <f>+VLOOKUP($C23,MontoEmpresas!$A$3:$AK$502,O$2+1,FALSE)</f>
        <v>-1492121.4</v>
      </c>
      <c r="P23" s="57">
        <f>+VLOOKUP($C23,MontoEmpresas!$A$3:$AK$502,P$2+1,FALSE)</f>
        <v>0</v>
      </c>
      <c r="Q23" s="57">
        <f>+VLOOKUP($C23,MontoEmpresas!$A$3:$AK$502,Q$2+1,FALSE)</f>
        <v>0</v>
      </c>
      <c r="R23" s="57">
        <f>+VLOOKUP($C23,MontoEmpresas!$A$3:$AK$502,R$2+1,FALSE)</f>
        <v>0</v>
      </c>
      <c r="S23" s="57">
        <f>+VLOOKUP($C23,MontoEmpresas!$A$3:$AK$502,S$2+1,FALSE)</f>
        <v>0</v>
      </c>
      <c r="T23" s="57">
        <f>+VLOOKUP($C23,MontoEmpresas!$A$3:$AK$502,T$2+1,FALSE)</f>
        <v>0</v>
      </c>
      <c r="U23" s="57">
        <f>+VLOOKUP($C23,MontoEmpresas!$A$3:$AK$502,U$2+1,FALSE)</f>
        <v>0</v>
      </c>
      <c r="V23" s="57">
        <f>+VLOOKUP($C23,MontoEmpresas!$A$3:$AK$502,V$2+1,FALSE)</f>
        <v>0</v>
      </c>
      <c r="W23" s="57">
        <f>+VLOOKUP($C23,MontoEmpresas!$A$3:$AK$502,W$2+1,FALSE)</f>
        <v>0</v>
      </c>
      <c r="X23" s="57">
        <f>+VLOOKUP($C23,MontoEmpresas!$A$3:$AK$502,X$2+1,FALSE)</f>
        <v>0</v>
      </c>
      <c r="Y23" s="57">
        <f>+VLOOKUP($C23,MontoEmpresas!$A$3:$AK$502,Y$2+1,FALSE)</f>
        <v>-1356847.9199999997</v>
      </c>
      <c r="Z23" s="57">
        <f>+VLOOKUP($C23,MontoEmpresas!$A$3:$AK$502,Z$2+1,FALSE)</f>
        <v>-1491018.1600000013</v>
      </c>
      <c r="AA23" s="57">
        <f>+VLOOKUP($C23,MontoEmpresas!$A$3:$AK$502,AA$2+1,FALSE)</f>
        <v>-1475186.6499999994</v>
      </c>
      <c r="AB23" s="57">
        <f>+VLOOKUP($C23,MontoEmpresas!$A$3:$AK$502,AB$2+1,FALSE)</f>
        <v>0</v>
      </c>
      <c r="AC23" s="57">
        <f>+VLOOKUP($C23,MontoEmpresas!$A$3:$AK$502,AC$2+1,FALSE)</f>
        <v>0</v>
      </c>
      <c r="AD23" s="57">
        <f>+VLOOKUP($C23,MontoEmpresas!$A$3:$AK$502,AD$2+1,FALSE)</f>
        <v>0</v>
      </c>
      <c r="AE23" s="57">
        <f>+VLOOKUP($C23,MontoEmpresas!$A$3:$AK$502,AE$2+1,FALSE)</f>
        <v>0</v>
      </c>
      <c r="AF23" s="57">
        <f>+VLOOKUP($C23,MontoEmpresas!$A$3:$AK$502,AF$2+1,FALSE)</f>
        <v>0</v>
      </c>
      <c r="AG23" s="57">
        <f>+VLOOKUP($C23,MontoEmpresas!$A$3:$AK$502,AG$2+1,FALSE)</f>
        <v>0</v>
      </c>
      <c r="AH23" s="57">
        <f>+VLOOKUP($C23,MontoEmpresas!$A$3:$AK$502,AH$2+1,FALSE)</f>
        <v>0</v>
      </c>
      <c r="AI23" s="57">
        <f>+VLOOKUP($C23,MontoEmpresas!$A$3:$AK$502,AI$2+1,FALSE)</f>
        <v>0</v>
      </c>
      <c r="AJ23" s="57">
        <f>+VLOOKUP($C23,MontoEmpresas!$A$3:$AK$502,AJ$2+1,FALSE)</f>
        <v>0</v>
      </c>
      <c r="AK23" s="57">
        <f>+VLOOKUP($C23,MontoEmpresas!$A$3:$AK$502,AK$2+1,FALSE)</f>
        <v>-1313671.5899999999</v>
      </c>
      <c r="AL23" s="57">
        <f>+VLOOKUP($C23,MontoEmpresas!$A$3:$AK$502,AL$2+1,FALSE)</f>
        <v>-1422706.2099999988</v>
      </c>
      <c r="AM23" s="58">
        <f>+VLOOKUP($C23,MontoEmpresas!$A$3:$AK$502,AM$2+1,FALSE)</f>
        <v>-1422914.7799999996</v>
      </c>
    </row>
    <row r="24" spans="2:39" x14ac:dyDescent="0.35">
      <c r="B24" s="59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1"/>
    </row>
    <row r="25" spans="2:39" x14ac:dyDescent="0.35">
      <c r="B25" s="59"/>
      <c r="C25" s="56" t="s">
        <v>662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1"/>
    </row>
    <row r="26" spans="2:39" x14ac:dyDescent="0.35">
      <c r="B26" s="59">
        <v>3</v>
      </c>
      <c r="C26" s="60" t="s">
        <v>238</v>
      </c>
      <c r="D26" s="62">
        <f>+D23</f>
        <v>0</v>
      </c>
      <c r="E26" s="62">
        <f t="shared" ref="E26:AM26" si="2">+E23</f>
        <v>0</v>
      </c>
      <c r="F26" s="62">
        <f t="shared" si="2"/>
        <v>0</v>
      </c>
      <c r="G26" s="62">
        <f t="shared" si="2"/>
        <v>0</v>
      </c>
      <c r="H26" s="62">
        <f t="shared" si="2"/>
        <v>0</v>
      </c>
      <c r="I26" s="62">
        <f t="shared" si="2"/>
        <v>0</v>
      </c>
      <c r="J26" s="62">
        <f t="shared" si="2"/>
        <v>0</v>
      </c>
      <c r="K26" s="62">
        <f t="shared" si="2"/>
        <v>0</v>
      </c>
      <c r="L26" s="62">
        <f t="shared" si="2"/>
        <v>0</v>
      </c>
      <c r="M26" s="63">
        <f t="shared" si="2"/>
        <v>-1357445.4900000002</v>
      </c>
      <c r="N26" s="63">
        <f t="shared" si="2"/>
        <v>-1448977.2</v>
      </c>
      <c r="O26" s="63">
        <f t="shared" si="2"/>
        <v>-1492121.4</v>
      </c>
      <c r="P26" s="62">
        <f t="shared" si="2"/>
        <v>0</v>
      </c>
      <c r="Q26" s="62">
        <f t="shared" si="2"/>
        <v>0</v>
      </c>
      <c r="R26" s="62">
        <f t="shared" si="2"/>
        <v>0</v>
      </c>
      <c r="S26" s="62">
        <f t="shared" si="2"/>
        <v>0</v>
      </c>
      <c r="T26" s="62">
        <f t="shared" si="2"/>
        <v>0</v>
      </c>
      <c r="U26" s="62">
        <f t="shared" si="2"/>
        <v>0</v>
      </c>
      <c r="V26" s="62">
        <f t="shared" si="2"/>
        <v>0</v>
      </c>
      <c r="W26" s="62">
        <f t="shared" si="2"/>
        <v>0</v>
      </c>
      <c r="X26" s="62">
        <f t="shared" si="2"/>
        <v>0</v>
      </c>
      <c r="Y26" s="62">
        <f t="shared" si="2"/>
        <v>-1356847.9199999997</v>
      </c>
      <c r="Z26" s="62">
        <f t="shared" si="2"/>
        <v>-1491018.1600000013</v>
      </c>
      <c r="AA26" s="62">
        <f t="shared" si="2"/>
        <v>-1475186.6499999994</v>
      </c>
      <c r="AB26" s="62">
        <f t="shared" si="2"/>
        <v>0</v>
      </c>
      <c r="AC26" s="62">
        <f t="shared" si="2"/>
        <v>0</v>
      </c>
      <c r="AD26" s="62">
        <f t="shared" si="2"/>
        <v>0</v>
      </c>
      <c r="AE26" s="62">
        <f t="shared" si="2"/>
        <v>0</v>
      </c>
      <c r="AF26" s="62">
        <f t="shared" si="2"/>
        <v>0</v>
      </c>
      <c r="AG26" s="62">
        <f t="shared" si="2"/>
        <v>0</v>
      </c>
      <c r="AH26" s="62">
        <f t="shared" si="2"/>
        <v>0</v>
      </c>
      <c r="AI26" s="62">
        <f t="shared" si="2"/>
        <v>0</v>
      </c>
      <c r="AJ26" s="62">
        <f t="shared" si="2"/>
        <v>0</v>
      </c>
      <c r="AK26" s="62">
        <f t="shared" si="2"/>
        <v>-1313671.5899999999</v>
      </c>
      <c r="AL26" s="62">
        <f t="shared" si="2"/>
        <v>-1422706.2099999988</v>
      </c>
      <c r="AM26" s="64">
        <f t="shared" si="2"/>
        <v>-1422914.7799999996</v>
      </c>
    </row>
    <row r="27" spans="2:39" x14ac:dyDescent="0.35">
      <c r="B27" s="65">
        <v>3</v>
      </c>
      <c r="C27" s="66" t="s">
        <v>20</v>
      </c>
      <c r="D27" s="67">
        <f>-D23</f>
        <v>0</v>
      </c>
      <c r="E27" s="67">
        <f t="shared" ref="E27:AM27" si="3">-E23</f>
        <v>0</v>
      </c>
      <c r="F27" s="67">
        <f t="shared" si="3"/>
        <v>0</v>
      </c>
      <c r="G27" s="67">
        <f t="shared" si="3"/>
        <v>0</v>
      </c>
      <c r="H27" s="67">
        <f t="shared" si="3"/>
        <v>0</v>
      </c>
      <c r="I27" s="67">
        <f t="shared" si="3"/>
        <v>0</v>
      </c>
      <c r="J27" s="67">
        <f t="shared" si="3"/>
        <v>0</v>
      </c>
      <c r="K27" s="67">
        <f t="shared" si="3"/>
        <v>0</v>
      </c>
      <c r="L27" s="67">
        <f t="shared" si="3"/>
        <v>0</v>
      </c>
      <c r="M27" s="68">
        <f t="shared" si="3"/>
        <v>1357445.4900000002</v>
      </c>
      <c r="N27" s="68">
        <f t="shared" si="3"/>
        <v>1448977.2</v>
      </c>
      <c r="O27" s="68">
        <f t="shared" si="3"/>
        <v>1492121.4</v>
      </c>
      <c r="P27" s="67">
        <f t="shared" si="3"/>
        <v>0</v>
      </c>
      <c r="Q27" s="67">
        <f t="shared" si="3"/>
        <v>0</v>
      </c>
      <c r="R27" s="67">
        <f t="shared" si="3"/>
        <v>0</v>
      </c>
      <c r="S27" s="67">
        <f t="shared" si="3"/>
        <v>0</v>
      </c>
      <c r="T27" s="67">
        <f t="shared" si="3"/>
        <v>0</v>
      </c>
      <c r="U27" s="67">
        <f t="shared" si="3"/>
        <v>0</v>
      </c>
      <c r="V27" s="67">
        <f t="shared" si="3"/>
        <v>0</v>
      </c>
      <c r="W27" s="67">
        <f t="shared" si="3"/>
        <v>0</v>
      </c>
      <c r="X27" s="67">
        <f t="shared" si="3"/>
        <v>0</v>
      </c>
      <c r="Y27" s="67">
        <f t="shared" si="3"/>
        <v>1356847.9199999997</v>
      </c>
      <c r="Z27" s="67">
        <f t="shared" si="3"/>
        <v>1491018.1600000013</v>
      </c>
      <c r="AA27" s="67">
        <f t="shared" si="3"/>
        <v>1475186.6499999994</v>
      </c>
      <c r="AB27" s="67">
        <f t="shared" si="3"/>
        <v>0</v>
      </c>
      <c r="AC27" s="67">
        <f t="shared" si="3"/>
        <v>0</v>
      </c>
      <c r="AD27" s="67">
        <f t="shared" si="3"/>
        <v>0</v>
      </c>
      <c r="AE27" s="67">
        <f t="shared" si="3"/>
        <v>0</v>
      </c>
      <c r="AF27" s="67">
        <f t="shared" si="3"/>
        <v>0</v>
      </c>
      <c r="AG27" s="67">
        <f t="shared" si="3"/>
        <v>0</v>
      </c>
      <c r="AH27" s="67">
        <f t="shared" si="3"/>
        <v>0</v>
      </c>
      <c r="AI27" s="67">
        <f t="shared" si="3"/>
        <v>0</v>
      </c>
      <c r="AJ27" s="67">
        <f t="shared" si="3"/>
        <v>0</v>
      </c>
      <c r="AK27" s="67">
        <f t="shared" si="3"/>
        <v>1313671.5899999999</v>
      </c>
      <c r="AL27" s="67">
        <f t="shared" si="3"/>
        <v>1422706.2099999988</v>
      </c>
      <c r="AM27" s="69">
        <f t="shared" si="3"/>
        <v>1422914.7799999996</v>
      </c>
    </row>
  </sheetData>
  <mergeCells count="3">
    <mergeCell ref="D3:O3"/>
    <mergeCell ref="P3:AA3"/>
    <mergeCell ref="AB3:AM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1891D-06C4-4B9A-BF73-91311281215E}">
  <sheetPr codeName="Hoja6">
    <tabColor rgb="FFFFC000"/>
  </sheetPr>
  <dimension ref="A1:T763"/>
  <sheetViews>
    <sheetView showGridLines="0" zoomScale="70" zoomScaleNormal="70" workbookViewId="0">
      <selection activeCell="I7" sqref="I7"/>
    </sheetView>
  </sheetViews>
  <sheetFormatPr baseColWidth="10" defaultRowHeight="14.5" x14ac:dyDescent="0.35"/>
  <cols>
    <col min="1" max="1" width="29.54296875" bestFit="1" customWidth="1"/>
    <col min="2" max="3" width="17" bestFit="1" customWidth="1"/>
    <col min="4" max="4" width="30.54296875" bestFit="1" customWidth="1"/>
    <col min="8" max="8" width="30.54296875" style="26" bestFit="1" customWidth="1"/>
    <col min="9" max="9" width="14.7265625" bestFit="1" customWidth="1"/>
    <col min="10" max="12" width="14.7265625" customWidth="1"/>
    <col min="13" max="13" width="22" customWidth="1"/>
    <col min="14" max="14" width="30.81640625" bestFit="1" customWidth="1"/>
    <col min="15" max="15" width="16.1796875" customWidth="1"/>
    <col min="19" max="19" width="18.26953125" bestFit="1" customWidth="1"/>
  </cols>
  <sheetData>
    <row r="1" spans="1:20" ht="23.5" x14ac:dyDescent="0.35">
      <c r="A1" s="8" t="s">
        <v>89</v>
      </c>
      <c r="B1" s="8" t="s">
        <v>650</v>
      </c>
      <c r="C1" s="8" t="s">
        <v>651</v>
      </c>
      <c r="F1" t="s">
        <v>92</v>
      </c>
      <c r="H1" s="25" t="s">
        <v>89</v>
      </c>
      <c r="I1" s="18" t="s">
        <v>646</v>
      </c>
      <c r="J1" s="39"/>
      <c r="K1" s="39"/>
      <c r="L1" s="39"/>
      <c r="M1" s="26"/>
      <c r="N1" s="25" t="s">
        <v>89</v>
      </c>
      <c r="O1" s="18" t="s">
        <v>646</v>
      </c>
    </row>
    <row r="2" spans="1:20" x14ac:dyDescent="0.35">
      <c r="A2" s="9" t="str">
        <f>+MontoEmpresas!A3</f>
        <v>AASA_ENERGIA</v>
      </c>
      <c r="B2" s="24">
        <f>+MontoEmpresas!AV3</f>
        <v>-59584.599999999926</v>
      </c>
      <c r="C2" s="24">
        <f>+MontoEmpresas!BJ3</f>
        <v>-59584.599999999926</v>
      </c>
      <c r="D2" t="str">
        <f>+A2</f>
        <v>AASA_ENERGIA</v>
      </c>
      <c r="F2">
        <f>+VLOOKUP($H2,IDEMpresas!$C:$D,2,FALSE)</f>
        <v>129</v>
      </c>
      <c r="G2">
        <v>1</v>
      </c>
      <c r="H2" s="26" t="str">
        <f>IF(I2&gt;=0,"",VLOOKUP(I2,$B:$D,3,FALSE))</f>
        <v>ENEL_GENERACION</v>
      </c>
      <c r="I2" s="24">
        <f>+SMALL($B$2:$B$1000,G2)</f>
        <v>-239678590.88000003</v>
      </c>
      <c r="J2" s="70">
        <f>+INDEX(MontoEmpresas!$BJ$3:$BJ$502,MATCH(Resumen!H2,MontoEmpresas!$A$3:$A$502,0),1)</f>
        <v>-196657535.81</v>
      </c>
      <c r="K2" s="38"/>
      <c r="L2" s="38"/>
      <c r="M2" s="26">
        <v>1</v>
      </c>
      <c r="N2" s="26" t="str">
        <f>IF(O2&gt;=0,"",VLOOKUP(O2,$C:$D,2,FALSE))</f>
        <v>ENEL_GENERACION</v>
      </c>
      <c r="O2" s="24">
        <f>+SMALL($C$2:$C$1000,M2)</f>
        <v>-196657535.81</v>
      </c>
      <c r="S2" s="10" t="s">
        <v>91</v>
      </c>
      <c r="T2" s="11">
        <f>+COUNTIF(C2:C1000,"&lt;0")</f>
        <v>40</v>
      </c>
    </row>
    <row r="3" spans="1:20" x14ac:dyDescent="0.35">
      <c r="A3" s="9" t="str">
        <f>+MontoEmpresas!A4</f>
        <v>ABASTIBLE</v>
      </c>
      <c r="B3" s="24">
        <f>+MontoEmpresas!AV4</f>
        <v>-71804.039999999964</v>
      </c>
      <c r="C3" s="24">
        <f>+MontoEmpresas!BJ4</f>
        <v>33215.700000000004</v>
      </c>
      <c r="D3" t="str">
        <f t="shared" ref="D3:D66" si="0">+A3</f>
        <v>ABASTIBLE</v>
      </c>
      <c r="F3">
        <f>+VLOOKUP($H3,IDEMpresas!$C:$D,2,FALSE)</f>
        <v>170</v>
      </c>
      <c r="G3">
        <f>1+G2</f>
        <v>2</v>
      </c>
      <c r="H3" s="26" t="str">
        <f t="shared" ref="H3:H53" si="1">IF(I3&gt;=0,"",VLOOKUP(I3,$B:$D,3,FALSE))</f>
        <v>GM_HOLDINGS</v>
      </c>
      <c r="I3" s="24">
        <f t="shared" ref="I3:I52" si="2">+SMALL($B$2:$B$1000,G3)</f>
        <v>-81811065.159999967</v>
      </c>
      <c r="J3" s="70">
        <f>+INDEX(MontoEmpresas!$BJ$3:$BJ$502,MATCH(Resumen!H3,MontoEmpresas!$A$3:$A$502,0),1)</f>
        <v>17576814.390000001</v>
      </c>
      <c r="K3" s="38"/>
      <c r="L3" s="38"/>
      <c r="M3" s="26">
        <f>1+M2</f>
        <v>2</v>
      </c>
      <c r="N3" s="26" t="str">
        <f t="shared" ref="N3:N50" si="3">IF(O3&gt;=0,"",VLOOKUP(O3,$C:$D,2,FALSE))</f>
        <v>COLBUN</v>
      </c>
      <c r="O3" s="24">
        <f t="shared" ref="O3:O51" si="4">+SMALL($C$2:$C$1000,M3)</f>
        <v>-77342835.889999986</v>
      </c>
    </row>
    <row r="4" spans="1:20" x14ac:dyDescent="0.35">
      <c r="A4" s="9" t="str">
        <f>+MontoEmpresas!A5</f>
        <v>ABENGOA</v>
      </c>
      <c r="B4" s="24">
        <f>+MontoEmpresas!AV5</f>
        <v>8873.5100000000039</v>
      </c>
      <c r="C4" s="24">
        <f>+MontoEmpresas!BJ5</f>
        <v>8873.5100000000039</v>
      </c>
      <c r="D4" t="str">
        <f t="shared" si="0"/>
        <v>ABENGOA</v>
      </c>
      <c r="F4">
        <f>+VLOOKUP($H4,IDEMpresas!$C:$D,2,FALSE)</f>
        <v>79</v>
      </c>
      <c r="G4">
        <f t="shared" ref="G4:G43" si="5">1+G3</f>
        <v>3</v>
      </c>
      <c r="H4" s="26" t="str">
        <f t="shared" si="1"/>
        <v>COLBUN</v>
      </c>
      <c r="I4" s="24">
        <f t="shared" si="2"/>
        <v>-78869900.089999989</v>
      </c>
      <c r="J4" s="70">
        <f>+INDEX(MontoEmpresas!$BJ$3:$BJ$502,MATCH(Resumen!H4,MontoEmpresas!$A$3:$A$502,0),1)</f>
        <v>-77342835.889999986</v>
      </c>
      <c r="K4" s="38"/>
      <c r="L4" s="38"/>
      <c r="M4" s="26">
        <f t="shared" ref="M4:M53" si="6">1+M3</f>
        <v>3</v>
      </c>
      <c r="N4" s="26" t="str">
        <f t="shared" si="3"/>
        <v>ENGIE</v>
      </c>
      <c r="O4" s="24">
        <f t="shared" si="4"/>
        <v>-55624604.140000008</v>
      </c>
    </row>
    <row r="5" spans="1:20" x14ac:dyDescent="0.35">
      <c r="A5" s="9" t="str">
        <f>+MontoEmpresas!A6</f>
        <v>ACCIONA_ENERGIA</v>
      </c>
      <c r="B5" s="24">
        <f>+MontoEmpresas!AV6</f>
        <v>13354294.48</v>
      </c>
      <c r="C5" s="24">
        <f>+MontoEmpresas!BJ6</f>
        <v>14128374.75</v>
      </c>
      <c r="D5" t="str">
        <f t="shared" si="0"/>
        <v>ACCIONA_ENERGIA</v>
      </c>
      <c r="F5">
        <f>+VLOOKUP($H5,IDEMpresas!$C:$D,2,FALSE)</f>
        <v>140</v>
      </c>
      <c r="G5">
        <f t="shared" si="5"/>
        <v>4</v>
      </c>
      <c r="H5" s="26" t="str">
        <f t="shared" si="1"/>
        <v>ENGIE</v>
      </c>
      <c r="I5" s="24">
        <f t="shared" si="2"/>
        <v>-71757575.350000009</v>
      </c>
      <c r="J5" s="70">
        <f>+INDEX(MontoEmpresas!$BJ$3:$BJ$502,MATCH(Resumen!H5,MontoEmpresas!$A$3:$A$502,0),1)</f>
        <v>-55624604.140000008</v>
      </c>
      <c r="K5" s="38"/>
      <c r="L5" s="38"/>
      <c r="M5" s="26">
        <f t="shared" si="6"/>
        <v>4</v>
      </c>
      <c r="N5" s="26" t="str">
        <f t="shared" si="3"/>
        <v>TAMAKAYA_ENERGIA</v>
      </c>
      <c r="O5" s="24">
        <f t="shared" si="4"/>
        <v>-45683749.699999928</v>
      </c>
    </row>
    <row r="6" spans="1:20" x14ac:dyDescent="0.35">
      <c r="A6" s="9" t="str">
        <f>+MontoEmpresas!A7</f>
        <v>AELA_GENERACION</v>
      </c>
      <c r="B6" s="24">
        <f>+MontoEmpresas!AV7</f>
        <v>579428.5000000007</v>
      </c>
      <c r="C6" s="24">
        <f>+MontoEmpresas!BJ7</f>
        <v>579428.5000000007</v>
      </c>
      <c r="D6" t="str">
        <f t="shared" si="0"/>
        <v>AELA_GENERACION</v>
      </c>
      <c r="F6">
        <f>+VLOOKUP($H6,IDEMpresas!$C:$D,2,FALSE)</f>
        <v>426</v>
      </c>
      <c r="G6">
        <f t="shared" si="5"/>
        <v>5</v>
      </c>
      <c r="H6" s="26" t="str">
        <f t="shared" si="1"/>
        <v>TAMAKAYA_ENERGIA</v>
      </c>
      <c r="I6" s="24">
        <f t="shared" si="2"/>
        <v>-45683749.699999928</v>
      </c>
      <c r="J6" s="70">
        <f>+INDEX(MontoEmpresas!$BJ$3:$BJ$502,MATCH(Resumen!H6,MontoEmpresas!$A$3:$A$502,0),1)</f>
        <v>-45683749.699999928</v>
      </c>
      <c r="K6" s="38"/>
      <c r="L6" s="38"/>
      <c r="M6" s="26">
        <f t="shared" si="6"/>
        <v>5</v>
      </c>
      <c r="N6" s="26" t="str">
        <f t="shared" si="3"/>
        <v>HUEMUL_ENERGIA</v>
      </c>
      <c r="O6" s="24">
        <f t="shared" si="4"/>
        <v>-26018029.989999983</v>
      </c>
    </row>
    <row r="7" spans="1:20" x14ac:dyDescent="0.35">
      <c r="A7" s="9" t="str">
        <f>+MontoEmpresas!A8</f>
        <v>AES_GENER</v>
      </c>
      <c r="B7" s="24">
        <f>+MontoEmpresas!AV8</f>
        <v>-26481650.200000003</v>
      </c>
      <c r="C7" s="24">
        <f>+MontoEmpresas!BJ8</f>
        <v>-16729414.379999999</v>
      </c>
      <c r="D7" t="str">
        <f t="shared" si="0"/>
        <v>AES_GENER</v>
      </c>
      <c r="F7">
        <f>+VLOOKUP($H7,IDEMpresas!$C:$D,2,FALSE)</f>
        <v>6</v>
      </c>
      <c r="G7">
        <f t="shared" si="5"/>
        <v>6</v>
      </c>
      <c r="H7" s="26" t="str">
        <f t="shared" si="1"/>
        <v>AES_GENER</v>
      </c>
      <c r="I7" s="24">
        <f t="shared" si="2"/>
        <v>-26481650.200000003</v>
      </c>
      <c r="J7" s="70">
        <f>+INDEX(MontoEmpresas!$BJ$3:$BJ$502,MATCH(Resumen!H7,MontoEmpresas!$A$3:$A$502,0),1)</f>
        <v>-16729414.379999999</v>
      </c>
      <c r="K7" s="38"/>
      <c r="L7" s="38"/>
      <c r="M7" s="26">
        <f t="shared" si="6"/>
        <v>6</v>
      </c>
      <c r="N7" s="26" t="str">
        <f t="shared" si="3"/>
        <v>CERRO_DOMINADOR_CSP</v>
      </c>
      <c r="O7" s="24">
        <f t="shared" si="4"/>
        <v>-22912152.990000002</v>
      </c>
    </row>
    <row r="8" spans="1:20" x14ac:dyDescent="0.35">
      <c r="A8" s="9" t="str">
        <f>+MontoEmpresas!A9</f>
        <v>AES_GENER_(ANCALI)</v>
      </c>
      <c r="B8" s="24">
        <f>+MontoEmpresas!AV9</f>
        <v>0</v>
      </c>
      <c r="C8" s="24">
        <f>+MontoEmpresas!BJ9</f>
        <v>0</v>
      </c>
      <c r="D8" t="str">
        <f t="shared" si="0"/>
        <v>AES_GENER_(ANCALI)</v>
      </c>
      <c r="F8">
        <f>+VLOOKUP($H8,IDEMpresas!$C:$D,2,FALSE)</f>
        <v>220</v>
      </c>
      <c r="G8">
        <f t="shared" si="5"/>
        <v>7</v>
      </c>
      <c r="H8" s="26" t="str">
        <f t="shared" si="1"/>
        <v>HUEMUL_ENERGIA</v>
      </c>
      <c r="I8" s="24">
        <f t="shared" si="2"/>
        <v>-26018029.989999983</v>
      </c>
      <c r="J8" s="70">
        <f>+INDEX(MontoEmpresas!$BJ$3:$BJ$502,MATCH(Resumen!H8,MontoEmpresas!$A$3:$A$502,0),1)</f>
        <v>-26018029.989999983</v>
      </c>
      <c r="K8" s="38"/>
      <c r="L8" s="38"/>
      <c r="M8" s="26">
        <f t="shared" si="6"/>
        <v>7</v>
      </c>
      <c r="N8" s="26" t="str">
        <f t="shared" si="3"/>
        <v>AES_GENER</v>
      </c>
      <c r="O8" s="24">
        <f t="shared" si="4"/>
        <v>-16729414.379999999</v>
      </c>
    </row>
    <row r="9" spans="1:20" x14ac:dyDescent="0.35">
      <c r="A9" s="9" t="str">
        <f>+MontoEmpresas!A10</f>
        <v>AES_GENER_(KDM)</v>
      </c>
      <c r="B9" s="24">
        <f>+MontoEmpresas!AV10</f>
        <v>5121053.1600000039</v>
      </c>
      <c r="C9" s="24">
        <f>+MontoEmpresas!BJ10</f>
        <v>5121053.1600000039</v>
      </c>
      <c r="D9" t="str">
        <f t="shared" si="0"/>
        <v>AES_GENER_(KDM)</v>
      </c>
      <c r="F9">
        <f>+VLOOKUP($H9,IDEMpresas!$C:$D,2,FALSE)</f>
        <v>60</v>
      </c>
      <c r="G9">
        <f t="shared" si="5"/>
        <v>8</v>
      </c>
      <c r="H9" s="26" t="str">
        <f t="shared" si="1"/>
        <v>CERRO_DOMINADOR_CSP</v>
      </c>
      <c r="I9" s="24">
        <f t="shared" si="2"/>
        <v>-18399718.81000001</v>
      </c>
      <c r="J9" s="70">
        <f>+INDEX(MontoEmpresas!$BJ$3:$BJ$502,MATCH(Resumen!H9,MontoEmpresas!$A$3:$A$502,0),1)</f>
        <v>-22912152.990000002</v>
      </c>
      <c r="K9" s="38"/>
      <c r="L9" s="38"/>
      <c r="M9" s="26">
        <f t="shared" si="6"/>
        <v>8</v>
      </c>
      <c r="N9" s="26" t="str">
        <f t="shared" si="3"/>
        <v>EGP_CHILE</v>
      </c>
      <c r="O9" s="24">
        <f t="shared" si="4"/>
        <v>-14806853.270000044</v>
      </c>
    </row>
    <row r="10" spans="1:20" x14ac:dyDescent="0.35">
      <c r="A10" s="9" t="str">
        <f>+MontoEmpresas!A11</f>
        <v>AES_GENER_(SAN_MIGUEL)</v>
      </c>
      <c r="B10" s="24">
        <f>+MontoEmpresas!AV11</f>
        <v>189741.88999999987</v>
      </c>
      <c r="C10" s="24">
        <f>+MontoEmpresas!BJ11</f>
        <v>189741.88999999987</v>
      </c>
      <c r="D10" t="str">
        <f t="shared" si="0"/>
        <v>AES_GENER_(SAN_MIGUEL)</v>
      </c>
      <c r="F10">
        <f>+VLOOKUP($H10,IDEMpresas!$C:$D,2,FALSE)</f>
        <v>222</v>
      </c>
      <c r="G10">
        <f t="shared" si="5"/>
        <v>9</v>
      </c>
      <c r="H10" s="26" t="str">
        <f t="shared" si="1"/>
        <v>IMELSA_ENERGIA</v>
      </c>
      <c r="I10" s="24">
        <f t="shared" si="2"/>
        <v>-13343914.079999991</v>
      </c>
      <c r="J10" s="70">
        <f>+INDEX(MontoEmpresas!$BJ$3:$BJ$502,MATCH(Resumen!H10,MontoEmpresas!$A$3:$A$502,0),1)</f>
        <v>1336349.040000001</v>
      </c>
      <c r="K10" s="38"/>
      <c r="L10" s="38"/>
      <c r="M10" s="26">
        <f t="shared" si="6"/>
        <v>9</v>
      </c>
      <c r="N10" s="26" t="str">
        <f t="shared" si="3"/>
        <v>WPD_MALLECO</v>
      </c>
      <c r="O10" s="24">
        <f t="shared" si="4"/>
        <v>-12046029.650000004</v>
      </c>
    </row>
    <row r="11" spans="1:20" x14ac:dyDescent="0.35">
      <c r="A11" s="9" t="str">
        <f>+MontoEmpresas!A12</f>
        <v>AGROSOLAR_IV</v>
      </c>
      <c r="B11" s="24">
        <f>+MontoEmpresas!AV12</f>
        <v>423468.17000000051</v>
      </c>
      <c r="C11" s="24">
        <f>+MontoEmpresas!BJ12</f>
        <v>423468.17000000051</v>
      </c>
      <c r="D11" t="str">
        <f t="shared" si="0"/>
        <v>AGROSOLAR_IV</v>
      </c>
      <c r="F11">
        <f>+VLOOKUP($H11,IDEMpresas!$C:$D,2,FALSE)</f>
        <v>448</v>
      </c>
      <c r="G11">
        <f t="shared" si="5"/>
        <v>10</v>
      </c>
      <c r="H11" s="26" t="str">
        <f t="shared" si="1"/>
        <v>WPD_MALLECO</v>
      </c>
      <c r="I11" s="24">
        <f t="shared" si="2"/>
        <v>-12046029.650000004</v>
      </c>
      <c r="J11" s="70">
        <f>+INDEX(MontoEmpresas!$BJ$3:$BJ$502,MATCH(Resumen!H11,MontoEmpresas!$A$3:$A$502,0),1)</f>
        <v>-12046029.650000004</v>
      </c>
      <c r="K11" s="38"/>
      <c r="L11" s="38"/>
      <c r="M11" s="26">
        <f t="shared" si="6"/>
        <v>10</v>
      </c>
      <c r="N11" s="26" t="str">
        <f t="shared" si="3"/>
        <v>CONDOR_ENERGIA</v>
      </c>
      <c r="O11" s="24">
        <f t="shared" si="4"/>
        <v>-10849018.430000007</v>
      </c>
    </row>
    <row r="12" spans="1:20" x14ac:dyDescent="0.35">
      <c r="A12" s="9" t="str">
        <f>+MontoEmpresas!A13</f>
        <v>AGROSOLAR_V</v>
      </c>
      <c r="B12" s="24">
        <f>+MontoEmpresas!AV13</f>
        <v>423468.17000000051</v>
      </c>
      <c r="C12" s="24">
        <f>+MontoEmpresas!BJ13</f>
        <v>423468.17000000051</v>
      </c>
      <c r="D12" t="str">
        <f t="shared" si="0"/>
        <v>AGROSOLAR_V</v>
      </c>
      <c r="F12">
        <f>+VLOOKUP($H12,IDEMpresas!$C:$D,2,FALSE)</f>
        <v>84</v>
      </c>
      <c r="G12">
        <f t="shared" si="5"/>
        <v>11</v>
      </c>
      <c r="H12" s="26" t="str">
        <f t="shared" si="1"/>
        <v>CONDOR_ENERGIA</v>
      </c>
      <c r="I12" s="24">
        <f t="shared" si="2"/>
        <v>-10849018.430000007</v>
      </c>
      <c r="J12" s="70">
        <f>+INDEX(MontoEmpresas!$BJ$3:$BJ$502,MATCH(Resumen!H12,MontoEmpresas!$A$3:$A$502,0),1)</f>
        <v>-10849018.430000007</v>
      </c>
      <c r="K12" s="38"/>
      <c r="L12" s="38"/>
      <c r="M12" s="26">
        <f t="shared" si="6"/>
        <v>11</v>
      </c>
      <c r="N12" s="26" t="str">
        <f t="shared" si="3"/>
        <v>RUCATAYO</v>
      </c>
      <c r="O12" s="24">
        <f t="shared" si="4"/>
        <v>-6358487.4600000009</v>
      </c>
    </row>
    <row r="13" spans="1:20" x14ac:dyDescent="0.35">
      <c r="A13" s="9" t="str">
        <f>+MontoEmpresas!A14</f>
        <v>AGSA</v>
      </c>
      <c r="B13" s="24">
        <f>+MontoEmpresas!AV14</f>
        <v>-30143.239999999991</v>
      </c>
      <c r="C13" s="24">
        <f>+MontoEmpresas!BJ14</f>
        <v>-30143.239999999991</v>
      </c>
      <c r="D13" t="str">
        <f t="shared" si="0"/>
        <v>AGSA</v>
      </c>
      <c r="F13">
        <f>+VLOOKUP($H13,IDEMpresas!$C:$D,2,FALSE)</f>
        <v>393</v>
      </c>
      <c r="G13">
        <f t="shared" si="5"/>
        <v>12</v>
      </c>
      <c r="H13" s="26" t="str">
        <f t="shared" si="1"/>
        <v>RUCATAYO</v>
      </c>
      <c r="I13" s="24">
        <f t="shared" si="2"/>
        <v>-6358487.4600000009</v>
      </c>
      <c r="J13" s="70">
        <f>+INDEX(MontoEmpresas!$BJ$3:$BJ$502,MATCH(Resumen!H13,MontoEmpresas!$A$3:$A$502,0),1)</f>
        <v>-6358487.4600000009</v>
      </c>
      <c r="K13" s="38"/>
      <c r="L13" s="38"/>
      <c r="M13" s="26">
        <f t="shared" si="6"/>
        <v>12</v>
      </c>
      <c r="N13" s="26" t="str">
        <f t="shared" si="3"/>
        <v>CABO_LEONES_II</v>
      </c>
      <c r="O13" s="24">
        <f t="shared" si="4"/>
        <v>-4657767.8899999997</v>
      </c>
    </row>
    <row r="14" spans="1:20" x14ac:dyDescent="0.35">
      <c r="A14" s="9" t="str">
        <f>+MontoEmpresas!A15</f>
        <v>AGUAS DEL MELADO</v>
      </c>
      <c r="B14" s="24">
        <f>+MontoEmpresas!AV15</f>
        <v>5408089.5199999996</v>
      </c>
      <c r="C14" s="24">
        <f>+MontoEmpresas!BJ15</f>
        <v>725358.14000000036</v>
      </c>
      <c r="D14" t="str">
        <f t="shared" si="0"/>
        <v>AGUAS DEL MELADO</v>
      </c>
      <c r="F14">
        <f>+VLOOKUP($H14,IDEMpresas!$C:$D,2,FALSE)</f>
        <v>29</v>
      </c>
      <c r="G14">
        <f t="shared" si="5"/>
        <v>13</v>
      </c>
      <c r="H14" s="26" t="str">
        <f t="shared" si="1"/>
        <v>ATRIA_ENERGIA</v>
      </c>
      <c r="I14" s="24">
        <f t="shared" si="2"/>
        <v>-4751096.6700000018</v>
      </c>
      <c r="J14" s="70">
        <f>+INDEX(MontoEmpresas!$BJ$3:$BJ$502,MATCH(Resumen!H14,MontoEmpresas!$A$3:$A$502,0),1)</f>
        <v>-3085023.5100000012</v>
      </c>
      <c r="K14" s="38"/>
      <c r="L14" s="38"/>
      <c r="M14" s="26">
        <f t="shared" si="6"/>
        <v>13</v>
      </c>
      <c r="N14" s="26" t="str">
        <f t="shared" si="3"/>
        <v>CONEJO_SOLAR</v>
      </c>
      <c r="O14" s="24">
        <f t="shared" si="4"/>
        <v>-4297331.3500000043</v>
      </c>
    </row>
    <row r="15" spans="1:20" x14ac:dyDescent="0.35">
      <c r="A15" s="9" t="str">
        <f>+MontoEmpresas!A16</f>
        <v>ALBA</v>
      </c>
      <c r="B15" s="24">
        <f>+MontoEmpresas!AV16</f>
        <v>2617109.6499999985</v>
      </c>
      <c r="C15" s="24">
        <f>+MontoEmpresas!BJ16</f>
        <v>2617109.6499999985</v>
      </c>
      <c r="D15" t="str">
        <f t="shared" si="0"/>
        <v>ALBA</v>
      </c>
      <c r="F15">
        <f>+VLOOKUP($H15,IDEMpresas!$C:$D,2,FALSE)</f>
        <v>42</v>
      </c>
      <c r="G15">
        <f t="shared" si="5"/>
        <v>14</v>
      </c>
      <c r="H15" s="26" t="str">
        <f t="shared" si="1"/>
        <v>CABO_LEONES_II</v>
      </c>
      <c r="I15" s="24">
        <f t="shared" si="2"/>
        <v>-4657767.8899999997</v>
      </c>
      <c r="J15" s="70">
        <f>+INDEX(MontoEmpresas!$BJ$3:$BJ$502,MATCH(Resumen!H15,MontoEmpresas!$A$3:$A$502,0),1)</f>
        <v>-4657767.8899999997</v>
      </c>
      <c r="K15" s="38"/>
      <c r="L15" s="38"/>
      <c r="M15" s="26">
        <f t="shared" si="6"/>
        <v>14</v>
      </c>
      <c r="N15" s="26" t="str">
        <f t="shared" si="3"/>
        <v>HORNITOS</v>
      </c>
      <c r="O15" s="24">
        <f t="shared" si="4"/>
        <v>-4034774.8999999971</v>
      </c>
    </row>
    <row r="16" spans="1:20" x14ac:dyDescent="0.35">
      <c r="A16" s="9" t="str">
        <f>+MontoEmpresas!A17</f>
        <v>ALLIPEN</v>
      </c>
      <c r="B16" s="24">
        <f>+MontoEmpresas!AV17</f>
        <v>-267267.75999999989</v>
      </c>
      <c r="C16" s="24">
        <f>+MontoEmpresas!BJ17</f>
        <v>-267267.75999999989</v>
      </c>
      <c r="D16" t="str">
        <f t="shared" si="0"/>
        <v>ALLIPEN</v>
      </c>
      <c r="F16">
        <f>+VLOOKUP($H16,IDEMpresas!$C:$D,2,FALSE)</f>
        <v>127</v>
      </c>
      <c r="G16">
        <f t="shared" si="5"/>
        <v>15</v>
      </c>
      <c r="H16" s="26" t="str">
        <f t="shared" si="1"/>
        <v>EMELDA</v>
      </c>
      <c r="I16" s="24">
        <f t="shared" si="2"/>
        <v>-4323052.7300000004</v>
      </c>
      <c r="J16" s="70">
        <f>+INDEX(MontoEmpresas!$BJ$3:$BJ$502,MATCH(Resumen!H16,MontoEmpresas!$A$3:$A$502,0),1)</f>
        <v>0</v>
      </c>
      <c r="K16" s="38"/>
      <c r="L16" s="38"/>
      <c r="M16" s="26">
        <f t="shared" si="6"/>
        <v>15</v>
      </c>
      <c r="N16" s="26" t="str">
        <f t="shared" si="3"/>
        <v>ATRIA_ENERGIA</v>
      </c>
      <c r="O16" s="24">
        <f t="shared" si="4"/>
        <v>-3085023.5100000012</v>
      </c>
    </row>
    <row r="17" spans="1:15" x14ac:dyDescent="0.35">
      <c r="A17" s="9" t="str">
        <f>+MontoEmpresas!A18</f>
        <v>ALTO CAUTIN</v>
      </c>
      <c r="B17" s="24">
        <f>+MontoEmpresas!AV18</f>
        <v>0</v>
      </c>
      <c r="C17" s="24">
        <f>+MontoEmpresas!BJ18</f>
        <v>0</v>
      </c>
      <c r="D17" t="str">
        <f t="shared" si="0"/>
        <v>ALTO CAUTIN</v>
      </c>
      <c r="F17">
        <f>+VLOOKUP($H17,IDEMpresas!$C:$D,2,FALSE)</f>
        <v>85</v>
      </c>
      <c r="G17">
        <f t="shared" si="5"/>
        <v>16</v>
      </c>
      <c r="H17" s="26" t="str">
        <f t="shared" si="1"/>
        <v>CONEJO_SOLAR</v>
      </c>
      <c r="I17" s="24">
        <f t="shared" si="2"/>
        <v>-4297331.3500000043</v>
      </c>
      <c r="J17" s="70">
        <f>+INDEX(MontoEmpresas!$BJ$3:$BJ$502,MATCH(Resumen!H17,MontoEmpresas!$A$3:$A$502,0),1)</f>
        <v>-4297331.3500000043</v>
      </c>
      <c r="K17" s="38"/>
      <c r="L17" s="38"/>
      <c r="M17" s="26">
        <f t="shared" si="6"/>
        <v>16</v>
      </c>
      <c r="N17" s="26" t="str">
        <f t="shared" si="3"/>
        <v>DUQUECO</v>
      </c>
      <c r="O17" s="24">
        <f t="shared" si="4"/>
        <v>-2996287.570000005</v>
      </c>
    </row>
    <row r="18" spans="1:15" x14ac:dyDescent="0.35">
      <c r="A18" s="9" t="str">
        <f>+MontoEmpresas!A19</f>
        <v>ALTO_MANGA_ENERGY</v>
      </c>
      <c r="B18" s="24">
        <f>+MontoEmpresas!AV19</f>
        <v>0</v>
      </c>
      <c r="C18" s="24">
        <f>+MontoEmpresas!BJ19</f>
        <v>0</v>
      </c>
      <c r="D18" t="str">
        <f t="shared" si="0"/>
        <v>ALTO_MANGA_ENERGY</v>
      </c>
      <c r="F18">
        <f>+VLOOKUP($H18,IDEMpresas!$C:$D,2,FALSE)</f>
        <v>218</v>
      </c>
      <c r="G18">
        <f t="shared" si="5"/>
        <v>17</v>
      </c>
      <c r="H18" s="26" t="str">
        <f t="shared" si="1"/>
        <v>HORNITOS</v>
      </c>
      <c r="I18" s="24">
        <f t="shared" si="2"/>
        <v>-4034774.8999999971</v>
      </c>
      <c r="J18" s="70">
        <f>+INDEX(MontoEmpresas!$BJ$3:$BJ$502,MATCH(Resumen!H18,MontoEmpresas!$A$3:$A$502,0),1)</f>
        <v>-4034774.8999999971</v>
      </c>
      <c r="K18" s="38"/>
      <c r="L18" s="38"/>
      <c r="M18" s="26">
        <f t="shared" si="6"/>
        <v>17</v>
      </c>
      <c r="N18" s="26" t="str">
        <f t="shared" si="3"/>
        <v>SONNEDIX_ENERGY</v>
      </c>
      <c r="O18" s="24">
        <f t="shared" si="4"/>
        <v>-2991179.3699999996</v>
      </c>
    </row>
    <row r="19" spans="1:15" x14ac:dyDescent="0.35">
      <c r="A19" s="9" t="str">
        <f>+MontoEmpresas!A20</f>
        <v>ALTOS_DEL_PAICO</v>
      </c>
      <c r="B19" s="24">
        <f>+MontoEmpresas!AV20</f>
        <v>143730.59999999992</v>
      </c>
      <c r="C19" s="24">
        <f>+MontoEmpresas!BJ20</f>
        <v>143730.59999999992</v>
      </c>
      <c r="D19" t="str">
        <f t="shared" si="0"/>
        <v>ALTOS_DEL_PAICO</v>
      </c>
      <c r="F19">
        <f>+VLOOKUP($H19,IDEMpresas!$C:$D,2,FALSE)</f>
        <v>261</v>
      </c>
      <c r="G19">
        <f t="shared" si="5"/>
        <v>18</v>
      </c>
      <c r="H19" s="26" t="str">
        <f t="shared" si="1"/>
        <v>LIPIGAS</v>
      </c>
      <c r="I19" s="24">
        <f t="shared" si="2"/>
        <v>-3276692.4600000018</v>
      </c>
      <c r="J19" s="70">
        <f>+INDEX(MontoEmpresas!$BJ$3:$BJ$502,MATCH(Resumen!H19,MontoEmpresas!$A$3:$A$502,0),1)</f>
        <v>512883.43999999482</v>
      </c>
      <c r="K19" s="38"/>
      <c r="L19" s="38"/>
      <c r="M19" s="26">
        <f t="shared" si="6"/>
        <v>18</v>
      </c>
      <c r="N19" s="26" t="str">
        <f t="shared" si="3"/>
        <v>MARIA_ELENA_SOLAR</v>
      </c>
      <c r="O19" s="24">
        <f t="shared" si="4"/>
        <v>-2710117.6399999973</v>
      </c>
    </row>
    <row r="20" spans="1:15" x14ac:dyDescent="0.35">
      <c r="A20" s="9" t="str">
        <f>+MontoEmpresas!A21</f>
        <v>AMANECER SOLAR</v>
      </c>
      <c r="B20" s="24">
        <f>+MontoEmpresas!AV21</f>
        <v>2217022.14</v>
      </c>
      <c r="C20" s="24">
        <f>+MontoEmpresas!BJ21</f>
        <v>2217022.14</v>
      </c>
      <c r="D20" t="str">
        <f t="shared" si="0"/>
        <v>AMANECER SOLAR</v>
      </c>
      <c r="F20">
        <f>+VLOOKUP($H20,IDEMpresas!$C:$D,2,FALSE)</f>
        <v>284</v>
      </c>
      <c r="G20">
        <f t="shared" si="5"/>
        <v>19</v>
      </c>
      <c r="H20" s="26" t="str">
        <f t="shared" si="1"/>
        <v>MARIA_ELENA_SOLAR</v>
      </c>
      <c r="I20" s="24">
        <f t="shared" si="2"/>
        <v>-2710117.6399999973</v>
      </c>
      <c r="J20" s="70">
        <f>+INDEX(MontoEmpresas!$BJ$3:$BJ$502,MATCH(Resumen!H20,MontoEmpresas!$A$3:$A$502,0),1)</f>
        <v>-2710117.6399999973</v>
      </c>
      <c r="K20" s="38"/>
      <c r="L20" s="38"/>
      <c r="M20" s="26">
        <f t="shared" si="6"/>
        <v>19</v>
      </c>
      <c r="N20" s="26" t="str">
        <f t="shared" si="3"/>
        <v>MONTE REDONDO</v>
      </c>
      <c r="O20" s="24">
        <f t="shared" si="4"/>
        <v>-2674121.5900000008</v>
      </c>
    </row>
    <row r="21" spans="1:15" x14ac:dyDescent="0.35">
      <c r="A21" s="9" t="str">
        <f>+MontoEmpresas!A22</f>
        <v>AMPARO</v>
      </c>
      <c r="B21" s="24">
        <f>+MontoEmpresas!AV22</f>
        <v>493863.91000000009</v>
      </c>
      <c r="C21" s="24">
        <f>+MontoEmpresas!BJ22</f>
        <v>493863.91000000009</v>
      </c>
      <c r="D21" t="str">
        <f t="shared" si="0"/>
        <v>AMPARO</v>
      </c>
      <c r="F21">
        <f>+VLOOKUP($H21,IDEMpresas!$C:$D,2,FALSE)</f>
        <v>290</v>
      </c>
      <c r="G21">
        <f t="shared" si="5"/>
        <v>20</v>
      </c>
      <c r="H21" s="26" t="str">
        <f t="shared" si="1"/>
        <v>MONTE REDONDO</v>
      </c>
      <c r="I21" s="24">
        <f t="shared" si="2"/>
        <v>-2674121.5900000008</v>
      </c>
      <c r="J21" s="70">
        <f>+INDEX(MontoEmpresas!$BJ$3:$BJ$502,MATCH(Resumen!H21,MontoEmpresas!$A$3:$A$502,0),1)</f>
        <v>-2674121.5900000008</v>
      </c>
      <c r="K21" s="38"/>
      <c r="L21" s="38"/>
      <c r="M21" s="26">
        <f t="shared" si="6"/>
        <v>20</v>
      </c>
      <c r="N21" s="26" t="str">
        <f t="shared" si="3"/>
        <v>PV_SALVADOR</v>
      </c>
      <c r="O21" s="24">
        <f t="shared" si="4"/>
        <v>-1322228.1000000001</v>
      </c>
    </row>
    <row r="22" spans="1:15" x14ac:dyDescent="0.35">
      <c r="A22" s="9" t="str">
        <f>+MontoEmpresas!A23</f>
        <v>ANDES_GENERACION</v>
      </c>
      <c r="B22" s="24">
        <f>+MontoEmpresas!AV23</f>
        <v>5725.37</v>
      </c>
      <c r="C22" s="24">
        <f>+MontoEmpresas!BJ23</f>
        <v>5725.37</v>
      </c>
      <c r="D22" t="str">
        <f t="shared" si="0"/>
        <v>ANDES_GENERACION</v>
      </c>
      <c r="F22">
        <f>+VLOOKUP($H22,IDEMpresas!$C:$D,2,FALSE)</f>
        <v>128</v>
      </c>
      <c r="G22">
        <f t="shared" si="5"/>
        <v>21</v>
      </c>
      <c r="H22" s="26" t="str">
        <f t="shared" si="1"/>
        <v>EMOAC</v>
      </c>
      <c r="I22" s="24">
        <f t="shared" si="2"/>
        <v>-2595039.1900000027</v>
      </c>
      <c r="J22" s="70">
        <f>+INDEX(MontoEmpresas!$BJ$3:$BJ$502,MATCH(Resumen!H22,MontoEmpresas!$A$3:$A$502,0),1)</f>
        <v>2306959.9799999967</v>
      </c>
      <c r="K22" s="38"/>
      <c r="L22" s="38"/>
      <c r="M22" s="26">
        <f t="shared" si="6"/>
        <v>21</v>
      </c>
      <c r="N22" s="26" t="str">
        <f t="shared" si="3"/>
        <v>GEOTERMICA_DEL_NORTE</v>
      </c>
      <c r="O22" s="24">
        <f t="shared" si="4"/>
        <v>-959116.46000000229</v>
      </c>
    </row>
    <row r="23" spans="1:15" x14ac:dyDescent="0.35">
      <c r="A23" s="9" t="str">
        <f>+MontoEmpresas!A24</f>
        <v>ANDINA</v>
      </c>
      <c r="B23" s="24">
        <f>+MontoEmpresas!AV24</f>
        <v>14152822.74000001</v>
      </c>
      <c r="C23" s="24">
        <f>+MontoEmpresas!BJ24</f>
        <v>14152822.74000001</v>
      </c>
      <c r="D23" t="str">
        <f t="shared" si="0"/>
        <v>ANDINA</v>
      </c>
      <c r="F23">
        <f>+VLOOKUP($H23,IDEMpresas!$C:$D,2,FALSE)</f>
        <v>430</v>
      </c>
      <c r="G23">
        <f t="shared" si="5"/>
        <v>22</v>
      </c>
      <c r="H23" s="26" t="str">
        <f t="shared" si="1"/>
        <v>TECNORED</v>
      </c>
      <c r="I23" s="24">
        <f t="shared" si="2"/>
        <v>-2531102.9899999984</v>
      </c>
      <c r="J23" s="70">
        <f>+INDEX(MontoEmpresas!$BJ$3:$BJ$502,MATCH(Resumen!H23,MontoEmpresas!$A$3:$A$502,0),1)</f>
        <v>-268894.07999999833</v>
      </c>
      <c r="K23" s="38"/>
      <c r="L23" s="38"/>
      <c r="M23" s="26">
        <f t="shared" si="6"/>
        <v>22</v>
      </c>
      <c r="N23" s="26" t="str">
        <f t="shared" si="3"/>
        <v>GR Power Chile SpA</v>
      </c>
      <c r="O23" s="24">
        <f t="shared" si="4"/>
        <v>-793215.96000000066</v>
      </c>
    </row>
    <row r="24" spans="1:15" x14ac:dyDescent="0.35">
      <c r="A24" s="9" t="str">
        <f>+MontoEmpresas!A25</f>
        <v>ANGAMOS</v>
      </c>
      <c r="B24" s="24">
        <f>+MontoEmpresas!AV25</f>
        <v>20440251.699999996</v>
      </c>
      <c r="C24" s="24">
        <f>+MontoEmpresas!BJ25</f>
        <v>20440251.699999996</v>
      </c>
      <c r="D24" t="str">
        <f t="shared" si="0"/>
        <v>ANGAMOS</v>
      </c>
      <c r="F24">
        <f>+VLOOKUP($H24,IDEMpresas!$C:$D,2,FALSE)</f>
        <v>142</v>
      </c>
      <c r="G24">
        <f t="shared" si="5"/>
        <v>23</v>
      </c>
      <c r="H24" s="26" t="str">
        <f t="shared" si="1"/>
        <v>ENORCHILE</v>
      </c>
      <c r="I24" s="24">
        <f t="shared" si="2"/>
        <v>-1818349.3100000005</v>
      </c>
      <c r="J24" s="70">
        <f>+INDEX(MontoEmpresas!$BJ$3:$BJ$502,MATCH(Resumen!H24,MontoEmpresas!$A$3:$A$502,0),1)</f>
        <v>94616.699999999255</v>
      </c>
      <c r="K24" s="38"/>
      <c r="L24" s="38"/>
      <c r="M24" s="26">
        <f t="shared" si="6"/>
        <v>23</v>
      </c>
      <c r="N24" s="26" t="str">
        <f t="shared" si="3"/>
        <v>LUZ_DEL_NORTE</v>
      </c>
      <c r="O24" s="24">
        <f t="shared" si="4"/>
        <v>-593704.79</v>
      </c>
    </row>
    <row r="25" spans="1:15" x14ac:dyDescent="0.35">
      <c r="A25" s="9" t="str">
        <f>+MontoEmpresas!A26</f>
        <v>ANGELA_SOLAR_SPA</v>
      </c>
      <c r="B25" s="24">
        <f>+MontoEmpresas!AV26</f>
        <v>250397.42999999924</v>
      </c>
      <c r="C25" s="24">
        <f>+MontoEmpresas!BJ26</f>
        <v>250397.42999999924</v>
      </c>
      <c r="D25" t="str">
        <f t="shared" si="0"/>
        <v>ANGELA_SOLAR_SPA</v>
      </c>
      <c r="F25">
        <f>+VLOOKUP($H25,IDEMpresas!$C:$D,2,FALSE)</f>
        <v>369</v>
      </c>
      <c r="G25">
        <f t="shared" si="5"/>
        <v>24</v>
      </c>
      <c r="H25" s="26" t="str">
        <f t="shared" si="1"/>
        <v>PV_SALVADOR</v>
      </c>
      <c r="I25" s="24">
        <f t="shared" si="2"/>
        <v>-1322228.1000000001</v>
      </c>
      <c r="J25" s="70">
        <f>+INDEX(MontoEmpresas!$BJ$3:$BJ$502,MATCH(Resumen!H25,MontoEmpresas!$A$3:$A$502,0),1)</f>
        <v>-1322228.1000000001</v>
      </c>
      <c r="K25" s="38"/>
      <c r="L25" s="38"/>
      <c r="M25" s="26">
        <f t="shared" si="6"/>
        <v>24</v>
      </c>
      <c r="N25" s="26" t="str">
        <f t="shared" si="3"/>
        <v>KDM_ENERGIA</v>
      </c>
      <c r="O25" s="24">
        <f t="shared" si="4"/>
        <v>-563016.3200000003</v>
      </c>
    </row>
    <row r="26" spans="1:15" x14ac:dyDescent="0.35">
      <c r="A26" s="9" t="str">
        <f>+MontoEmpresas!A27</f>
        <v>ANTILHUE</v>
      </c>
      <c r="B26" s="24">
        <f>+MontoEmpresas!AV27</f>
        <v>0</v>
      </c>
      <c r="C26" s="24">
        <f>+MontoEmpresas!BJ27</f>
        <v>0</v>
      </c>
      <c r="D26" t="str">
        <f t="shared" si="0"/>
        <v>ANTILHUE</v>
      </c>
      <c r="F26">
        <f>+VLOOKUP($H26,IDEMpresas!$C:$D,2,FALSE)</f>
        <v>394</v>
      </c>
      <c r="G26">
        <f t="shared" si="5"/>
        <v>25</v>
      </c>
      <c r="H26" s="26" t="str">
        <f t="shared" si="1"/>
        <v>SAFIRA_ENERGIA_CHILE</v>
      </c>
      <c r="I26" s="24">
        <f t="shared" si="2"/>
        <v>-1030801.1400000007</v>
      </c>
      <c r="J26" s="70">
        <f>+INDEX(MontoEmpresas!$BJ$3:$BJ$502,MATCH(Resumen!H26,MontoEmpresas!$A$3:$A$502,0),1)</f>
        <v>-153061.96000000148</v>
      </c>
      <c r="K26" s="38"/>
      <c r="L26" s="38"/>
      <c r="M26" s="26">
        <f t="shared" si="6"/>
        <v>25</v>
      </c>
      <c r="N26" s="26" t="str">
        <f t="shared" si="3"/>
        <v>JAVIERA</v>
      </c>
      <c r="O26" s="24">
        <f t="shared" si="4"/>
        <v>-509022.39000000065</v>
      </c>
    </row>
    <row r="27" spans="1:15" x14ac:dyDescent="0.35">
      <c r="A27" s="9" t="str">
        <f>+MontoEmpresas!A28</f>
        <v>APOLO_DEL_NORTE_SPA</v>
      </c>
      <c r="B27" s="24">
        <f>+MontoEmpresas!AV28</f>
        <v>24296.129999999983</v>
      </c>
      <c r="C27" s="24">
        <f>+MontoEmpresas!BJ28</f>
        <v>24296.129999999983</v>
      </c>
      <c r="D27" t="str">
        <f t="shared" si="0"/>
        <v>APOLO_DEL_NORTE_SPA</v>
      </c>
      <c r="F27">
        <f>+VLOOKUP($H27,IDEMpresas!$C:$D,2,FALSE)</f>
        <v>174</v>
      </c>
      <c r="G27">
        <f t="shared" si="5"/>
        <v>26</v>
      </c>
      <c r="H27" s="26" t="str">
        <f t="shared" si="1"/>
        <v>GR Power Chile SpA</v>
      </c>
      <c r="I27" s="24">
        <f t="shared" si="2"/>
        <v>-793215.96000000066</v>
      </c>
      <c r="J27" s="70">
        <f>+INDEX(MontoEmpresas!$BJ$3:$BJ$502,MATCH(Resumen!H27,MontoEmpresas!$A$3:$A$502,0),1)</f>
        <v>-793215.96000000066</v>
      </c>
      <c r="K27" s="38"/>
      <c r="L27" s="38"/>
      <c r="M27" s="26">
        <f t="shared" si="6"/>
        <v>26</v>
      </c>
      <c r="N27" s="26" t="str">
        <f t="shared" si="3"/>
        <v>ON GROUP</v>
      </c>
      <c r="O27" s="24">
        <f t="shared" si="4"/>
        <v>-428930.73999999993</v>
      </c>
    </row>
    <row r="28" spans="1:15" x14ac:dyDescent="0.35">
      <c r="A28" s="9" t="str">
        <f>+MontoEmpresas!A29</f>
        <v>ARAUCO BIO</v>
      </c>
      <c r="B28" s="24">
        <f>+MontoEmpresas!AV29</f>
        <v>16679114.790000031</v>
      </c>
      <c r="C28" s="24">
        <f>+MontoEmpresas!BJ29</f>
        <v>16679114.790000031</v>
      </c>
      <c r="D28" t="str">
        <f t="shared" si="0"/>
        <v>ARAUCO BIO</v>
      </c>
      <c r="F28">
        <f>+VLOOKUP($H28,IDEMpresas!$C:$D,2,FALSE)</f>
        <v>278</v>
      </c>
      <c r="G28">
        <f t="shared" si="5"/>
        <v>27</v>
      </c>
      <c r="H28" s="26" t="str">
        <f t="shared" si="1"/>
        <v>LUZ_DEL_NORTE</v>
      </c>
      <c r="I28" s="24">
        <f t="shared" si="2"/>
        <v>-593704.79</v>
      </c>
      <c r="J28" s="70">
        <f>+INDEX(MontoEmpresas!$BJ$3:$BJ$502,MATCH(Resumen!H28,MontoEmpresas!$A$3:$A$502,0),1)</f>
        <v>-593704.79</v>
      </c>
      <c r="K28" s="38"/>
      <c r="L28" s="38"/>
      <c r="M28" s="26">
        <f t="shared" si="6"/>
        <v>27</v>
      </c>
      <c r="N28" s="26" t="str">
        <f t="shared" si="3"/>
        <v>ENERGIA_LEON</v>
      </c>
      <c r="O28" s="24">
        <f t="shared" si="4"/>
        <v>-425395.45999999973</v>
      </c>
    </row>
    <row r="29" spans="1:15" x14ac:dyDescent="0.35">
      <c r="A29" s="9" t="str">
        <f>+MontoEmpresas!A30</f>
        <v>ARRAYAN_EOLICO</v>
      </c>
      <c r="B29" s="24">
        <f>+MontoEmpresas!AV30</f>
        <v>12563211.260000005</v>
      </c>
      <c r="C29" s="24">
        <f>+MontoEmpresas!BJ30</f>
        <v>12563211.260000005</v>
      </c>
      <c r="D29" t="str">
        <f t="shared" si="0"/>
        <v>ARRAYAN_EOLICO</v>
      </c>
      <c r="F29">
        <f>+VLOOKUP($H29,IDEMpresas!$C:$D,2,FALSE)</f>
        <v>235</v>
      </c>
      <c r="G29">
        <f t="shared" si="5"/>
        <v>28</v>
      </c>
      <c r="H29" s="26" t="str">
        <f t="shared" si="1"/>
        <v>KDM_ENERGIA</v>
      </c>
      <c r="I29" s="24">
        <f t="shared" si="2"/>
        <v>-563016.3200000003</v>
      </c>
      <c r="J29" s="70">
        <f>+INDEX(MontoEmpresas!$BJ$3:$BJ$502,MATCH(Resumen!H29,MontoEmpresas!$A$3:$A$502,0),1)</f>
        <v>-563016.3200000003</v>
      </c>
      <c r="K29" s="38"/>
      <c r="L29" s="38"/>
      <c r="M29" s="26">
        <f t="shared" si="6"/>
        <v>28</v>
      </c>
      <c r="N29" s="26" t="str">
        <f t="shared" si="3"/>
        <v>TECNORED</v>
      </c>
      <c r="O29" s="24">
        <f t="shared" si="4"/>
        <v>-268894.07999999833</v>
      </c>
    </row>
    <row r="30" spans="1:15" x14ac:dyDescent="0.35">
      <c r="A30" s="9" t="str">
        <f>+MontoEmpresas!A31</f>
        <v>ATRIA_ENERGIA</v>
      </c>
      <c r="B30" s="24">
        <f>+MontoEmpresas!AV31</f>
        <v>-4751096.6700000018</v>
      </c>
      <c r="C30" s="24">
        <f>+MontoEmpresas!BJ31</f>
        <v>-3085023.5100000012</v>
      </c>
      <c r="D30" t="str">
        <f t="shared" si="0"/>
        <v>ATRIA_ENERGIA</v>
      </c>
      <c r="F30">
        <f>+VLOOKUP($H30,IDEMpresas!$C:$D,2,FALSE)</f>
        <v>232</v>
      </c>
      <c r="G30">
        <f t="shared" si="5"/>
        <v>29</v>
      </c>
      <c r="H30" s="26" t="str">
        <f t="shared" si="1"/>
        <v>JAVIERA</v>
      </c>
      <c r="I30" s="24">
        <f t="shared" si="2"/>
        <v>-509022.39000000065</v>
      </c>
      <c r="J30" s="70">
        <f>+INDEX(MontoEmpresas!$BJ$3:$BJ$502,MATCH(Resumen!H30,MontoEmpresas!$A$3:$A$502,0),1)</f>
        <v>-509022.39000000065</v>
      </c>
      <c r="K30" s="38"/>
      <c r="L30" s="38"/>
      <c r="M30" s="26">
        <f t="shared" si="6"/>
        <v>29</v>
      </c>
      <c r="N30" s="26" t="str">
        <f t="shared" si="3"/>
        <v>ALLIPEN</v>
      </c>
      <c r="O30" s="24">
        <f t="shared" si="4"/>
        <v>-267267.75999999989</v>
      </c>
    </row>
    <row r="31" spans="1:15" x14ac:dyDescent="0.35">
      <c r="A31" s="9" t="str">
        <f>+MontoEmpresas!A32</f>
        <v>AUSTRIAN_SOLAR</v>
      </c>
      <c r="B31" s="24">
        <f>+MontoEmpresas!AV32</f>
        <v>2025524.3400000017</v>
      </c>
      <c r="C31" s="24">
        <f>+MontoEmpresas!BJ32</f>
        <v>1694527.600000002</v>
      </c>
      <c r="D31" t="str">
        <f t="shared" si="0"/>
        <v>AUSTRIAN_SOLAR</v>
      </c>
      <c r="F31">
        <f>+VLOOKUP($H31,IDEMpresas!$C:$D,2,FALSE)</f>
        <v>298</v>
      </c>
      <c r="G31">
        <f t="shared" si="5"/>
        <v>30</v>
      </c>
      <c r="H31" s="26" t="str">
        <f t="shared" si="1"/>
        <v>ON GROUP</v>
      </c>
      <c r="I31" s="24">
        <f t="shared" si="2"/>
        <v>-428930.73999999993</v>
      </c>
      <c r="J31" s="70">
        <f>+INDEX(MontoEmpresas!$BJ$3:$BJ$502,MATCH(Resumen!H31,MontoEmpresas!$A$3:$A$502,0),1)</f>
        <v>-428930.73999999993</v>
      </c>
      <c r="K31" s="38"/>
      <c r="L31" s="38"/>
      <c r="M31" s="26">
        <f t="shared" si="6"/>
        <v>30</v>
      </c>
      <c r="N31" s="26" t="str">
        <f t="shared" si="3"/>
        <v>POZO_ALMONTE_SOLAR_3</v>
      </c>
      <c r="O31" s="24">
        <f t="shared" si="4"/>
        <v>-181231.19999999978</v>
      </c>
    </row>
    <row r="32" spans="1:15" x14ac:dyDescent="0.35">
      <c r="A32" s="9" t="str">
        <f>+MontoEmpresas!A33</f>
        <v>BARRICK</v>
      </c>
      <c r="B32" s="24">
        <f>+MontoEmpresas!AV33</f>
        <v>523886.67999999982</v>
      </c>
      <c r="C32" s="24">
        <f>+MontoEmpresas!BJ33</f>
        <v>523886.67999999982</v>
      </c>
      <c r="D32" t="str">
        <f t="shared" si="0"/>
        <v>BARRICK</v>
      </c>
      <c r="F32">
        <f>+VLOOKUP($H32,IDEMpresas!$C:$D,2,FALSE)</f>
        <v>133</v>
      </c>
      <c r="G32">
        <f t="shared" si="5"/>
        <v>31</v>
      </c>
      <c r="H32" s="26" t="str">
        <f t="shared" si="1"/>
        <v>ENERGIA_LEON</v>
      </c>
      <c r="I32" s="24">
        <f t="shared" si="2"/>
        <v>-425395.45999999973</v>
      </c>
      <c r="J32" s="70">
        <f>+INDEX(MontoEmpresas!$BJ$3:$BJ$502,MATCH(Resumen!H32,MontoEmpresas!$A$3:$A$502,0),1)</f>
        <v>-425395.45999999973</v>
      </c>
      <c r="K32" s="38"/>
      <c r="L32" s="38"/>
      <c r="M32" s="26">
        <f t="shared" si="6"/>
        <v>31</v>
      </c>
      <c r="N32" s="26" t="str">
        <f t="shared" si="3"/>
        <v>SAFIRA_ENERGIA_CHILE</v>
      </c>
      <c r="O32" s="24">
        <f t="shared" si="4"/>
        <v>-153061.96000000148</v>
      </c>
    </row>
    <row r="33" spans="1:15" x14ac:dyDescent="0.35">
      <c r="A33" s="9" t="str">
        <f>+MontoEmpresas!A34</f>
        <v>BE FORESTALES</v>
      </c>
      <c r="B33" s="24">
        <f>+MontoEmpresas!AV34</f>
        <v>9456580.2100000009</v>
      </c>
      <c r="C33" s="24">
        <f>+MontoEmpresas!BJ34</f>
        <v>5869315.0700000003</v>
      </c>
      <c r="D33" t="str">
        <f t="shared" si="0"/>
        <v>BE FORESTALES</v>
      </c>
      <c r="F33">
        <f>+VLOOKUP($H33,IDEMpresas!$C:$D,2,FALSE)</f>
        <v>407</v>
      </c>
      <c r="G33">
        <f t="shared" si="5"/>
        <v>32</v>
      </c>
      <c r="H33" s="26" t="str">
        <f t="shared" si="1"/>
        <v>SGA</v>
      </c>
      <c r="I33" s="24">
        <f t="shared" si="2"/>
        <v>-372057.30999999976</v>
      </c>
      <c r="J33" s="70">
        <f>+INDEX(MontoEmpresas!$BJ$3:$BJ$502,MATCH(Resumen!H33,MontoEmpresas!$A$3:$A$502,0),1)</f>
        <v>850739.95999999973</v>
      </c>
      <c r="K33" s="38"/>
      <c r="L33" s="38"/>
      <c r="M33" s="26">
        <f t="shared" si="6"/>
        <v>32</v>
      </c>
      <c r="N33" s="26" t="str">
        <f t="shared" si="3"/>
        <v>TACORA_ENERGY</v>
      </c>
      <c r="O33" s="24">
        <f t="shared" si="4"/>
        <v>-117694.06</v>
      </c>
    </row>
    <row r="34" spans="1:15" x14ac:dyDescent="0.35">
      <c r="A34" s="9" t="str">
        <f>+MontoEmpresas!A35</f>
        <v>BELLAVISTA</v>
      </c>
      <c r="B34" s="24">
        <f>+MontoEmpresas!AV35</f>
        <v>399680.78000000014</v>
      </c>
      <c r="C34" s="24">
        <f>+MontoEmpresas!BJ35</f>
        <v>399680.78000000014</v>
      </c>
      <c r="D34" t="str">
        <f t="shared" si="0"/>
        <v>BELLAVISTA</v>
      </c>
      <c r="F34">
        <f>+VLOOKUP($H34,IDEMpresas!$C:$D,2,FALSE)</f>
        <v>15</v>
      </c>
      <c r="G34">
        <f t="shared" si="5"/>
        <v>33</v>
      </c>
      <c r="H34" s="26" t="str">
        <f t="shared" si="1"/>
        <v>ALLIPEN</v>
      </c>
      <c r="I34" s="24">
        <f t="shared" si="2"/>
        <v>-267267.75999999989</v>
      </c>
      <c r="J34" s="70">
        <f>+INDEX(MontoEmpresas!$BJ$3:$BJ$502,MATCH(Resumen!H34,MontoEmpresas!$A$3:$A$502,0),1)</f>
        <v>-267267.75999999989</v>
      </c>
      <c r="K34" s="38"/>
      <c r="L34" s="38"/>
      <c r="M34" s="26">
        <f t="shared" si="6"/>
        <v>33</v>
      </c>
      <c r="N34" s="26" t="str">
        <f t="shared" si="3"/>
        <v>POZO_ALMONTE_SOLAR_2</v>
      </c>
      <c r="O34" s="24">
        <f t="shared" si="4"/>
        <v>-101468.32999999994</v>
      </c>
    </row>
    <row r="35" spans="1:15" x14ac:dyDescent="0.35">
      <c r="A35" s="9" t="str">
        <f>+MontoEmpresas!A36</f>
        <v>BERRUECO_ENERGIA</v>
      </c>
      <c r="B35" s="24">
        <f>+MontoEmpresas!AV36</f>
        <v>863933.9700000009</v>
      </c>
      <c r="C35" s="24">
        <f>+MontoEmpresas!BJ36</f>
        <v>863933.9700000009</v>
      </c>
      <c r="D35" t="str">
        <f t="shared" si="0"/>
        <v>BERRUECO_ENERGIA</v>
      </c>
      <c r="F35">
        <f>+VLOOKUP($H35,IDEMpresas!$C:$D,2,FALSE)</f>
        <v>353</v>
      </c>
      <c r="G35">
        <f t="shared" si="5"/>
        <v>34</v>
      </c>
      <c r="H35" s="26" t="str">
        <f t="shared" si="1"/>
        <v>POZO_ALMONTE_SOLAR_3</v>
      </c>
      <c r="I35" s="24">
        <f t="shared" si="2"/>
        <v>-181231.19999999978</v>
      </c>
      <c r="J35" s="70">
        <f>+INDEX(MontoEmpresas!$BJ$3:$BJ$502,MATCH(Resumen!H35,MontoEmpresas!$A$3:$A$502,0),1)</f>
        <v>-181231.19999999978</v>
      </c>
      <c r="K35" s="38"/>
      <c r="L35" s="38"/>
      <c r="M35" s="26">
        <f t="shared" si="6"/>
        <v>34</v>
      </c>
      <c r="N35" s="26" t="str">
        <f t="shared" si="3"/>
        <v>ECOM_GENERACION</v>
      </c>
      <c r="O35" s="24">
        <f t="shared" si="4"/>
        <v>-99326.950000000012</v>
      </c>
    </row>
    <row r="36" spans="1:15" x14ac:dyDescent="0.35">
      <c r="A36" s="9" t="str">
        <f>+MontoEmpresas!A37</f>
        <v>BESALCO</v>
      </c>
      <c r="B36" s="24">
        <f>+MontoEmpresas!AV37</f>
        <v>998156.9999999993</v>
      </c>
      <c r="C36" s="24">
        <f>+MontoEmpresas!BJ37</f>
        <v>1559364.2299999993</v>
      </c>
      <c r="D36" t="str">
        <f t="shared" si="0"/>
        <v>BESALCO</v>
      </c>
      <c r="F36">
        <f>+VLOOKUP($H36,IDEMpresas!$C:$D,2,FALSE)</f>
        <v>423</v>
      </c>
      <c r="G36">
        <f t="shared" si="5"/>
        <v>35</v>
      </c>
      <c r="H36" s="26" t="str">
        <f t="shared" si="1"/>
        <v>TACORA_ENERGY</v>
      </c>
      <c r="I36" s="24">
        <f t="shared" si="2"/>
        <v>-117694.06</v>
      </c>
      <c r="J36" s="70">
        <f>+INDEX(MontoEmpresas!$BJ$3:$BJ$502,MATCH(Resumen!H36,MontoEmpresas!$A$3:$A$502,0),1)</f>
        <v>-117694.06</v>
      </c>
      <c r="K36" s="38"/>
      <c r="L36" s="38"/>
      <c r="M36" s="26">
        <f t="shared" si="6"/>
        <v>35</v>
      </c>
      <c r="N36" s="26" t="str">
        <f t="shared" si="3"/>
        <v>PARQUE_EOLICO_LEBU</v>
      </c>
      <c r="O36" s="24">
        <f t="shared" si="4"/>
        <v>-93917.599999999846</v>
      </c>
    </row>
    <row r="37" spans="1:15" x14ac:dyDescent="0.35">
      <c r="A37" s="9" t="str">
        <f>+MontoEmpresas!A38</f>
        <v>BETEL</v>
      </c>
      <c r="B37" s="24">
        <f>+MontoEmpresas!AV38</f>
        <v>590558.67000000051</v>
      </c>
      <c r="C37" s="24">
        <f>+MontoEmpresas!BJ38</f>
        <v>590558.67000000051</v>
      </c>
      <c r="D37" t="str">
        <f t="shared" si="0"/>
        <v>BETEL</v>
      </c>
      <c r="F37">
        <f>+VLOOKUP($H37,IDEMpresas!$C:$D,2,FALSE)</f>
        <v>352</v>
      </c>
      <c r="G37">
        <f t="shared" si="5"/>
        <v>36</v>
      </c>
      <c r="H37" s="26" t="str">
        <f t="shared" si="1"/>
        <v>POZO_ALMONTE_SOLAR_2</v>
      </c>
      <c r="I37" s="24">
        <f t="shared" si="2"/>
        <v>-101468.32999999994</v>
      </c>
      <c r="J37" s="70">
        <f>+INDEX(MontoEmpresas!$BJ$3:$BJ$502,MATCH(Resumen!H37,MontoEmpresas!$A$3:$A$502,0),1)</f>
        <v>-101468.32999999994</v>
      </c>
      <c r="K37" s="38"/>
      <c r="L37" s="38"/>
      <c r="M37" s="26">
        <f t="shared" si="6"/>
        <v>36</v>
      </c>
      <c r="N37" s="26" t="str">
        <f t="shared" si="3"/>
        <v>LOS_LOROS</v>
      </c>
      <c r="O37" s="24">
        <f t="shared" si="4"/>
        <v>-80411.189999999886</v>
      </c>
    </row>
    <row r="38" spans="1:15" x14ac:dyDescent="0.35">
      <c r="A38" s="9" t="str">
        <f>+MontoEmpresas!A39</f>
        <v>BIO_ENERGIA_MOLINA</v>
      </c>
      <c r="B38" s="24">
        <f>+MontoEmpresas!AV39</f>
        <v>0</v>
      </c>
      <c r="C38" s="24">
        <f>+MontoEmpresas!BJ39</f>
        <v>0</v>
      </c>
      <c r="D38" t="str">
        <f t="shared" si="0"/>
        <v>BIO_ENERGIA_MOLINA</v>
      </c>
      <c r="F38">
        <f>+VLOOKUP($H38,IDEMpresas!$C:$D,2,FALSE)</f>
        <v>107</v>
      </c>
      <c r="G38">
        <f t="shared" si="5"/>
        <v>37</v>
      </c>
      <c r="H38" s="26" t="str">
        <f t="shared" si="1"/>
        <v>ECOM_GENERACION</v>
      </c>
      <c r="I38" s="24">
        <f t="shared" si="2"/>
        <v>-99326.950000000012</v>
      </c>
      <c r="J38" s="70">
        <f>+INDEX(MontoEmpresas!$BJ$3:$BJ$502,MATCH(Resumen!H38,MontoEmpresas!$A$3:$A$502,0),1)</f>
        <v>-99326.950000000012</v>
      </c>
      <c r="K38" s="38"/>
      <c r="L38" s="38"/>
      <c r="M38" s="26">
        <f t="shared" si="6"/>
        <v>37</v>
      </c>
      <c r="N38" s="26" t="str">
        <f t="shared" si="3"/>
        <v>AASA_ENERGIA</v>
      </c>
      <c r="O38" s="24">
        <f t="shared" si="4"/>
        <v>-59584.599999999926</v>
      </c>
    </row>
    <row r="39" spans="1:15" x14ac:dyDescent="0.35">
      <c r="A39" s="9" t="str">
        <f>+MontoEmpresas!A40</f>
        <v>BIOBIO_NEGRETE</v>
      </c>
      <c r="B39" s="24">
        <f>+MontoEmpresas!AV40</f>
        <v>669085.92000000109</v>
      </c>
      <c r="C39" s="24">
        <f>+MontoEmpresas!BJ40</f>
        <v>669085.92000000109</v>
      </c>
      <c r="D39" t="str">
        <f t="shared" si="0"/>
        <v>BIOBIO_NEGRETE</v>
      </c>
      <c r="F39">
        <f>+VLOOKUP($H39,IDEMpresas!$C:$D,2,FALSE)</f>
        <v>314</v>
      </c>
      <c r="G39">
        <f t="shared" si="5"/>
        <v>38</v>
      </c>
      <c r="H39" s="26" t="str">
        <f t="shared" si="1"/>
        <v>PARQUE_EOLICO_LEBU</v>
      </c>
      <c r="I39" s="24">
        <f t="shared" si="2"/>
        <v>-93917.599999999846</v>
      </c>
      <c r="J39" s="70">
        <f>+INDEX(MontoEmpresas!$BJ$3:$BJ$502,MATCH(Resumen!H39,MontoEmpresas!$A$3:$A$502,0),1)</f>
        <v>-93917.599999999846</v>
      </c>
      <c r="K39" s="38"/>
      <c r="L39" s="38"/>
      <c r="M39" s="26">
        <f t="shared" si="6"/>
        <v>38</v>
      </c>
      <c r="N39" s="26" t="str">
        <f t="shared" si="3"/>
        <v>ERSA</v>
      </c>
      <c r="O39" s="24">
        <f t="shared" si="4"/>
        <v>-33144.250000000015</v>
      </c>
    </row>
    <row r="40" spans="1:15" x14ac:dyDescent="0.35">
      <c r="A40" s="9" t="str">
        <f>+MontoEmpresas!A41</f>
        <v>BIOCRUZ</v>
      </c>
      <c r="B40" s="24">
        <f>+MontoEmpresas!AV41</f>
        <v>0</v>
      </c>
      <c r="C40" s="24">
        <f>+MontoEmpresas!BJ41</f>
        <v>0</v>
      </c>
      <c r="D40" t="str">
        <f t="shared" si="0"/>
        <v>BIOCRUZ</v>
      </c>
      <c r="F40">
        <f>+VLOOKUP($H40,IDEMpresas!$C:$D,2,FALSE)</f>
        <v>270</v>
      </c>
      <c r="G40">
        <f t="shared" si="5"/>
        <v>39</v>
      </c>
      <c r="H40" s="26" t="str">
        <f t="shared" si="1"/>
        <v>LOS_LOROS</v>
      </c>
      <c r="I40" s="24">
        <f t="shared" si="2"/>
        <v>-80411.189999999886</v>
      </c>
      <c r="J40" s="70">
        <f>+INDEX(MontoEmpresas!$BJ$3:$BJ$502,MATCH(Resumen!H40,MontoEmpresas!$A$3:$A$502,0),1)</f>
        <v>-80411.189999999886</v>
      </c>
      <c r="K40" s="38"/>
      <c r="L40" s="38"/>
      <c r="M40" s="26">
        <f t="shared" si="6"/>
        <v>39</v>
      </c>
      <c r="N40" s="26" t="str">
        <f t="shared" si="3"/>
        <v>AGSA</v>
      </c>
      <c r="O40" s="24">
        <f t="shared" si="4"/>
        <v>-30143.239999999991</v>
      </c>
    </row>
    <row r="41" spans="1:15" x14ac:dyDescent="0.35">
      <c r="A41" s="9" t="str">
        <f>+MontoEmpresas!A42</f>
        <v>BLUEGATE SpA</v>
      </c>
      <c r="B41" s="24">
        <f>+MontoEmpresas!AV42</f>
        <v>0</v>
      </c>
      <c r="C41" s="24">
        <f>+MontoEmpresas!BJ42</f>
        <v>0</v>
      </c>
      <c r="D41" t="str">
        <f t="shared" si="0"/>
        <v>BLUEGATE SpA</v>
      </c>
      <c r="F41">
        <f>+VLOOKUP($H41,IDEMpresas!$C:$D,2,FALSE)</f>
        <v>2</v>
      </c>
      <c r="G41">
        <f t="shared" si="5"/>
        <v>40</v>
      </c>
      <c r="H41" s="26" t="str">
        <f t="shared" si="1"/>
        <v>ABASTIBLE</v>
      </c>
      <c r="I41" s="24">
        <f t="shared" si="2"/>
        <v>-71804.039999999964</v>
      </c>
      <c r="J41" s="70">
        <f>+INDEX(MontoEmpresas!$BJ$3:$BJ$502,MATCH(Resumen!H41,MontoEmpresas!$A$3:$A$502,0),1)</f>
        <v>33215.700000000004</v>
      </c>
      <c r="K41" s="38"/>
      <c r="L41" s="38"/>
      <c r="M41" s="26">
        <f t="shared" si="6"/>
        <v>40</v>
      </c>
      <c r="N41" s="26" t="str">
        <f t="shared" si="3"/>
        <v>GAS SUR</v>
      </c>
      <c r="O41" s="24">
        <f t="shared" si="4"/>
        <v>-17945.039999999986</v>
      </c>
    </row>
    <row r="42" spans="1:15" x14ac:dyDescent="0.35">
      <c r="A42" s="9" t="str">
        <f>+MontoEmpresas!A43</f>
        <v>CABO_LEONES</v>
      </c>
      <c r="B42" s="24">
        <f>+MontoEmpresas!AV43</f>
        <v>2327184.0600000015</v>
      </c>
      <c r="C42" s="24">
        <f>+MontoEmpresas!BJ43</f>
        <v>980720.78000000026</v>
      </c>
      <c r="D42" t="str">
        <f t="shared" si="0"/>
        <v>CABO_LEONES</v>
      </c>
      <c r="F42">
        <f>+VLOOKUP($H42,IDEMpresas!$C:$D,2,FALSE)</f>
        <v>1</v>
      </c>
      <c r="G42">
        <f t="shared" si="5"/>
        <v>41</v>
      </c>
      <c r="H42" s="26" t="str">
        <f t="shared" si="1"/>
        <v>AASA_ENERGIA</v>
      </c>
      <c r="I42" s="24">
        <f t="shared" si="2"/>
        <v>-59584.599999999926</v>
      </c>
      <c r="J42" s="70">
        <f>+INDEX(MontoEmpresas!$BJ$3:$BJ$502,MATCH(Resumen!H42,MontoEmpresas!$A$3:$A$502,0),1)</f>
        <v>-59584.599999999926</v>
      </c>
      <c r="K42" s="38"/>
      <c r="L42" s="38"/>
      <c r="M42" s="26">
        <f t="shared" si="6"/>
        <v>41</v>
      </c>
      <c r="N42" s="26" t="str">
        <f t="shared" si="3"/>
        <v/>
      </c>
      <c r="O42" s="24">
        <f t="shared" si="4"/>
        <v>0</v>
      </c>
    </row>
    <row r="43" spans="1:15" x14ac:dyDescent="0.35">
      <c r="A43" s="9" t="str">
        <f>+MontoEmpresas!A44</f>
        <v>CABO_LEONES_II</v>
      </c>
      <c r="B43" s="24">
        <f>+MontoEmpresas!AV44</f>
        <v>-4657767.8899999997</v>
      </c>
      <c r="C43" s="24">
        <f>+MontoEmpresas!BJ44</f>
        <v>-4657767.8899999997</v>
      </c>
      <c r="D43" t="str">
        <f t="shared" si="0"/>
        <v>CABO_LEONES_II</v>
      </c>
      <c r="F43">
        <f>+VLOOKUP($H43,IDEMpresas!$C:$D,2,FALSE)</f>
        <v>144</v>
      </c>
      <c r="G43">
        <f t="shared" si="5"/>
        <v>42</v>
      </c>
      <c r="H43" s="26" t="str">
        <f t="shared" si="1"/>
        <v>ERSA</v>
      </c>
      <c r="I43" s="24">
        <f t="shared" si="2"/>
        <v>-33144.250000000015</v>
      </c>
      <c r="J43" s="70">
        <f>+INDEX(MontoEmpresas!$BJ$3:$BJ$502,MATCH(Resumen!H43,MontoEmpresas!$A$3:$A$502,0),1)</f>
        <v>-33144.250000000015</v>
      </c>
      <c r="K43" s="38"/>
      <c r="L43" s="38"/>
      <c r="M43" s="26">
        <f t="shared" si="6"/>
        <v>42</v>
      </c>
      <c r="N43" s="26" t="str">
        <f t="shared" si="3"/>
        <v/>
      </c>
      <c r="O43" s="24">
        <f t="shared" si="4"/>
        <v>0</v>
      </c>
    </row>
    <row r="44" spans="1:15" x14ac:dyDescent="0.35">
      <c r="A44" s="9" t="str">
        <f>+MontoEmpresas!A45</f>
        <v>CABO_LEONES_III</v>
      </c>
      <c r="B44" s="24">
        <f>+MontoEmpresas!AV45</f>
        <v>2404403.7600000012</v>
      </c>
      <c r="C44" s="24">
        <f>+MontoEmpresas!BJ45</f>
        <v>2404403.7600000012</v>
      </c>
      <c r="D44" t="str">
        <f t="shared" si="0"/>
        <v>CABO_LEONES_III</v>
      </c>
      <c r="F44">
        <f>+VLOOKUP($H44,IDEMpresas!$C:$D,2,FALSE)</f>
        <v>12</v>
      </c>
      <c r="G44">
        <f t="shared" ref="G44:G53" si="7">1+G43</f>
        <v>43</v>
      </c>
      <c r="H44" s="26" t="str">
        <f t="shared" si="1"/>
        <v>AGSA</v>
      </c>
      <c r="I44" s="24">
        <f t="shared" si="2"/>
        <v>-30143.239999999991</v>
      </c>
      <c r="J44" s="70">
        <f>+INDEX(MontoEmpresas!$BJ$3:$BJ$502,MATCH(Resumen!H44,MontoEmpresas!$A$3:$A$502,0),1)</f>
        <v>-30143.239999999991</v>
      </c>
      <c r="K44" s="38"/>
      <c r="L44" s="38"/>
      <c r="M44" s="26">
        <f t="shared" si="6"/>
        <v>43</v>
      </c>
      <c r="N44" s="26" t="str">
        <f t="shared" si="3"/>
        <v/>
      </c>
      <c r="O44" s="24">
        <f t="shared" si="4"/>
        <v>0</v>
      </c>
    </row>
    <row r="45" spans="1:15" x14ac:dyDescent="0.35">
      <c r="A45" s="9" t="str">
        <f>+MontoEmpresas!A46</f>
        <v>CALAFATE</v>
      </c>
      <c r="B45" s="24">
        <f>+MontoEmpresas!AV46</f>
        <v>0</v>
      </c>
      <c r="C45" s="24">
        <f>+MontoEmpresas!BJ46</f>
        <v>0</v>
      </c>
      <c r="D45" t="str">
        <f t="shared" si="0"/>
        <v>CALAFATE</v>
      </c>
      <c r="F45">
        <f>+VLOOKUP($H45,IDEMpresas!$C:$D,2,FALSE)</f>
        <v>160</v>
      </c>
      <c r="G45">
        <f t="shared" si="7"/>
        <v>44</v>
      </c>
      <c r="H45" s="26" t="str">
        <f t="shared" si="1"/>
        <v>GAS SUR</v>
      </c>
      <c r="I45" s="24">
        <f t="shared" si="2"/>
        <v>-17945.039999999986</v>
      </c>
      <c r="J45" s="70">
        <f>+INDEX(MontoEmpresas!$BJ$3:$BJ$502,MATCH(Resumen!H45,MontoEmpresas!$A$3:$A$502,0),1)</f>
        <v>-17945.039999999986</v>
      </c>
      <c r="K45" s="38"/>
      <c r="L45" s="38"/>
      <c r="M45" s="26">
        <f t="shared" si="6"/>
        <v>44</v>
      </c>
      <c r="N45" s="26" t="str">
        <f t="shared" si="3"/>
        <v/>
      </c>
      <c r="O45" s="24">
        <f t="shared" si="4"/>
        <v>0</v>
      </c>
    </row>
    <row r="46" spans="1:15" x14ac:dyDescent="0.35">
      <c r="A46" s="9" t="str">
        <f>+MontoEmpresas!A47</f>
        <v>CALAMA_SOLAR_1</v>
      </c>
      <c r="B46" s="24">
        <f>+MontoEmpresas!AV47</f>
        <v>360620.05999999965</v>
      </c>
      <c r="C46" s="24">
        <f>+MontoEmpresas!BJ47</f>
        <v>360620.05999999965</v>
      </c>
      <c r="D46" t="str">
        <f t="shared" si="0"/>
        <v>CALAMA_SOLAR_1</v>
      </c>
      <c r="F46" t="e">
        <f>+VLOOKUP($H46,IDEMpresas!$C:$D,2,FALSE)</f>
        <v>#N/A</v>
      </c>
      <c r="G46">
        <f t="shared" si="7"/>
        <v>45</v>
      </c>
      <c r="H46" s="26" t="str">
        <f t="shared" si="1"/>
        <v/>
      </c>
      <c r="I46" s="24">
        <f t="shared" si="2"/>
        <v>0</v>
      </c>
      <c r="J46" s="70" t="e">
        <f>+INDEX(MontoEmpresas!$BJ$3:$BJ$502,MATCH(Resumen!H46,MontoEmpresas!$A$3:$A$502,0),1)</f>
        <v>#N/A</v>
      </c>
      <c r="K46" s="38"/>
      <c r="L46" s="38"/>
      <c r="M46" s="26">
        <f t="shared" si="6"/>
        <v>45</v>
      </c>
      <c r="N46" s="26" t="str">
        <f t="shared" si="3"/>
        <v/>
      </c>
      <c r="O46" s="24">
        <f t="shared" si="4"/>
        <v>0</v>
      </c>
    </row>
    <row r="47" spans="1:15" x14ac:dyDescent="0.35">
      <c r="A47" s="9" t="str">
        <f>+MontoEmpresas!A48</f>
        <v>CALLE_LARGA_SPA</v>
      </c>
      <c r="B47" s="24">
        <f>+MontoEmpresas!AV48</f>
        <v>317718.75999999949</v>
      </c>
      <c r="C47" s="24">
        <f>+MontoEmpresas!BJ48</f>
        <v>317718.75999999949</v>
      </c>
      <c r="D47" t="str">
        <f t="shared" si="0"/>
        <v>CALLE_LARGA_SPA</v>
      </c>
      <c r="F47" t="e">
        <f>+VLOOKUP($H47,IDEMpresas!$C:$D,2,FALSE)</f>
        <v>#N/A</v>
      </c>
      <c r="G47">
        <f t="shared" si="7"/>
        <v>46</v>
      </c>
      <c r="H47" s="26" t="str">
        <f t="shared" si="1"/>
        <v/>
      </c>
      <c r="I47" s="24">
        <f t="shared" si="2"/>
        <v>0</v>
      </c>
      <c r="J47" s="70" t="e">
        <f>+INDEX(MontoEmpresas!$BJ$3:$BJ$502,MATCH(Resumen!H47,MontoEmpresas!$A$3:$A$502,0),1)</f>
        <v>#N/A</v>
      </c>
      <c r="K47" s="38"/>
      <c r="L47" s="38"/>
      <c r="M47" s="26">
        <f t="shared" si="6"/>
        <v>46</v>
      </c>
      <c r="N47" s="26" t="str">
        <f t="shared" si="3"/>
        <v/>
      </c>
      <c r="O47" s="24">
        <f t="shared" si="4"/>
        <v>0</v>
      </c>
    </row>
    <row r="48" spans="1:15" x14ac:dyDescent="0.35">
      <c r="A48" s="9" t="str">
        <f>+MontoEmpresas!A49</f>
        <v>CAMPO_LINDO</v>
      </c>
      <c r="B48" s="24">
        <f>+MontoEmpresas!AV49</f>
        <v>423468.17000000051</v>
      </c>
      <c r="C48" s="24">
        <f>+MontoEmpresas!BJ49</f>
        <v>423468.17000000051</v>
      </c>
      <c r="D48" t="str">
        <f t="shared" si="0"/>
        <v>CAMPO_LINDO</v>
      </c>
      <c r="F48" t="e">
        <f>+VLOOKUP($H48,IDEMpresas!$C:$D,2,FALSE)</f>
        <v>#N/A</v>
      </c>
      <c r="G48">
        <f t="shared" si="7"/>
        <v>47</v>
      </c>
      <c r="H48" s="26" t="str">
        <f t="shared" si="1"/>
        <v/>
      </c>
      <c r="I48" s="24">
        <f t="shared" si="2"/>
        <v>0</v>
      </c>
      <c r="J48" s="70" t="e">
        <f>+INDEX(MontoEmpresas!$BJ$3:$BJ$502,MATCH(Resumen!H48,MontoEmpresas!$A$3:$A$502,0),1)</f>
        <v>#N/A</v>
      </c>
      <c r="K48" s="38"/>
      <c r="L48" s="38"/>
      <c r="M48" s="26">
        <f t="shared" si="6"/>
        <v>47</v>
      </c>
      <c r="N48" s="26" t="str">
        <f t="shared" si="3"/>
        <v/>
      </c>
      <c r="O48" s="24">
        <f t="shared" si="4"/>
        <v>0</v>
      </c>
    </row>
    <row r="49" spans="1:15" x14ac:dyDescent="0.35">
      <c r="A49" s="9" t="str">
        <f>+MontoEmpresas!A50</f>
        <v>CANDELARIA SOLAR</v>
      </c>
      <c r="B49" s="24">
        <f>+MontoEmpresas!AV50</f>
        <v>225475.78000000009</v>
      </c>
      <c r="C49" s="24">
        <f>+MontoEmpresas!BJ50</f>
        <v>225475.78000000009</v>
      </c>
      <c r="D49" t="str">
        <f t="shared" si="0"/>
        <v>CANDELARIA SOLAR</v>
      </c>
      <c r="F49" t="e">
        <f>+VLOOKUP($H49,IDEMpresas!$C:$D,2,FALSE)</f>
        <v>#N/A</v>
      </c>
      <c r="G49">
        <f t="shared" si="7"/>
        <v>48</v>
      </c>
      <c r="H49" s="26" t="str">
        <f t="shared" si="1"/>
        <v/>
      </c>
      <c r="I49" s="24">
        <f t="shared" si="2"/>
        <v>0</v>
      </c>
      <c r="J49" s="70" t="e">
        <f>+INDEX(MontoEmpresas!$BJ$3:$BJ$502,MATCH(Resumen!H49,MontoEmpresas!$A$3:$A$502,0),1)</f>
        <v>#N/A</v>
      </c>
      <c r="K49" s="38"/>
      <c r="L49" s="38"/>
      <c r="M49" s="26">
        <f t="shared" si="6"/>
        <v>48</v>
      </c>
      <c r="N49" s="26" t="str">
        <f t="shared" si="3"/>
        <v/>
      </c>
      <c r="O49" s="24">
        <f t="shared" si="4"/>
        <v>0</v>
      </c>
    </row>
    <row r="50" spans="1:15" x14ac:dyDescent="0.35">
      <c r="A50" s="9" t="str">
        <f>+MontoEmpresas!A51</f>
        <v>CANENCIA_ENERGIA_SPA</v>
      </c>
      <c r="B50" s="24">
        <f>+MontoEmpresas!AV51</f>
        <v>290494.96999999991</v>
      </c>
      <c r="C50" s="24">
        <f>+MontoEmpresas!BJ51</f>
        <v>290494.96999999991</v>
      </c>
      <c r="D50" t="str">
        <f t="shared" si="0"/>
        <v>CANENCIA_ENERGIA_SPA</v>
      </c>
      <c r="F50" t="e">
        <f>+VLOOKUP($H50,IDEMpresas!$C:$D,2,FALSE)</f>
        <v>#N/A</v>
      </c>
      <c r="G50">
        <f t="shared" si="7"/>
        <v>49</v>
      </c>
      <c r="H50" s="26" t="str">
        <f t="shared" si="1"/>
        <v/>
      </c>
      <c r="I50" s="24">
        <f t="shared" si="2"/>
        <v>0</v>
      </c>
      <c r="J50" s="70" t="e">
        <f>+INDEX(MontoEmpresas!$BJ$3:$BJ$502,MATCH(Resumen!H50,MontoEmpresas!$A$3:$A$502,0),1)</f>
        <v>#N/A</v>
      </c>
      <c r="K50" s="38"/>
      <c r="L50" s="38"/>
      <c r="M50" s="26">
        <f t="shared" si="6"/>
        <v>49</v>
      </c>
      <c r="N50" s="26" t="str">
        <f t="shared" si="3"/>
        <v/>
      </c>
      <c r="O50" s="24">
        <f t="shared" si="4"/>
        <v>0</v>
      </c>
    </row>
    <row r="51" spans="1:15" x14ac:dyDescent="0.35">
      <c r="A51" s="9" t="str">
        <f>+MontoEmpresas!A52</f>
        <v>CAPULLO</v>
      </c>
      <c r="B51" s="24">
        <f>+MontoEmpresas!AV52</f>
        <v>1375372.8800000011</v>
      </c>
      <c r="C51" s="24">
        <f>+MontoEmpresas!BJ52</f>
        <v>153332.8300000013</v>
      </c>
      <c r="D51" t="str">
        <f t="shared" si="0"/>
        <v>CAPULLO</v>
      </c>
      <c r="F51" t="e">
        <f>+VLOOKUP($H51,IDEMpresas!$C:$D,2,FALSE)</f>
        <v>#N/A</v>
      </c>
      <c r="G51">
        <f t="shared" si="7"/>
        <v>50</v>
      </c>
      <c r="H51" s="26" t="str">
        <f t="shared" si="1"/>
        <v/>
      </c>
      <c r="I51" s="24">
        <f t="shared" si="2"/>
        <v>0</v>
      </c>
      <c r="J51" s="70" t="e">
        <f>+INDEX(MontoEmpresas!$BJ$3:$BJ$502,MATCH(Resumen!H51,MontoEmpresas!$A$3:$A$502,0),1)</f>
        <v>#N/A</v>
      </c>
      <c r="K51" s="38"/>
      <c r="L51" s="38"/>
      <c r="M51" s="26">
        <f t="shared" si="6"/>
        <v>50</v>
      </c>
      <c r="N51" s="26" t="str">
        <f>IF(O51&gt;=0,"",VLOOKUP(O51,$C:$D,2,FALSE))</f>
        <v/>
      </c>
      <c r="O51" s="24">
        <f t="shared" si="4"/>
        <v>0</v>
      </c>
    </row>
    <row r="52" spans="1:15" x14ac:dyDescent="0.35">
      <c r="A52" s="9" t="str">
        <f>+MontoEmpresas!A53</f>
        <v>CARBOMET</v>
      </c>
      <c r="B52" s="24">
        <f>+MontoEmpresas!AV53</f>
        <v>1357609.5600000005</v>
      </c>
      <c r="C52" s="24">
        <f>+MontoEmpresas!BJ53</f>
        <v>1357609.5600000005</v>
      </c>
      <c r="D52" t="str">
        <f t="shared" si="0"/>
        <v>CARBOMET</v>
      </c>
      <c r="F52" t="e">
        <f>+VLOOKUP($H52,IDEMpresas!$C:$D,2,FALSE)</f>
        <v>#N/A</v>
      </c>
      <c r="G52">
        <f t="shared" si="7"/>
        <v>51</v>
      </c>
      <c r="H52" s="26" t="str">
        <f t="shared" si="1"/>
        <v/>
      </c>
      <c r="I52" s="24">
        <f t="shared" si="2"/>
        <v>0</v>
      </c>
      <c r="J52" s="70"/>
      <c r="K52" s="38"/>
      <c r="L52" s="38"/>
      <c r="M52" s="26">
        <f t="shared" si="6"/>
        <v>51</v>
      </c>
      <c r="N52" s="26" t="str">
        <f t="shared" ref="N52:N57" si="8">IF(O52&gt;=0,"",VLOOKUP(O52,$C:$D,2,FALSE))</f>
        <v/>
      </c>
      <c r="O52" s="24">
        <f t="shared" ref="O52:O57" si="9">+SMALL($C$2:$C$1000,M52)</f>
        <v>0</v>
      </c>
    </row>
    <row r="53" spans="1:15" x14ac:dyDescent="0.35">
      <c r="A53" s="9" t="str">
        <f>+MontoEmpresas!A54</f>
        <v>CARDONES SA</v>
      </c>
      <c r="B53" s="24">
        <f>+MontoEmpresas!AV54</f>
        <v>3100.4899999999961</v>
      </c>
      <c r="C53" s="24">
        <f>+MontoEmpresas!BJ54</f>
        <v>3100.4899999999961</v>
      </c>
      <c r="D53" t="str">
        <f t="shared" si="0"/>
        <v>CARDONES SA</v>
      </c>
      <c r="F53" t="e">
        <f>+VLOOKUP($H53,IDEMpresas!$C:$D,2,FALSE)</f>
        <v>#N/A</v>
      </c>
      <c r="G53">
        <f t="shared" si="7"/>
        <v>52</v>
      </c>
      <c r="H53" s="26" t="str">
        <f t="shared" si="1"/>
        <v/>
      </c>
      <c r="I53" s="24">
        <f t="shared" ref="I53" si="10">+SMALL($B$2:$B$1000,G53)</f>
        <v>0</v>
      </c>
      <c r="J53" s="70"/>
      <c r="K53" s="38"/>
      <c r="L53" s="38"/>
      <c r="M53" s="26">
        <f t="shared" si="6"/>
        <v>52</v>
      </c>
      <c r="N53" s="26" t="str">
        <f t="shared" si="8"/>
        <v/>
      </c>
      <c r="O53" s="24">
        <f t="shared" si="9"/>
        <v>0</v>
      </c>
    </row>
    <row r="54" spans="1:15" x14ac:dyDescent="0.35">
      <c r="A54" s="9" t="str">
        <f>+MontoEmpresas!A55</f>
        <v>CAREN</v>
      </c>
      <c r="B54" s="24">
        <f>+MontoEmpresas!AV55</f>
        <v>3167927.2200000021</v>
      </c>
      <c r="C54" s="24">
        <f>+MontoEmpresas!BJ55</f>
        <v>3167927.2200000021</v>
      </c>
      <c r="D54" t="str">
        <f t="shared" si="0"/>
        <v>CAREN</v>
      </c>
      <c r="F54" s="26"/>
      <c r="G54" s="26"/>
      <c r="I54" s="26"/>
      <c r="J54" s="26"/>
      <c r="K54" s="26"/>
      <c r="L54" s="26"/>
      <c r="M54" s="26">
        <f t="shared" ref="M54:M57" si="11">1+M53</f>
        <v>53</v>
      </c>
      <c r="N54" s="26" t="str">
        <f t="shared" si="8"/>
        <v/>
      </c>
      <c r="O54" s="24">
        <f t="shared" si="9"/>
        <v>0</v>
      </c>
    </row>
    <row r="55" spans="1:15" x14ac:dyDescent="0.35">
      <c r="A55" s="9" t="str">
        <f>+MontoEmpresas!A56</f>
        <v>CARRAN</v>
      </c>
      <c r="B55" s="24">
        <f>+MontoEmpresas!AV56</f>
        <v>0</v>
      </c>
      <c r="C55" s="24">
        <f>+MontoEmpresas!BJ56</f>
        <v>0</v>
      </c>
      <c r="D55" t="str">
        <f t="shared" si="0"/>
        <v>CARRAN</v>
      </c>
      <c r="F55" s="26"/>
      <c r="G55" s="26"/>
      <c r="I55" s="26"/>
      <c r="J55" s="26"/>
      <c r="K55" s="26"/>
      <c r="L55" s="26"/>
      <c r="M55" s="26">
        <f t="shared" si="11"/>
        <v>54</v>
      </c>
      <c r="N55" s="26" t="str">
        <f t="shared" si="8"/>
        <v/>
      </c>
      <c r="O55" s="24">
        <f t="shared" si="9"/>
        <v>0</v>
      </c>
    </row>
    <row r="56" spans="1:15" x14ac:dyDescent="0.35">
      <c r="A56" s="9" t="str">
        <f>+MontoEmpresas!A57</f>
        <v>CASA_BERMEJA_SPA</v>
      </c>
      <c r="B56" s="24">
        <f>+MontoEmpresas!AV57</f>
        <v>609881.82000000018</v>
      </c>
      <c r="C56" s="24">
        <f>+MontoEmpresas!BJ57</f>
        <v>609881.82000000018</v>
      </c>
      <c r="D56" t="str">
        <f t="shared" si="0"/>
        <v>CASA_BERMEJA_SPA</v>
      </c>
      <c r="F56" s="26"/>
      <c r="G56" s="26"/>
      <c r="I56" s="26"/>
      <c r="J56" s="26"/>
      <c r="K56" s="26"/>
      <c r="L56" s="26"/>
      <c r="M56" s="26">
        <f t="shared" si="11"/>
        <v>55</v>
      </c>
      <c r="N56" s="26" t="str">
        <f t="shared" si="8"/>
        <v/>
      </c>
      <c r="O56" s="24">
        <f t="shared" si="9"/>
        <v>0</v>
      </c>
    </row>
    <row r="57" spans="1:15" x14ac:dyDescent="0.35">
      <c r="A57" s="9" t="str">
        <f>+MontoEmpresas!A58</f>
        <v>CATAN_SOLAR</v>
      </c>
      <c r="B57" s="24">
        <f>+MontoEmpresas!AV58</f>
        <v>260307.17999999976</v>
      </c>
      <c r="C57" s="24">
        <f>+MontoEmpresas!BJ58</f>
        <v>260307.17999999976</v>
      </c>
      <c r="D57" t="str">
        <f t="shared" si="0"/>
        <v>CATAN_SOLAR</v>
      </c>
      <c r="F57" s="26"/>
      <c r="G57" s="26"/>
      <c r="I57" s="26"/>
      <c r="J57" s="26"/>
      <c r="K57" s="26"/>
      <c r="L57" s="26"/>
      <c r="M57" s="26">
        <f t="shared" si="11"/>
        <v>56</v>
      </c>
      <c r="N57" s="26" t="str">
        <f t="shared" si="8"/>
        <v/>
      </c>
      <c r="O57" s="24">
        <f t="shared" si="9"/>
        <v>0</v>
      </c>
    </row>
    <row r="58" spans="1:15" x14ac:dyDescent="0.35">
      <c r="A58" s="9" t="str">
        <f>+MontoEmpresas!A59</f>
        <v>CAVANCHA</v>
      </c>
      <c r="B58" s="24">
        <f>+MontoEmpresas!AV59</f>
        <v>0</v>
      </c>
      <c r="C58" s="24">
        <f>+MontoEmpresas!BJ59</f>
        <v>0</v>
      </c>
      <c r="D58" t="str">
        <f t="shared" si="0"/>
        <v>CAVANCHA</v>
      </c>
      <c r="F58" s="26"/>
      <c r="G58" s="26"/>
      <c r="I58" s="26"/>
      <c r="J58" s="26"/>
      <c r="K58" s="26"/>
      <c r="L58" s="26"/>
      <c r="M58" s="26"/>
      <c r="N58" s="26"/>
      <c r="O58" s="26"/>
    </row>
    <row r="59" spans="1:15" x14ac:dyDescent="0.35">
      <c r="A59" s="9" t="str">
        <f>+MontoEmpresas!A60</f>
        <v>CEDARS_SOLAR</v>
      </c>
      <c r="B59" s="24">
        <f>+MontoEmpresas!AV60</f>
        <v>1248964.4799999997</v>
      </c>
      <c r="C59" s="24">
        <f>+MontoEmpresas!BJ60</f>
        <v>1248964.4799999997</v>
      </c>
      <c r="D59" t="str">
        <f t="shared" si="0"/>
        <v>CEDARS_SOLAR</v>
      </c>
      <c r="F59" s="26"/>
      <c r="G59" s="26"/>
      <c r="I59" s="26"/>
      <c r="J59" s="26"/>
      <c r="K59" s="26"/>
      <c r="L59" s="26"/>
      <c r="M59" s="26"/>
      <c r="N59" s="26"/>
      <c r="O59" s="26"/>
    </row>
    <row r="60" spans="1:15" x14ac:dyDescent="0.35">
      <c r="A60" s="9" t="str">
        <f>+MontoEmpresas!A61</f>
        <v>Central El Atajo</v>
      </c>
      <c r="B60" s="24">
        <f>+MontoEmpresas!AV61</f>
        <v>140176.48000000021</v>
      </c>
      <c r="C60" s="24">
        <f>+MontoEmpresas!BJ61</f>
        <v>140176.48000000021</v>
      </c>
      <c r="D60" t="str">
        <f t="shared" si="0"/>
        <v>Central El Atajo</v>
      </c>
      <c r="F60" s="26"/>
      <c r="G60" s="26"/>
      <c r="I60" s="26"/>
      <c r="J60" s="26"/>
      <c r="K60" s="26"/>
      <c r="L60" s="26"/>
      <c r="M60" s="26"/>
      <c r="N60" s="26"/>
      <c r="O60" s="26"/>
    </row>
    <row r="61" spans="1:15" x14ac:dyDescent="0.35">
      <c r="A61" s="9" t="str">
        <f>+MontoEmpresas!A62</f>
        <v>CERRO_DOMINADOR_CSP</v>
      </c>
      <c r="B61" s="24">
        <f>+MontoEmpresas!AV62</f>
        <v>-18399718.81000001</v>
      </c>
      <c r="C61" s="24">
        <f>+MontoEmpresas!BJ62</f>
        <v>-22912152.990000002</v>
      </c>
      <c r="D61" t="str">
        <f t="shared" si="0"/>
        <v>CERRO_DOMINADOR_CSP</v>
      </c>
      <c r="F61" s="26"/>
      <c r="G61" s="26"/>
      <c r="I61" s="26"/>
      <c r="J61" s="26"/>
      <c r="K61" s="26"/>
      <c r="L61" s="26"/>
      <c r="M61" s="26"/>
      <c r="N61" s="26"/>
      <c r="O61" s="26"/>
    </row>
    <row r="62" spans="1:15" x14ac:dyDescent="0.35">
      <c r="A62" s="9" t="str">
        <f>+MontoEmpresas!A63</f>
        <v>CGE_C</v>
      </c>
      <c r="B62" s="24">
        <f>+MontoEmpresas!AV63</f>
        <v>0</v>
      </c>
      <c r="C62" s="24">
        <f>+MontoEmpresas!BJ63</f>
        <v>0</v>
      </c>
      <c r="D62" t="str">
        <f t="shared" si="0"/>
        <v>CGE_C</v>
      </c>
      <c r="F62" s="26"/>
      <c r="G62" s="26"/>
      <c r="I62" s="26"/>
      <c r="J62" s="26"/>
      <c r="K62" s="26"/>
      <c r="L62" s="26"/>
      <c r="M62" s="26"/>
      <c r="N62" s="26"/>
      <c r="O62" s="26"/>
    </row>
    <row r="63" spans="1:15" x14ac:dyDescent="0.35">
      <c r="A63" s="9" t="str">
        <f>+MontoEmpresas!A64</f>
        <v>CH _SANTA_ELENA</v>
      </c>
      <c r="B63" s="24">
        <f>+MontoEmpresas!AV64</f>
        <v>197239.21000000005</v>
      </c>
      <c r="C63" s="24">
        <f>+MontoEmpresas!BJ64</f>
        <v>197239.21000000005</v>
      </c>
      <c r="D63" t="str">
        <f t="shared" si="0"/>
        <v>CH _SANTA_ELENA</v>
      </c>
      <c r="I63" s="26"/>
      <c r="J63" s="26"/>
      <c r="K63" s="26"/>
      <c r="L63" s="26"/>
      <c r="M63" s="26"/>
      <c r="N63" s="26"/>
      <c r="O63" s="26"/>
    </row>
    <row r="64" spans="1:15" x14ac:dyDescent="0.35">
      <c r="A64" s="9" t="str">
        <f>+MontoEmpresas!A65</f>
        <v>CH_CONVENTO_VIEJO</v>
      </c>
      <c r="B64" s="24">
        <f>+MontoEmpresas!AV65</f>
        <v>2499456.179999995</v>
      </c>
      <c r="C64" s="24">
        <f>+MontoEmpresas!BJ65</f>
        <v>1746813.9799999953</v>
      </c>
      <c r="D64" t="str">
        <f t="shared" si="0"/>
        <v>CH_CONVENTO_VIEJO</v>
      </c>
      <c r="I64" s="26"/>
      <c r="J64" s="26"/>
      <c r="K64" s="26"/>
      <c r="L64" s="26"/>
      <c r="M64" s="26"/>
      <c r="N64" s="26"/>
      <c r="O64" s="26"/>
    </row>
    <row r="65" spans="1:19" x14ac:dyDescent="0.35">
      <c r="A65" s="9" t="str">
        <f>+MontoEmpresas!A66</f>
        <v>CH_EL_MANZANO</v>
      </c>
      <c r="B65" s="24">
        <f>+MontoEmpresas!AV66</f>
        <v>688468.70000000135</v>
      </c>
      <c r="C65" s="24">
        <f>+MontoEmpresas!BJ66</f>
        <v>688468.70000000135</v>
      </c>
      <c r="D65" t="str">
        <f t="shared" si="0"/>
        <v>CH_EL_MANZANO</v>
      </c>
      <c r="I65" s="26"/>
      <c r="J65" s="26"/>
      <c r="K65" s="26"/>
      <c r="L65" s="26"/>
      <c r="M65" s="26"/>
      <c r="N65" s="26"/>
      <c r="O65" s="26"/>
    </row>
    <row r="66" spans="1:19" x14ac:dyDescent="0.35">
      <c r="A66" s="9" t="str">
        <f>+MontoEmpresas!A67</f>
        <v>CHACAYES</v>
      </c>
      <c r="B66" s="24">
        <f>+MontoEmpresas!AV67</f>
        <v>19457375.300000004</v>
      </c>
      <c r="C66" s="24">
        <f>+MontoEmpresas!BJ67</f>
        <v>12402349.520000001</v>
      </c>
      <c r="D66" t="str">
        <f t="shared" si="0"/>
        <v>CHACAYES</v>
      </c>
      <c r="I66" s="26"/>
      <c r="J66" s="26"/>
      <c r="K66" s="26"/>
      <c r="L66" s="26"/>
      <c r="M66" s="26"/>
      <c r="N66" s="26"/>
      <c r="O66" s="26"/>
    </row>
    <row r="67" spans="1:19" x14ac:dyDescent="0.35">
      <c r="A67" s="9" t="str">
        <f>+MontoEmpresas!A68</f>
        <v>CHANLEUFU</v>
      </c>
      <c r="B67" s="24">
        <f>+MontoEmpresas!AV68</f>
        <v>653213.04999999946</v>
      </c>
      <c r="C67" s="24">
        <f>+MontoEmpresas!BJ68</f>
        <v>653213.04999999946</v>
      </c>
      <c r="D67" t="str">
        <f t="shared" ref="D67:D130" si="12">+A67</f>
        <v>CHANLEUFU</v>
      </c>
      <c r="I67" s="26"/>
      <c r="J67" s="26"/>
      <c r="K67" s="26"/>
      <c r="L67" s="26"/>
      <c r="M67" s="26"/>
      <c r="N67" s="26"/>
      <c r="O67" s="26"/>
    </row>
    <row r="68" spans="1:19" x14ac:dyDescent="0.35">
      <c r="A68" s="9" t="str">
        <f>+MontoEmpresas!A69</f>
        <v>CHESTER_SOLAR_I_SPA</v>
      </c>
      <c r="B68" s="24">
        <f>+MontoEmpresas!AV69</f>
        <v>566402.64999999898</v>
      </c>
      <c r="C68" s="24">
        <f>+MontoEmpresas!BJ69</f>
        <v>566402.64999999898</v>
      </c>
      <c r="D68" t="str">
        <f t="shared" si="12"/>
        <v>CHESTER_SOLAR_I_SPA</v>
      </c>
      <c r="I68" s="26"/>
      <c r="J68" s="26"/>
      <c r="K68" s="26"/>
      <c r="L68" s="26"/>
      <c r="M68" s="26"/>
      <c r="N68" s="26"/>
      <c r="O68" s="26"/>
    </row>
    <row r="69" spans="1:19" x14ac:dyDescent="0.35">
      <c r="A69" s="9" t="str">
        <f>+MontoEmpresas!A70</f>
        <v>CHESTER_SOLAR_IV</v>
      </c>
      <c r="B69" s="24">
        <f>+MontoEmpresas!AV70</f>
        <v>734367.52999999956</v>
      </c>
      <c r="C69" s="24">
        <f>+MontoEmpresas!BJ70</f>
        <v>734367.52999999956</v>
      </c>
      <c r="D69" t="str">
        <f t="shared" si="12"/>
        <v>CHESTER_SOLAR_IV</v>
      </c>
      <c r="I69" s="26"/>
      <c r="J69" s="26"/>
      <c r="K69" s="26"/>
      <c r="L69" s="26"/>
      <c r="M69" s="26"/>
      <c r="N69" s="26"/>
      <c r="O69" s="26"/>
    </row>
    <row r="70" spans="1:19" x14ac:dyDescent="0.35">
      <c r="A70" s="9" t="str">
        <f>+MontoEmpresas!A71</f>
        <v>CHESTER_SOLAR_V</v>
      </c>
      <c r="B70" s="24">
        <f>+MontoEmpresas!AV71</f>
        <v>264635.82</v>
      </c>
      <c r="C70" s="24">
        <f>+MontoEmpresas!BJ71</f>
        <v>264635.82</v>
      </c>
      <c r="D70" t="str">
        <f t="shared" si="12"/>
        <v>CHESTER_SOLAR_V</v>
      </c>
      <c r="I70" s="26"/>
      <c r="J70" s="26"/>
      <c r="K70" s="26"/>
      <c r="L70" s="26"/>
      <c r="M70" s="26"/>
      <c r="N70" s="26"/>
      <c r="O70" s="26"/>
    </row>
    <row r="71" spans="1:19" x14ac:dyDescent="0.35">
      <c r="A71" s="9" t="str">
        <f>+MontoEmpresas!A72</f>
        <v>CHILE_GENERACION</v>
      </c>
      <c r="B71" s="24">
        <f>+MontoEmpresas!AV72</f>
        <v>0</v>
      </c>
      <c r="C71" s="24">
        <f>+MontoEmpresas!BJ72</f>
        <v>0</v>
      </c>
      <c r="D71" t="str">
        <f t="shared" si="12"/>
        <v>CHILE_GENERACION</v>
      </c>
      <c r="I71" s="26"/>
      <c r="J71" s="26"/>
      <c r="K71" s="26"/>
      <c r="L71" s="26"/>
      <c r="M71" s="26"/>
      <c r="N71" s="26"/>
      <c r="O71" s="26"/>
      <c r="S71">
        <v>0</v>
      </c>
    </row>
    <row r="72" spans="1:19" x14ac:dyDescent="0.35">
      <c r="A72" s="9" t="str">
        <f>+MontoEmpresas!A73</f>
        <v>CHINCOL</v>
      </c>
      <c r="B72" s="24">
        <f>+MontoEmpresas!AV73</f>
        <v>274315.42000000004</v>
      </c>
      <c r="C72" s="24">
        <f>+MontoEmpresas!BJ73</f>
        <v>274315.42000000004</v>
      </c>
      <c r="D72" t="str">
        <f t="shared" si="12"/>
        <v>CHINCOL</v>
      </c>
      <c r="I72" s="26"/>
      <c r="J72" s="26"/>
      <c r="K72" s="26"/>
      <c r="L72" s="26"/>
      <c r="M72" s="26"/>
      <c r="N72" s="26"/>
      <c r="O72" s="26"/>
    </row>
    <row r="73" spans="1:19" x14ac:dyDescent="0.35">
      <c r="A73" s="9" t="str">
        <f>+MontoEmpresas!A74</f>
        <v>CHUNGUNGO</v>
      </c>
      <c r="B73" s="24">
        <f>+MontoEmpresas!AV74</f>
        <v>4879288.7200000044</v>
      </c>
      <c r="C73" s="24">
        <f>+MontoEmpresas!BJ74</f>
        <v>4879288.7200000044</v>
      </c>
      <c r="D73" t="str">
        <f t="shared" si="12"/>
        <v>CHUNGUNGO</v>
      </c>
      <c r="I73" s="26"/>
      <c r="J73" s="26"/>
      <c r="K73" s="26"/>
      <c r="L73" s="26"/>
      <c r="M73" s="26"/>
      <c r="N73" s="26"/>
      <c r="O73" s="26"/>
    </row>
    <row r="74" spans="1:19" x14ac:dyDescent="0.35">
      <c r="A74" s="9" t="str">
        <f>+MontoEmpresas!A75</f>
        <v>CHUNGUNGO_SOLAR</v>
      </c>
      <c r="B74" s="24">
        <f>+MontoEmpresas!AV75</f>
        <v>221613.02999999982</v>
      </c>
      <c r="C74" s="24">
        <f>+MontoEmpresas!BJ75</f>
        <v>221613.02999999982</v>
      </c>
      <c r="D74" t="str">
        <f t="shared" si="12"/>
        <v>CHUNGUNGO_SOLAR</v>
      </c>
      <c r="I74" s="26"/>
      <c r="J74" s="26"/>
      <c r="K74" s="26"/>
      <c r="L74" s="26"/>
      <c r="M74" s="26"/>
      <c r="N74" s="26"/>
      <c r="O74" s="26"/>
    </row>
    <row r="75" spans="1:19" x14ac:dyDescent="0.35">
      <c r="A75" s="9" t="str">
        <f>+MontoEmpresas!A76</f>
        <v>Cinergia Chile SpA</v>
      </c>
      <c r="B75" s="24">
        <f>+MontoEmpresas!AV76</f>
        <v>0</v>
      </c>
      <c r="C75" s="24">
        <f>+MontoEmpresas!BJ76</f>
        <v>0</v>
      </c>
      <c r="D75" t="str">
        <f t="shared" si="12"/>
        <v>Cinergia Chile SpA</v>
      </c>
      <c r="I75" s="26"/>
      <c r="J75" s="26"/>
      <c r="K75" s="26"/>
      <c r="L75" s="26"/>
      <c r="M75" s="26"/>
      <c r="N75" s="26"/>
      <c r="O75" s="26"/>
    </row>
    <row r="76" spans="1:19" x14ac:dyDescent="0.35">
      <c r="A76" s="9" t="str">
        <f>+MontoEmpresas!A77</f>
        <v>CIPRES</v>
      </c>
      <c r="B76" s="24">
        <f>+MontoEmpresas!AV77</f>
        <v>876207.78000000084</v>
      </c>
      <c r="C76" s="24">
        <f>+MontoEmpresas!BJ77</f>
        <v>876207.78000000084</v>
      </c>
      <c r="D76" t="str">
        <f t="shared" si="12"/>
        <v>CIPRES</v>
      </c>
      <c r="I76" s="26"/>
      <c r="J76" s="26"/>
      <c r="K76" s="26"/>
      <c r="L76" s="26"/>
      <c r="M76" s="26"/>
      <c r="N76" s="26"/>
      <c r="O76" s="26"/>
    </row>
    <row r="77" spans="1:19" x14ac:dyDescent="0.35">
      <c r="A77" s="9" t="str">
        <f>+MontoEmpresas!A78</f>
        <v>CIPRESILLOS</v>
      </c>
      <c r="B77" s="24">
        <f>+MontoEmpresas!AV78</f>
        <v>0</v>
      </c>
      <c r="C77" s="24">
        <f>+MontoEmpresas!BJ78</f>
        <v>0</v>
      </c>
      <c r="D77" t="str">
        <f t="shared" si="12"/>
        <v>CIPRESILLOS</v>
      </c>
      <c r="I77" s="26"/>
      <c r="J77" s="26"/>
      <c r="K77" s="26"/>
      <c r="L77" s="26"/>
      <c r="M77" s="26"/>
      <c r="N77" s="26"/>
      <c r="O77" s="26"/>
    </row>
    <row r="78" spans="1:19" x14ac:dyDescent="0.35">
      <c r="A78" s="9" t="str">
        <f>+MontoEmpresas!A79</f>
        <v>COCHARCAS</v>
      </c>
      <c r="B78" s="24">
        <f>+MontoEmpresas!AV79</f>
        <v>0</v>
      </c>
      <c r="C78" s="24">
        <f>+MontoEmpresas!BJ79</f>
        <v>0</v>
      </c>
      <c r="D78" t="str">
        <f t="shared" si="12"/>
        <v>COCHARCAS</v>
      </c>
      <c r="I78" s="26"/>
      <c r="J78" s="26"/>
      <c r="K78" s="26"/>
      <c r="L78" s="26"/>
      <c r="M78" s="26"/>
      <c r="N78" s="26"/>
      <c r="O78" s="26"/>
    </row>
    <row r="79" spans="1:19" x14ac:dyDescent="0.35">
      <c r="A79" s="9" t="str">
        <f>+MontoEmpresas!A80</f>
        <v>COCHRANE</v>
      </c>
      <c r="B79" s="24">
        <f>+MontoEmpresas!AV80</f>
        <v>44444792.189999998</v>
      </c>
      <c r="C79" s="24">
        <f>+MontoEmpresas!BJ80</f>
        <v>44444792.189999998</v>
      </c>
      <c r="D79" t="str">
        <f t="shared" si="12"/>
        <v>COCHRANE</v>
      </c>
      <c r="I79" s="26"/>
      <c r="J79" s="26"/>
      <c r="K79" s="26"/>
      <c r="L79" s="26"/>
      <c r="M79" s="26"/>
      <c r="N79" s="26"/>
      <c r="O79" s="26"/>
    </row>
    <row r="80" spans="1:19" x14ac:dyDescent="0.35">
      <c r="A80" s="9" t="str">
        <f>+MontoEmpresas!A81</f>
        <v>COLBUN</v>
      </c>
      <c r="B80" s="24">
        <f>+MontoEmpresas!AV81</f>
        <v>-78869900.089999989</v>
      </c>
      <c r="C80" s="24">
        <f>+MontoEmpresas!BJ81</f>
        <v>-77342835.889999986</v>
      </c>
      <c r="D80" t="str">
        <f t="shared" si="12"/>
        <v>COLBUN</v>
      </c>
      <c r="I80" s="26"/>
      <c r="J80" s="26"/>
      <c r="K80" s="26"/>
      <c r="L80" s="26"/>
      <c r="M80" s="26"/>
      <c r="N80" s="26"/>
      <c r="O80" s="26"/>
    </row>
    <row r="81" spans="1:15" x14ac:dyDescent="0.35">
      <c r="A81" s="9" t="str">
        <f>+MontoEmpresas!A82</f>
        <v>COLLIL</v>
      </c>
      <c r="B81" s="24">
        <f>+MontoEmpresas!AV82</f>
        <v>866959.72000000114</v>
      </c>
      <c r="C81" s="24">
        <f>+MontoEmpresas!BJ82</f>
        <v>866959.72000000114</v>
      </c>
      <c r="D81" t="str">
        <f t="shared" si="12"/>
        <v>COLLIL</v>
      </c>
      <c r="I81" s="26"/>
      <c r="J81" s="26"/>
      <c r="K81" s="26"/>
      <c r="L81" s="26"/>
      <c r="M81" s="26"/>
      <c r="N81" s="26"/>
      <c r="O81" s="26"/>
    </row>
    <row r="82" spans="1:15" x14ac:dyDescent="0.35">
      <c r="A82" s="9" t="str">
        <f>+MontoEmpresas!A83</f>
        <v>COLMITO</v>
      </c>
      <c r="B82" s="24">
        <f>+MontoEmpresas!AV83</f>
        <v>0</v>
      </c>
      <c r="C82" s="24">
        <f>+MontoEmpresas!BJ83</f>
        <v>0</v>
      </c>
      <c r="D82" t="str">
        <f t="shared" si="12"/>
        <v>COLMITO</v>
      </c>
      <c r="I82" s="26"/>
      <c r="J82" s="26"/>
      <c r="K82" s="26"/>
      <c r="L82" s="26"/>
      <c r="M82" s="26"/>
      <c r="N82" s="26"/>
      <c r="O82" s="26"/>
    </row>
    <row r="83" spans="1:15" x14ac:dyDescent="0.35">
      <c r="A83" s="9" t="str">
        <f>+MontoEmpresas!A84</f>
        <v>COMASA</v>
      </c>
      <c r="B83" s="24">
        <f>+MontoEmpresas!AV84</f>
        <v>4886201.18</v>
      </c>
      <c r="C83" s="24">
        <f>+MontoEmpresas!BJ84</f>
        <v>4886201.18</v>
      </c>
      <c r="D83" t="str">
        <f t="shared" si="12"/>
        <v>COMASA</v>
      </c>
      <c r="I83" s="26"/>
      <c r="J83" s="26"/>
      <c r="K83" s="26"/>
      <c r="L83" s="26"/>
      <c r="M83" s="26"/>
      <c r="N83" s="26"/>
      <c r="O83" s="26"/>
    </row>
    <row r="84" spans="1:15" x14ac:dyDescent="0.35">
      <c r="A84" s="9" t="str">
        <f>+MontoEmpresas!A85</f>
        <v>COMMONPLACE</v>
      </c>
      <c r="B84" s="24">
        <f>+MontoEmpresas!AV85</f>
        <v>34174.900000000052</v>
      </c>
      <c r="C84" s="24">
        <f>+MontoEmpresas!BJ85</f>
        <v>34174.900000000052</v>
      </c>
      <c r="D84" t="str">
        <f t="shared" si="12"/>
        <v>COMMONPLACE</v>
      </c>
      <c r="I84" s="26"/>
      <c r="J84" s="26"/>
      <c r="K84" s="26"/>
      <c r="L84" s="26"/>
      <c r="M84" s="26"/>
      <c r="N84" s="26"/>
      <c r="O84" s="26"/>
    </row>
    <row r="85" spans="1:15" x14ac:dyDescent="0.35">
      <c r="A85" s="9" t="str">
        <f>+MontoEmpresas!A86</f>
        <v>CONDOR_ENERGIA</v>
      </c>
      <c r="B85" s="24">
        <f>+MontoEmpresas!AV86</f>
        <v>-10849018.430000007</v>
      </c>
      <c r="C85" s="24">
        <f>+MontoEmpresas!BJ86</f>
        <v>-10849018.430000007</v>
      </c>
      <c r="D85" t="str">
        <f t="shared" si="12"/>
        <v>CONDOR_ENERGIA</v>
      </c>
      <c r="I85" s="26"/>
      <c r="J85" s="26"/>
      <c r="K85" s="26"/>
      <c r="L85" s="26"/>
      <c r="M85" s="26"/>
      <c r="N85" s="26"/>
      <c r="O85" s="26"/>
    </row>
    <row r="86" spans="1:15" x14ac:dyDescent="0.35">
      <c r="A86" s="9" t="str">
        <f>+MontoEmpresas!A87</f>
        <v>CONEJO_SOLAR</v>
      </c>
      <c r="B86" s="24">
        <f>+MontoEmpresas!AV87</f>
        <v>-4297331.3500000043</v>
      </c>
      <c r="C86" s="24">
        <f>+MontoEmpresas!BJ87</f>
        <v>-4297331.3500000043</v>
      </c>
      <c r="D86" t="str">
        <f t="shared" si="12"/>
        <v>CONEJO_SOLAR</v>
      </c>
      <c r="I86" s="26"/>
      <c r="J86" s="26"/>
      <c r="K86" s="26"/>
      <c r="L86" s="26"/>
      <c r="M86" s="26"/>
      <c r="N86" s="26"/>
      <c r="O86" s="26"/>
    </row>
    <row r="87" spans="1:15" x14ac:dyDescent="0.35">
      <c r="A87" s="9" t="str">
        <f>+MontoEmpresas!A88</f>
        <v>COPIULEMU_1</v>
      </c>
      <c r="B87" s="24">
        <f>+MontoEmpresas!AV88</f>
        <v>0</v>
      </c>
      <c r="C87" s="24">
        <f>+MontoEmpresas!BJ88</f>
        <v>0</v>
      </c>
      <c r="D87" t="str">
        <f t="shared" si="12"/>
        <v>COPIULEMU_1</v>
      </c>
      <c r="I87" s="26"/>
      <c r="J87" s="26"/>
      <c r="K87" s="26"/>
      <c r="L87" s="26"/>
      <c r="M87" s="26"/>
      <c r="N87" s="26"/>
      <c r="O87" s="26"/>
    </row>
    <row r="88" spans="1:15" x14ac:dyDescent="0.35">
      <c r="A88" s="9" t="str">
        <f>+MontoEmpresas!A89</f>
        <v>COYANCO</v>
      </c>
      <c r="B88" s="24">
        <f>+MontoEmpresas!AV89</f>
        <v>3240840.8800000027</v>
      </c>
      <c r="C88" s="24">
        <f>+MontoEmpresas!BJ89</f>
        <v>1746641.5300000038</v>
      </c>
      <c r="D88" t="str">
        <f t="shared" si="12"/>
        <v>COYANCO</v>
      </c>
      <c r="I88" s="26"/>
      <c r="J88" s="26"/>
      <c r="K88" s="26"/>
      <c r="L88" s="26"/>
      <c r="M88" s="26"/>
      <c r="N88" s="26"/>
      <c r="O88" s="26"/>
    </row>
    <row r="89" spans="1:15" x14ac:dyDescent="0.35">
      <c r="A89" s="9" t="str">
        <f>+MontoEmpresas!A90</f>
        <v>CRUCERO_SPA</v>
      </c>
      <c r="B89" s="24">
        <f>+MontoEmpresas!AV90</f>
        <v>288440.2200000002</v>
      </c>
      <c r="C89" s="24">
        <f>+MontoEmpresas!BJ90</f>
        <v>288440.2200000002</v>
      </c>
      <c r="D89" t="str">
        <f t="shared" si="12"/>
        <v>CRUCERO_SPA</v>
      </c>
      <c r="I89" s="26"/>
      <c r="J89" s="26"/>
      <c r="K89" s="26"/>
      <c r="L89" s="26"/>
      <c r="M89" s="26"/>
      <c r="N89" s="26"/>
      <c r="O89" s="26"/>
    </row>
    <row r="90" spans="1:15" x14ac:dyDescent="0.35">
      <c r="A90" s="9" t="str">
        <f>+MontoEmpresas!A91</f>
        <v>CUMBRES</v>
      </c>
      <c r="B90" s="24">
        <f>+MontoEmpresas!AV91</f>
        <v>461861.96999999945</v>
      </c>
      <c r="C90" s="24">
        <f>+MontoEmpresas!BJ91</f>
        <v>461861.96999999945</v>
      </c>
      <c r="D90" t="str">
        <f t="shared" si="12"/>
        <v>CUMBRES</v>
      </c>
      <c r="I90" s="26"/>
      <c r="J90" s="26"/>
      <c r="K90" s="26"/>
      <c r="L90" s="26"/>
      <c r="M90" s="26"/>
      <c r="N90" s="26"/>
      <c r="O90" s="26"/>
    </row>
    <row r="91" spans="1:15" x14ac:dyDescent="0.35">
      <c r="A91" s="9" t="str">
        <f>+MontoEmpresas!A92</f>
        <v>CUMPEO</v>
      </c>
      <c r="B91" s="24">
        <f>+MontoEmpresas!AV92</f>
        <v>1093715.1499999985</v>
      </c>
      <c r="C91" s="24">
        <f>+MontoEmpresas!BJ92</f>
        <v>1093715.1499999985</v>
      </c>
      <c r="D91" t="str">
        <f t="shared" si="12"/>
        <v>CUMPEO</v>
      </c>
      <c r="I91" s="26"/>
      <c r="J91" s="26"/>
      <c r="K91" s="26"/>
      <c r="L91" s="26"/>
      <c r="M91" s="26"/>
      <c r="N91" s="26"/>
      <c r="O91" s="26"/>
    </row>
    <row r="92" spans="1:15" x14ac:dyDescent="0.35">
      <c r="A92" s="9" t="str">
        <f>+MontoEmpresas!A93</f>
        <v>CURILEUFU</v>
      </c>
      <c r="B92" s="24">
        <f>+MontoEmpresas!AV93</f>
        <v>57168.179999999993</v>
      </c>
      <c r="C92" s="24">
        <f>+MontoEmpresas!BJ93</f>
        <v>57168.179999999993</v>
      </c>
      <c r="D92" t="str">
        <f t="shared" si="12"/>
        <v>CURILEUFU</v>
      </c>
      <c r="I92" s="26"/>
      <c r="J92" s="26"/>
      <c r="K92" s="26"/>
      <c r="L92" s="26"/>
      <c r="M92" s="26"/>
      <c r="N92" s="26"/>
      <c r="O92" s="26"/>
    </row>
    <row r="93" spans="1:15" x14ac:dyDescent="0.35">
      <c r="A93" s="9" t="str">
        <f>+MontoEmpresas!A94</f>
        <v>CUZCUZ</v>
      </c>
      <c r="B93" s="24">
        <f>+MontoEmpresas!AV94</f>
        <v>400500.06000000041</v>
      </c>
      <c r="C93" s="24">
        <f>+MontoEmpresas!BJ94</f>
        <v>400500.06000000041</v>
      </c>
      <c r="D93" t="str">
        <f t="shared" si="12"/>
        <v>CUZCUZ</v>
      </c>
      <c r="I93" s="26"/>
      <c r="J93" s="26"/>
      <c r="K93" s="26"/>
      <c r="L93" s="26"/>
      <c r="M93" s="26"/>
      <c r="N93" s="26"/>
      <c r="O93" s="26"/>
    </row>
    <row r="94" spans="1:15" x14ac:dyDescent="0.35">
      <c r="A94" s="9" t="str">
        <f>+MontoEmpresas!A95</f>
        <v>DIEGO_DE_ALMAGRO_SOLAR</v>
      </c>
      <c r="B94" s="24">
        <f>+MontoEmpresas!AV95</f>
        <v>153477.19999999972</v>
      </c>
      <c r="C94" s="24">
        <f>+MontoEmpresas!BJ95</f>
        <v>153477.19999999972</v>
      </c>
      <c r="D94" t="str">
        <f t="shared" si="12"/>
        <v>DIEGO_DE_ALMAGRO_SOLAR</v>
      </c>
      <c r="I94" s="26"/>
      <c r="J94" s="26"/>
      <c r="K94" s="26"/>
      <c r="L94" s="26"/>
      <c r="M94" s="26"/>
      <c r="N94" s="26"/>
      <c r="O94" s="26"/>
    </row>
    <row r="95" spans="1:15" x14ac:dyDescent="0.35">
      <c r="A95" s="9" t="str">
        <f>+MontoEmpresas!A96</f>
        <v>DIGUA</v>
      </c>
      <c r="B95" s="24">
        <f>+MontoEmpresas!AV96</f>
        <v>2231042.9100000015</v>
      </c>
      <c r="C95" s="24">
        <f>+MontoEmpresas!BJ96</f>
        <v>2265524.7900000019</v>
      </c>
      <c r="D95" t="str">
        <f t="shared" si="12"/>
        <v>DIGUA</v>
      </c>
      <c r="I95" s="26"/>
      <c r="J95" s="26"/>
      <c r="K95" s="26"/>
      <c r="L95" s="26"/>
      <c r="M95" s="26"/>
      <c r="N95" s="26"/>
      <c r="O95" s="26"/>
    </row>
    <row r="96" spans="1:15" x14ac:dyDescent="0.35">
      <c r="A96" s="9" t="str">
        <f>+MontoEmpresas!A97</f>
        <v>DIUTO</v>
      </c>
      <c r="B96" s="24">
        <f>+MontoEmpresas!AV97</f>
        <v>820984.48000000056</v>
      </c>
      <c r="C96" s="24">
        <f>+MontoEmpresas!BJ97</f>
        <v>820984.48000000056</v>
      </c>
      <c r="D96" t="str">
        <f t="shared" si="12"/>
        <v>DIUTO</v>
      </c>
      <c r="I96" s="26"/>
      <c r="J96" s="26"/>
      <c r="K96" s="26"/>
      <c r="L96" s="26"/>
      <c r="M96" s="26"/>
      <c r="N96" s="26"/>
      <c r="O96" s="26"/>
    </row>
    <row r="97" spans="1:15" x14ac:dyDescent="0.35">
      <c r="A97" s="9" t="str">
        <f>+MontoEmpresas!A98</f>
        <v>DIVISADERO</v>
      </c>
      <c r="B97" s="24">
        <f>+MontoEmpresas!AV98</f>
        <v>461884.2799999998</v>
      </c>
      <c r="C97" s="24">
        <f>+MontoEmpresas!BJ98</f>
        <v>461884.2799999998</v>
      </c>
      <c r="D97" t="str">
        <f t="shared" si="12"/>
        <v>DIVISADERO</v>
      </c>
      <c r="I97" s="26"/>
      <c r="J97" s="26"/>
      <c r="K97" s="26"/>
      <c r="L97" s="26"/>
      <c r="M97" s="26"/>
      <c r="N97" s="26"/>
      <c r="O97" s="26"/>
    </row>
    <row r="98" spans="1:15" x14ac:dyDescent="0.35">
      <c r="A98" s="9" t="str">
        <f>+MontoEmpresas!A99</f>
        <v>DON MARIANO ENERGY</v>
      </c>
      <c r="B98" s="24">
        <f>+MontoEmpresas!AV99</f>
        <v>239101.64</v>
      </c>
      <c r="C98" s="24">
        <f>+MontoEmpresas!BJ99</f>
        <v>239101.64</v>
      </c>
      <c r="D98" t="str">
        <f t="shared" si="12"/>
        <v>DON MARIANO ENERGY</v>
      </c>
      <c r="I98" s="26"/>
      <c r="J98" s="26"/>
      <c r="K98" s="26"/>
      <c r="L98" s="26"/>
      <c r="M98" s="26"/>
      <c r="N98" s="26"/>
      <c r="O98" s="26"/>
    </row>
    <row r="99" spans="1:15" x14ac:dyDescent="0.35">
      <c r="A99" s="9" t="str">
        <f>+MontoEmpresas!A100</f>
        <v>DON_PEDRO_SPA</v>
      </c>
      <c r="B99" s="24">
        <f>+MontoEmpresas!AV100</f>
        <v>0</v>
      </c>
      <c r="C99" s="24">
        <f>+MontoEmpresas!BJ100</f>
        <v>0</v>
      </c>
      <c r="D99" t="str">
        <f t="shared" si="12"/>
        <v>DON_PEDRO_SPA</v>
      </c>
      <c r="I99" s="26"/>
      <c r="J99" s="26"/>
      <c r="K99" s="26"/>
      <c r="L99" s="26"/>
      <c r="M99" s="26"/>
      <c r="N99" s="26"/>
      <c r="O99" s="26"/>
    </row>
    <row r="100" spans="1:15" x14ac:dyDescent="0.35">
      <c r="A100" s="9" t="str">
        <f>+MontoEmpresas!A101</f>
        <v>DONA_JAVIERA_VALLEDOR_SPA</v>
      </c>
      <c r="B100" s="24">
        <f>+MontoEmpresas!AV101</f>
        <v>0</v>
      </c>
      <c r="C100" s="24">
        <f>+MontoEmpresas!BJ101</f>
        <v>0</v>
      </c>
      <c r="D100" t="str">
        <f t="shared" si="12"/>
        <v>DONA_JAVIERA_VALLEDOR_SPA</v>
      </c>
      <c r="I100" s="26"/>
      <c r="J100" s="26"/>
      <c r="K100" s="26"/>
      <c r="L100" s="26"/>
      <c r="M100" s="26"/>
      <c r="N100" s="26"/>
      <c r="O100" s="26"/>
    </row>
    <row r="101" spans="1:15" x14ac:dyDescent="0.35">
      <c r="A101" s="9" t="str">
        <f>+MontoEmpresas!A102</f>
        <v>DONGO</v>
      </c>
      <c r="B101" s="24">
        <f>+MontoEmpresas!AV102</f>
        <v>382309.99000000022</v>
      </c>
      <c r="C101" s="24">
        <f>+MontoEmpresas!BJ102</f>
        <v>382309.99000000022</v>
      </c>
      <c r="D101" t="str">
        <f t="shared" si="12"/>
        <v>DONGO</v>
      </c>
      <c r="I101" s="26"/>
      <c r="J101" s="26"/>
      <c r="K101" s="26"/>
      <c r="L101" s="26"/>
      <c r="M101" s="26"/>
      <c r="N101" s="26"/>
      <c r="O101" s="26"/>
    </row>
    <row r="102" spans="1:15" x14ac:dyDescent="0.35">
      <c r="A102" s="9" t="str">
        <f>+MontoEmpresas!A103</f>
        <v>DOS_VALLES</v>
      </c>
      <c r="B102" s="24">
        <f>+MontoEmpresas!AV103</f>
        <v>605594.80000000028</v>
      </c>
      <c r="C102" s="24">
        <f>+MontoEmpresas!BJ103</f>
        <v>605594.80000000028</v>
      </c>
      <c r="D102" t="str">
        <f t="shared" si="12"/>
        <v>DOS_VALLES</v>
      </c>
      <c r="I102" s="26"/>
      <c r="J102" s="26"/>
      <c r="K102" s="26"/>
      <c r="L102" s="26"/>
      <c r="M102" s="26"/>
      <c r="N102" s="26"/>
      <c r="O102" s="26"/>
    </row>
    <row r="103" spans="1:15" x14ac:dyDescent="0.35">
      <c r="A103" s="9" t="str">
        <f>+MontoEmpresas!A104</f>
        <v>DOSAL</v>
      </c>
      <c r="B103" s="24">
        <f>+MontoEmpresas!AV104</f>
        <v>50949.710000000108</v>
      </c>
      <c r="C103" s="24">
        <f>+MontoEmpresas!BJ104</f>
        <v>50949.710000000108</v>
      </c>
      <c r="D103" t="str">
        <f t="shared" si="12"/>
        <v>DOSAL</v>
      </c>
      <c r="I103" s="26"/>
      <c r="J103" s="26"/>
      <c r="K103" s="26"/>
      <c r="L103" s="26"/>
      <c r="M103" s="26"/>
      <c r="N103" s="26"/>
      <c r="O103" s="26"/>
    </row>
    <row r="104" spans="1:15" x14ac:dyDescent="0.35">
      <c r="A104" s="9" t="str">
        <f>+MontoEmpresas!A105</f>
        <v>DUQUECO</v>
      </c>
      <c r="B104" s="24">
        <f>+MontoEmpresas!AV105</f>
        <v>5260388.4799999967</v>
      </c>
      <c r="C104" s="24">
        <f>+MontoEmpresas!BJ105</f>
        <v>-2996287.570000005</v>
      </c>
      <c r="D104" t="str">
        <f t="shared" si="12"/>
        <v>DUQUECO</v>
      </c>
      <c r="I104" s="26"/>
      <c r="J104" s="26"/>
      <c r="K104" s="26"/>
      <c r="L104" s="26"/>
      <c r="M104" s="26"/>
      <c r="N104" s="26"/>
      <c r="O104" s="26"/>
    </row>
    <row r="105" spans="1:15" x14ac:dyDescent="0.35">
      <c r="A105" s="9" t="str">
        <f>+MontoEmpresas!A106</f>
        <v>EBCO Energía</v>
      </c>
      <c r="B105" s="24">
        <f>+MontoEmpresas!AV106</f>
        <v>0</v>
      </c>
      <c r="C105" s="24">
        <f>+MontoEmpresas!BJ106</f>
        <v>0</v>
      </c>
      <c r="D105" t="str">
        <f t="shared" si="12"/>
        <v>EBCO Energía</v>
      </c>
      <c r="I105" s="26"/>
      <c r="J105" s="26"/>
      <c r="K105" s="26"/>
      <c r="L105" s="26"/>
      <c r="M105" s="26"/>
      <c r="N105" s="26"/>
      <c r="O105" s="26"/>
    </row>
    <row r="106" spans="1:15" x14ac:dyDescent="0.35">
      <c r="A106" s="9" t="str">
        <f>+MontoEmpresas!A107</f>
        <v>EBCO_ATACAMA</v>
      </c>
      <c r="B106" s="24">
        <f>+MontoEmpresas!AV107</f>
        <v>1707.7199999999993</v>
      </c>
      <c r="C106" s="24">
        <f>+MontoEmpresas!BJ107</f>
        <v>1707.7199999999993</v>
      </c>
      <c r="D106" t="str">
        <f t="shared" si="12"/>
        <v>EBCO_ATACAMA</v>
      </c>
      <c r="I106" s="26"/>
      <c r="J106" s="26"/>
      <c r="K106" s="26"/>
      <c r="L106" s="26"/>
      <c r="M106" s="26"/>
      <c r="N106" s="26"/>
      <c r="O106" s="26"/>
    </row>
    <row r="107" spans="1:15" x14ac:dyDescent="0.35">
      <c r="A107" s="9" t="str">
        <f>+MontoEmpresas!A108</f>
        <v>ECLIPSE_SOLAR_SPA</v>
      </c>
      <c r="B107" s="24">
        <f>+MontoEmpresas!AV108</f>
        <v>686054.24</v>
      </c>
      <c r="C107" s="24">
        <f>+MontoEmpresas!BJ108</f>
        <v>686054.24</v>
      </c>
      <c r="D107" t="str">
        <f t="shared" si="12"/>
        <v>ECLIPSE_SOLAR_SPA</v>
      </c>
      <c r="I107" s="26"/>
      <c r="J107" s="26"/>
      <c r="K107" s="26"/>
      <c r="L107" s="26"/>
      <c r="M107" s="26"/>
      <c r="N107" s="26"/>
      <c r="O107" s="26"/>
    </row>
    <row r="108" spans="1:15" x14ac:dyDescent="0.35">
      <c r="A108" s="9" t="str">
        <f>+MontoEmpresas!A109</f>
        <v>ECOM_GENERACION</v>
      </c>
      <c r="B108" s="24">
        <f>+MontoEmpresas!AV109</f>
        <v>-99326.950000000012</v>
      </c>
      <c r="C108" s="24">
        <f>+MontoEmpresas!BJ109</f>
        <v>-99326.950000000012</v>
      </c>
      <c r="D108" t="str">
        <f t="shared" si="12"/>
        <v>ECOM_GENERACION</v>
      </c>
      <c r="I108" s="26"/>
      <c r="J108" s="26"/>
      <c r="K108" s="26"/>
      <c r="L108" s="26"/>
      <c r="M108" s="26"/>
      <c r="N108" s="26"/>
      <c r="O108" s="26"/>
    </row>
    <row r="109" spans="1:15" x14ac:dyDescent="0.35">
      <c r="A109" s="9" t="str">
        <f>+MontoEmpresas!A110</f>
        <v>EE_LA_COMPANIA_SPA</v>
      </c>
      <c r="B109" s="24">
        <f>+MontoEmpresas!AV110</f>
        <v>0</v>
      </c>
      <c r="C109" s="24">
        <f>+MontoEmpresas!BJ110</f>
        <v>0</v>
      </c>
      <c r="D109" t="str">
        <f t="shared" si="12"/>
        <v>EE_LA_COMPANIA_SPA</v>
      </c>
      <c r="I109" s="26"/>
      <c r="J109" s="26"/>
      <c r="K109" s="26"/>
      <c r="L109" s="26"/>
      <c r="M109" s="26"/>
      <c r="N109" s="26"/>
      <c r="O109" s="26"/>
    </row>
    <row r="110" spans="1:15" x14ac:dyDescent="0.35">
      <c r="A110" s="9" t="str">
        <f>+MontoEmpresas!A111</f>
        <v>EGP_CHILE</v>
      </c>
      <c r="B110" s="24">
        <f>+MontoEmpresas!AV111</f>
        <v>33454837.399999984</v>
      </c>
      <c r="C110" s="24">
        <f>+MontoEmpresas!BJ111</f>
        <v>-14806853.270000044</v>
      </c>
      <c r="D110" t="str">
        <f t="shared" si="12"/>
        <v>EGP_CHILE</v>
      </c>
      <c r="I110" s="26"/>
      <c r="J110" s="26"/>
      <c r="K110" s="26"/>
      <c r="L110" s="26"/>
      <c r="M110" s="26"/>
      <c r="N110" s="26"/>
      <c r="O110" s="26"/>
    </row>
    <row r="111" spans="1:15" x14ac:dyDescent="0.35">
      <c r="A111" s="9" t="str">
        <f>+MontoEmpresas!A112</f>
        <v>EL CANELO</v>
      </c>
      <c r="B111" s="24">
        <f>+MontoEmpresas!AV112</f>
        <v>589247.76000000013</v>
      </c>
      <c r="C111" s="24">
        <f>+MontoEmpresas!BJ112</f>
        <v>589247.76000000013</v>
      </c>
      <c r="D111" t="str">
        <f t="shared" si="12"/>
        <v>EL CANELO</v>
      </c>
      <c r="I111" s="26"/>
      <c r="J111" s="26"/>
      <c r="K111" s="26"/>
      <c r="L111" s="26"/>
      <c r="M111" s="26"/>
      <c r="N111" s="26"/>
      <c r="O111" s="26"/>
    </row>
    <row r="112" spans="1:15" x14ac:dyDescent="0.35">
      <c r="A112" s="9" t="str">
        <f>+MontoEmpresas!A113</f>
        <v>EL MANZANO</v>
      </c>
      <c r="B112" s="24">
        <f>+MontoEmpresas!AV113</f>
        <v>0</v>
      </c>
      <c r="C112" s="24">
        <f>+MontoEmpresas!BJ113</f>
        <v>0</v>
      </c>
      <c r="D112" t="str">
        <f t="shared" si="12"/>
        <v>EL MANZANO</v>
      </c>
      <c r="I112" s="26"/>
      <c r="J112" s="26"/>
      <c r="K112" s="26"/>
      <c r="L112" s="26"/>
      <c r="M112" s="26"/>
      <c r="N112" s="26"/>
      <c r="O112" s="26"/>
    </row>
    <row r="113" spans="1:15" x14ac:dyDescent="0.35">
      <c r="A113" s="9" t="str">
        <f>+MontoEmpresas!A114</f>
        <v>EL_AGRIO</v>
      </c>
      <c r="B113" s="24">
        <f>+MontoEmpresas!AV114</f>
        <v>287093.05</v>
      </c>
      <c r="C113" s="24">
        <f>+MontoEmpresas!BJ114</f>
        <v>287093.05</v>
      </c>
      <c r="D113" t="str">
        <f t="shared" si="12"/>
        <v>EL_AGRIO</v>
      </c>
      <c r="I113" s="26"/>
      <c r="J113" s="26"/>
      <c r="K113" s="26"/>
      <c r="L113" s="26"/>
      <c r="M113" s="26"/>
      <c r="N113" s="26"/>
      <c r="O113" s="26"/>
    </row>
    <row r="114" spans="1:15" x14ac:dyDescent="0.35">
      <c r="A114" s="9" t="str">
        <f>+MontoEmpresas!A115</f>
        <v>EL_ARREBOL</v>
      </c>
      <c r="B114" s="24">
        <f>+MontoEmpresas!AV115</f>
        <v>896235.92000000016</v>
      </c>
      <c r="C114" s="24">
        <f>+MontoEmpresas!BJ115</f>
        <v>896235.92000000016</v>
      </c>
      <c r="D114" t="str">
        <f t="shared" si="12"/>
        <v>EL_ARREBOL</v>
      </c>
      <c r="I114" s="26"/>
      <c r="J114" s="26"/>
      <c r="K114" s="26"/>
      <c r="L114" s="26"/>
      <c r="M114" s="26"/>
      <c r="N114" s="26"/>
      <c r="O114" s="26"/>
    </row>
    <row r="115" spans="1:15" x14ac:dyDescent="0.35">
      <c r="A115" s="9" t="str">
        <f>+MontoEmpresas!A116</f>
        <v>EL_ARROYO</v>
      </c>
      <c r="B115" s="24">
        <f>+MontoEmpresas!AV116</f>
        <v>649089.25</v>
      </c>
      <c r="C115" s="24">
        <f>+MontoEmpresas!BJ116</f>
        <v>649089.25</v>
      </c>
      <c r="D115" t="str">
        <f t="shared" si="12"/>
        <v>EL_ARROYO</v>
      </c>
      <c r="I115" s="26"/>
      <c r="J115" s="26"/>
      <c r="K115" s="26"/>
      <c r="L115" s="26"/>
      <c r="M115" s="26"/>
      <c r="N115" s="26"/>
      <c r="O115" s="26"/>
    </row>
    <row r="116" spans="1:15" x14ac:dyDescent="0.35">
      <c r="A116" s="9" t="str">
        <f>+MontoEmpresas!A117</f>
        <v>EL_BOCO</v>
      </c>
      <c r="B116" s="24">
        <f>+MontoEmpresas!AV117</f>
        <v>235786.39000000007</v>
      </c>
      <c r="C116" s="24">
        <f>+MontoEmpresas!BJ117</f>
        <v>235786.39000000007</v>
      </c>
      <c r="D116" t="str">
        <f t="shared" si="12"/>
        <v>EL_BOCO</v>
      </c>
      <c r="I116" s="26"/>
      <c r="J116" s="26"/>
      <c r="K116" s="26"/>
      <c r="L116" s="26"/>
      <c r="M116" s="26"/>
      <c r="N116" s="26"/>
      <c r="O116" s="26"/>
    </row>
    <row r="117" spans="1:15" x14ac:dyDescent="0.35">
      <c r="A117" s="9" t="str">
        <f>+MontoEmpresas!A118</f>
        <v>EL_CERNICALO</v>
      </c>
      <c r="B117" s="24">
        <f>+MontoEmpresas!AV118</f>
        <v>292787.2200000002</v>
      </c>
      <c r="C117" s="24">
        <f>+MontoEmpresas!BJ118</f>
        <v>292787.2200000002</v>
      </c>
      <c r="D117" t="str">
        <f t="shared" si="12"/>
        <v>EL_CERNICALO</v>
      </c>
      <c r="I117" s="26"/>
      <c r="J117" s="26"/>
      <c r="K117" s="26"/>
      <c r="L117" s="26"/>
      <c r="M117" s="26"/>
      <c r="N117" s="26"/>
      <c r="O117" s="26"/>
    </row>
    <row r="118" spans="1:15" x14ac:dyDescent="0.35">
      <c r="A118" s="9" t="str">
        <f>+MontoEmpresas!A119</f>
        <v>EL_MIRADOR</v>
      </c>
      <c r="B118" s="24">
        <f>+MontoEmpresas!AV119</f>
        <v>458670.28999999957</v>
      </c>
      <c r="C118" s="24">
        <f>+MontoEmpresas!BJ119</f>
        <v>458670.28999999957</v>
      </c>
      <c r="D118" t="str">
        <f t="shared" si="12"/>
        <v>EL_MIRADOR</v>
      </c>
      <c r="I118" s="26"/>
      <c r="J118" s="26"/>
      <c r="K118" s="26"/>
      <c r="L118" s="26"/>
      <c r="M118" s="26"/>
      <c r="N118" s="26"/>
      <c r="O118" s="26"/>
    </row>
    <row r="119" spans="1:15" x14ac:dyDescent="0.35">
      <c r="A119" s="9" t="str">
        <f>+MontoEmpresas!A120</f>
        <v>EL_MORADO</v>
      </c>
      <c r="B119" s="24">
        <f>+MontoEmpresas!AV120</f>
        <v>1406481.0200000007</v>
      </c>
      <c r="C119" s="24">
        <f>+MontoEmpresas!BJ120</f>
        <v>1406481.0200000007</v>
      </c>
      <c r="D119" t="str">
        <f t="shared" si="12"/>
        <v>EL_MORADO</v>
      </c>
      <c r="I119" s="26"/>
      <c r="J119" s="26"/>
      <c r="K119" s="26"/>
      <c r="L119" s="26"/>
      <c r="M119" s="26"/>
      <c r="N119" s="26"/>
      <c r="O119" s="26"/>
    </row>
    <row r="120" spans="1:15" x14ac:dyDescent="0.35">
      <c r="A120" s="9" t="str">
        <f>+MontoEmpresas!A121</f>
        <v>EL_NOGAL</v>
      </c>
      <c r="B120" s="24">
        <f>+MontoEmpresas!AV121</f>
        <v>774878.22999999952</v>
      </c>
      <c r="C120" s="24">
        <f>+MontoEmpresas!BJ121</f>
        <v>774878.22999999952</v>
      </c>
      <c r="D120" t="str">
        <f t="shared" si="12"/>
        <v>EL_NOGAL</v>
      </c>
      <c r="I120" s="26"/>
      <c r="J120" s="26"/>
      <c r="K120" s="26"/>
      <c r="L120" s="26"/>
      <c r="M120" s="26"/>
      <c r="N120" s="26"/>
      <c r="O120" s="26"/>
    </row>
    <row r="121" spans="1:15" x14ac:dyDescent="0.35">
      <c r="A121" s="9" t="str">
        <f>+MontoEmpresas!A122</f>
        <v>EL_PELICANO</v>
      </c>
      <c r="B121" s="24">
        <f>+MontoEmpresas!AV122</f>
        <v>2253903.419999999</v>
      </c>
      <c r="C121" s="24">
        <f>+MontoEmpresas!BJ122</f>
        <v>2253903.419999999</v>
      </c>
      <c r="D121" t="str">
        <f t="shared" si="12"/>
        <v>EL_PELICANO</v>
      </c>
      <c r="I121" s="26"/>
      <c r="J121" s="26"/>
      <c r="K121" s="26"/>
      <c r="L121" s="26"/>
      <c r="M121" s="26"/>
      <c r="N121" s="26"/>
      <c r="O121" s="26"/>
    </row>
    <row r="122" spans="1:15" x14ac:dyDescent="0.35">
      <c r="A122" s="9" t="str">
        <f>+MontoEmpresas!A123</f>
        <v>EL_QUEULE</v>
      </c>
      <c r="B122" s="24">
        <f>+MontoEmpresas!AV123</f>
        <v>1124856.6000000013</v>
      </c>
      <c r="C122" s="24">
        <f>+MontoEmpresas!BJ123</f>
        <v>1124856.6000000013</v>
      </c>
      <c r="D122" t="str">
        <f t="shared" si="12"/>
        <v>EL_QUEULE</v>
      </c>
      <c r="I122" s="26"/>
      <c r="J122" s="26"/>
      <c r="K122" s="26"/>
      <c r="L122" s="26"/>
      <c r="M122" s="26"/>
      <c r="N122" s="26"/>
      <c r="O122" s="26"/>
    </row>
    <row r="123" spans="1:15" x14ac:dyDescent="0.35">
      <c r="A123" s="9" t="str">
        <f>+MontoEmpresas!A124</f>
        <v>EL_ROBLE_SOLAR_SPA</v>
      </c>
      <c r="B123" s="24">
        <f>+MontoEmpresas!AV124</f>
        <v>214433.94999999995</v>
      </c>
      <c r="C123" s="24">
        <f>+MontoEmpresas!BJ124</f>
        <v>214433.94999999995</v>
      </c>
      <c r="D123" t="str">
        <f t="shared" si="12"/>
        <v>EL_ROBLE_SOLAR_SPA</v>
      </c>
      <c r="I123" s="26"/>
      <c r="J123" s="26"/>
      <c r="K123" s="26"/>
      <c r="L123" s="26"/>
      <c r="M123" s="26"/>
      <c r="N123" s="26"/>
      <c r="O123" s="26"/>
    </row>
    <row r="124" spans="1:15" x14ac:dyDescent="0.35">
      <c r="A124" s="9" t="str">
        <f>+MontoEmpresas!A125</f>
        <v>EL_SALITRAL</v>
      </c>
      <c r="B124" s="24">
        <f>+MontoEmpresas!AV125</f>
        <v>0</v>
      </c>
      <c r="C124" s="24">
        <f>+MontoEmpresas!BJ125</f>
        <v>0</v>
      </c>
      <c r="D124" t="str">
        <f t="shared" si="12"/>
        <v>EL_SALITRAL</v>
      </c>
      <c r="I124" s="26"/>
      <c r="J124" s="26"/>
      <c r="K124" s="26"/>
      <c r="L124" s="26"/>
      <c r="M124" s="26"/>
      <c r="N124" s="26"/>
      <c r="O124" s="26"/>
    </row>
    <row r="125" spans="1:15" x14ac:dyDescent="0.35">
      <c r="A125" s="9" t="str">
        <f>+MontoEmpresas!A126</f>
        <v>ELECTRICA_PINARES</v>
      </c>
      <c r="B125" s="24">
        <f>+MontoEmpresas!AV126</f>
        <v>0</v>
      </c>
      <c r="C125" s="24">
        <f>+MontoEmpresas!BJ126</f>
        <v>0</v>
      </c>
      <c r="D125" t="str">
        <f t="shared" si="12"/>
        <v>ELECTRICA_PINARES</v>
      </c>
      <c r="I125" s="26"/>
      <c r="J125" s="26"/>
      <c r="K125" s="26"/>
      <c r="L125" s="26"/>
      <c r="M125" s="26"/>
      <c r="N125" s="26"/>
      <c r="O125" s="26"/>
    </row>
    <row r="126" spans="1:15" x14ac:dyDescent="0.35">
      <c r="A126" s="9" t="str">
        <f>+MontoEmpresas!A127</f>
        <v>ELEKTRAGEN</v>
      </c>
      <c r="B126" s="24">
        <f>+MontoEmpresas!AV127</f>
        <v>0</v>
      </c>
      <c r="C126" s="24">
        <f>+MontoEmpresas!BJ127</f>
        <v>0</v>
      </c>
      <c r="D126" t="str">
        <f t="shared" si="12"/>
        <v>ELEKTRAGEN</v>
      </c>
      <c r="I126" s="26"/>
      <c r="J126" s="26"/>
      <c r="K126" s="26"/>
      <c r="L126" s="26"/>
      <c r="M126" s="26"/>
      <c r="N126" s="26"/>
      <c r="O126" s="26"/>
    </row>
    <row r="127" spans="1:15" x14ac:dyDescent="0.35">
      <c r="A127" s="9" t="str">
        <f>+MontoEmpresas!A128</f>
        <v>EMBALSE_ANCOA</v>
      </c>
      <c r="B127" s="24">
        <f>+MontoEmpresas!AV128</f>
        <v>5074065.5599999977</v>
      </c>
      <c r="C127" s="24">
        <f>+MontoEmpresas!BJ128</f>
        <v>5074065.5599999977</v>
      </c>
      <c r="D127" t="str">
        <f t="shared" si="12"/>
        <v>EMBALSE_ANCOA</v>
      </c>
      <c r="I127" s="26"/>
      <c r="J127" s="26"/>
      <c r="K127" s="26"/>
      <c r="L127" s="26"/>
      <c r="M127" s="26"/>
      <c r="N127" s="26"/>
      <c r="O127" s="26"/>
    </row>
    <row r="128" spans="1:15" x14ac:dyDescent="0.35">
      <c r="A128" s="9" t="str">
        <f>+MontoEmpresas!A129</f>
        <v>EMELDA</v>
      </c>
      <c r="B128" s="24">
        <f>+MontoEmpresas!AV129</f>
        <v>-4323052.7300000004</v>
      </c>
      <c r="C128" s="24">
        <f>+MontoEmpresas!BJ129</f>
        <v>0</v>
      </c>
      <c r="D128" t="str">
        <f t="shared" si="12"/>
        <v>EMELDA</v>
      </c>
      <c r="I128" s="26"/>
      <c r="J128" s="26"/>
      <c r="K128" s="26"/>
      <c r="L128" s="26"/>
      <c r="M128" s="26"/>
      <c r="N128" s="26"/>
      <c r="O128" s="26"/>
    </row>
    <row r="129" spans="1:15" x14ac:dyDescent="0.35">
      <c r="A129" s="9" t="str">
        <f>+MontoEmpresas!A130</f>
        <v>EMOAC</v>
      </c>
      <c r="B129" s="24">
        <f>+MontoEmpresas!AV130</f>
        <v>-2595039.1900000027</v>
      </c>
      <c r="C129" s="24">
        <f>+MontoEmpresas!BJ130</f>
        <v>2306959.9799999967</v>
      </c>
      <c r="D129" t="str">
        <f t="shared" si="12"/>
        <v>EMOAC</v>
      </c>
      <c r="I129" s="26"/>
      <c r="J129" s="26"/>
      <c r="K129" s="26"/>
      <c r="L129" s="26"/>
      <c r="M129" s="26"/>
      <c r="N129" s="26"/>
      <c r="O129" s="26"/>
    </row>
    <row r="130" spans="1:15" x14ac:dyDescent="0.35">
      <c r="A130" s="9" t="str">
        <f>+MontoEmpresas!A131</f>
        <v>ENEL_GENERACION</v>
      </c>
      <c r="B130" s="24">
        <f>+MontoEmpresas!AV131</f>
        <v>-239678590.88000003</v>
      </c>
      <c r="C130" s="24">
        <f>+MontoEmpresas!BJ131</f>
        <v>-196657535.81</v>
      </c>
      <c r="D130" t="str">
        <f t="shared" si="12"/>
        <v>ENEL_GENERACION</v>
      </c>
      <c r="I130" s="26"/>
      <c r="J130" s="26"/>
      <c r="K130" s="26"/>
      <c r="L130" s="26"/>
      <c r="M130" s="26"/>
      <c r="N130" s="26"/>
      <c r="O130" s="26"/>
    </row>
    <row r="131" spans="1:15" x14ac:dyDescent="0.35">
      <c r="A131" s="9" t="str">
        <f>+MontoEmpresas!A132</f>
        <v>ENERBOSCH</v>
      </c>
      <c r="B131" s="24">
        <f>+MontoEmpresas!AV132</f>
        <v>1247037.5800000003</v>
      </c>
      <c r="C131" s="24">
        <f>+MontoEmpresas!BJ132</f>
        <v>1247037.5800000003</v>
      </c>
      <c r="D131" t="str">
        <f t="shared" ref="D131:D194" si="13">+A131</f>
        <v>ENERBOSCH</v>
      </c>
      <c r="I131" s="26"/>
      <c r="J131" s="26"/>
      <c r="K131" s="26"/>
      <c r="L131" s="26"/>
      <c r="M131" s="26"/>
      <c r="N131" s="26"/>
      <c r="O131" s="26"/>
    </row>
    <row r="132" spans="1:15" x14ac:dyDescent="0.35">
      <c r="A132" s="9" t="str">
        <f>+MontoEmpresas!A133</f>
        <v>ENERGEN</v>
      </c>
      <c r="B132" s="24">
        <f>+MontoEmpresas!AV133</f>
        <v>0</v>
      </c>
      <c r="C132" s="24">
        <f>+MontoEmpresas!BJ133</f>
        <v>0</v>
      </c>
      <c r="D132" t="str">
        <f t="shared" si="13"/>
        <v>ENERGEN</v>
      </c>
      <c r="I132" s="26"/>
      <c r="J132" s="26"/>
      <c r="K132" s="26"/>
      <c r="L132" s="26"/>
      <c r="M132" s="26"/>
      <c r="N132" s="26"/>
      <c r="O132" s="26"/>
    </row>
    <row r="133" spans="1:15" x14ac:dyDescent="0.35">
      <c r="A133" s="9" t="str">
        <f>+MontoEmpresas!A134</f>
        <v>ENERGIA PACIFICO</v>
      </c>
      <c r="B133" s="24">
        <f>+MontoEmpresas!AV134</f>
        <v>2746804.58</v>
      </c>
      <c r="C133" s="24">
        <f>+MontoEmpresas!BJ134</f>
        <v>2746804.58</v>
      </c>
      <c r="D133" t="str">
        <f t="shared" si="13"/>
        <v>ENERGIA PACIFICO</v>
      </c>
      <c r="I133" s="26"/>
      <c r="J133" s="26"/>
      <c r="K133" s="26"/>
      <c r="L133" s="26"/>
      <c r="M133" s="26"/>
      <c r="N133" s="26"/>
      <c r="O133" s="26"/>
    </row>
    <row r="134" spans="1:15" x14ac:dyDescent="0.35">
      <c r="A134" s="9" t="str">
        <f>+MontoEmpresas!A135</f>
        <v>ENERGIA_LEON</v>
      </c>
      <c r="B134" s="24">
        <f>+MontoEmpresas!AV135</f>
        <v>-425395.45999999973</v>
      </c>
      <c r="C134" s="24">
        <f>+MontoEmpresas!BJ135</f>
        <v>-425395.45999999973</v>
      </c>
      <c r="D134" t="str">
        <f t="shared" si="13"/>
        <v>ENERGIA_LEON</v>
      </c>
      <c r="I134" s="26"/>
      <c r="J134" s="26"/>
      <c r="K134" s="26"/>
      <c r="L134" s="26"/>
      <c r="M134" s="26"/>
      <c r="N134" s="26"/>
      <c r="O134" s="26"/>
    </row>
    <row r="135" spans="1:15" x14ac:dyDescent="0.35">
      <c r="A135" s="9" t="str">
        <f>+MontoEmpresas!A136</f>
        <v>ENERGIA_MORRO_GUAYACAN</v>
      </c>
      <c r="B135" s="24">
        <f>+MontoEmpresas!AV136</f>
        <v>0</v>
      </c>
      <c r="C135" s="24">
        <f>+MontoEmpresas!BJ136</f>
        <v>0</v>
      </c>
      <c r="D135" t="str">
        <f t="shared" si="13"/>
        <v>ENERGIA_MORRO_GUAYACAN</v>
      </c>
      <c r="I135" s="26"/>
      <c r="J135" s="26"/>
      <c r="K135" s="26"/>
      <c r="L135" s="26"/>
      <c r="M135" s="26"/>
      <c r="N135" s="26"/>
      <c r="O135" s="26"/>
    </row>
    <row r="136" spans="1:15" x14ac:dyDescent="0.35">
      <c r="A136" s="9" t="str">
        <f>+MontoEmpresas!A137</f>
        <v>ENERGIA_SIETE</v>
      </c>
      <c r="B136" s="24">
        <f>+MontoEmpresas!AV137</f>
        <v>0</v>
      </c>
      <c r="C136" s="24">
        <f>+MontoEmpresas!BJ137</f>
        <v>0</v>
      </c>
      <c r="D136" t="str">
        <f t="shared" si="13"/>
        <v>ENERGIA_SIETE</v>
      </c>
      <c r="I136" s="26"/>
      <c r="J136" s="26"/>
      <c r="K136" s="26"/>
      <c r="L136" s="26"/>
      <c r="M136" s="26"/>
      <c r="N136" s="26"/>
      <c r="O136" s="26"/>
    </row>
    <row r="137" spans="1:15" x14ac:dyDescent="0.35">
      <c r="A137" s="9" t="str">
        <f>+MontoEmpresas!A138</f>
        <v>ENERGIAS_DEL_FUTURO</v>
      </c>
      <c r="B137" s="24">
        <f>+MontoEmpresas!AV138</f>
        <v>3750.829999999999</v>
      </c>
      <c r="C137" s="24">
        <f>+MontoEmpresas!BJ138</f>
        <v>3750.829999999999</v>
      </c>
      <c r="D137" t="str">
        <f t="shared" si="13"/>
        <v>ENERGIAS_DEL_FUTURO</v>
      </c>
      <c r="I137" s="26"/>
      <c r="J137" s="26"/>
      <c r="K137" s="26"/>
      <c r="L137" s="26"/>
      <c r="M137" s="26"/>
      <c r="N137" s="26"/>
      <c r="O137" s="26"/>
    </row>
    <row r="138" spans="1:15" x14ac:dyDescent="0.35">
      <c r="A138" s="9" t="str">
        <f>+MontoEmpresas!A139</f>
        <v>ENERGY_ASSET</v>
      </c>
      <c r="B138" s="24">
        <f>+MontoEmpresas!AV139</f>
        <v>24384.399999999969</v>
      </c>
      <c r="C138" s="24">
        <f>+MontoEmpresas!BJ139</f>
        <v>24384.399999999969</v>
      </c>
      <c r="D138" t="str">
        <f t="shared" si="13"/>
        <v>ENERGY_ASSET</v>
      </c>
      <c r="I138" s="26"/>
      <c r="J138" s="26"/>
      <c r="K138" s="26"/>
      <c r="L138" s="26"/>
      <c r="M138" s="26"/>
      <c r="N138" s="26"/>
      <c r="O138" s="26"/>
    </row>
    <row r="139" spans="1:15" x14ac:dyDescent="0.35">
      <c r="A139" s="9" t="str">
        <f>+MontoEmpresas!A140</f>
        <v>ENERKEY</v>
      </c>
      <c r="B139" s="24">
        <f>+MontoEmpresas!AV140</f>
        <v>0</v>
      </c>
      <c r="C139" s="24">
        <f>+MontoEmpresas!BJ140</f>
        <v>0</v>
      </c>
      <c r="D139" t="str">
        <f t="shared" si="13"/>
        <v>ENERKEY</v>
      </c>
      <c r="I139" s="26"/>
      <c r="J139" s="26"/>
      <c r="K139" s="26"/>
      <c r="L139" s="26"/>
      <c r="M139" s="26"/>
      <c r="N139" s="26"/>
      <c r="O139" s="26"/>
    </row>
    <row r="140" spans="1:15" x14ac:dyDescent="0.35">
      <c r="A140" s="9" t="str">
        <f>+MontoEmpresas!A141</f>
        <v>ENERNUEVAS</v>
      </c>
      <c r="B140" s="24">
        <f>+MontoEmpresas!AV141</f>
        <v>0</v>
      </c>
      <c r="C140" s="24">
        <f>+MontoEmpresas!BJ141</f>
        <v>0</v>
      </c>
      <c r="D140" t="str">
        <f t="shared" si="13"/>
        <v>ENERNUEVAS</v>
      </c>
      <c r="I140" s="26"/>
      <c r="J140" s="26"/>
      <c r="K140" s="26"/>
      <c r="L140" s="26"/>
      <c r="M140" s="26"/>
      <c r="N140" s="26"/>
      <c r="O140" s="26"/>
    </row>
    <row r="141" spans="1:15" x14ac:dyDescent="0.35">
      <c r="A141" s="9" t="str">
        <f>+MontoEmpresas!A142</f>
        <v>ENGIE</v>
      </c>
      <c r="B141" s="24">
        <f>+MontoEmpresas!AV142</f>
        <v>-71757575.350000009</v>
      </c>
      <c r="C141" s="24">
        <f>+MontoEmpresas!BJ142</f>
        <v>-55624604.140000008</v>
      </c>
      <c r="D141" t="str">
        <f t="shared" si="13"/>
        <v>ENGIE</v>
      </c>
      <c r="I141" s="26"/>
      <c r="J141" s="26"/>
      <c r="K141" s="26"/>
      <c r="L141" s="26"/>
      <c r="M141" s="26"/>
      <c r="N141" s="26"/>
      <c r="O141" s="26"/>
    </row>
    <row r="142" spans="1:15" x14ac:dyDescent="0.35">
      <c r="A142" s="9" t="str">
        <f>+MontoEmpresas!A143</f>
        <v>ENLASA</v>
      </c>
      <c r="B142" s="24">
        <f>+MontoEmpresas!AV143</f>
        <v>15344494.530000005</v>
      </c>
      <c r="C142" s="24">
        <f>+MontoEmpresas!BJ143</f>
        <v>15344494.530000005</v>
      </c>
      <c r="D142" t="str">
        <f t="shared" si="13"/>
        <v>ENLASA</v>
      </c>
      <c r="I142" s="26"/>
      <c r="J142" s="26"/>
      <c r="K142" s="26"/>
      <c r="L142" s="26"/>
      <c r="M142" s="26"/>
      <c r="N142" s="26"/>
      <c r="O142" s="26"/>
    </row>
    <row r="143" spans="1:15" x14ac:dyDescent="0.35">
      <c r="A143" s="9" t="str">
        <f>+MontoEmpresas!A144</f>
        <v>ENORCHILE</v>
      </c>
      <c r="B143" s="24">
        <f>+MontoEmpresas!AV144</f>
        <v>-1818349.3100000005</v>
      </c>
      <c r="C143" s="24">
        <f>+MontoEmpresas!BJ144</f>
        <v>94616.699999999255</v>
      </c>
      <c r="D143" t="str">
        <f t="shared" si="13"/>
        <v>ENORCHILE</v>
      </c>
      <c r="I143" s="26"/>
      <c r="J143" s="26"/>
      <c r="K143" s="26"/>
      <c r="L143" s="26"/>
      <c r="M143" s="26"/>
      <c r="N143" s="26"/>
      <c r="O143" s="26"/>
    </row>
    <row r="144" spans="1:15" x14ac:dyDescent="0.35">
      <c r="A144" s="9" t="str">
        <f>+MontoEmpresas!A145</f>
        <v>EOLICA_ESPERANZA</v>
      </c>
      <c r="B144" s="24">
        <f>+MontoEmpresas!AV145</f>
        <v>0</v>
      </c>
      <c r="C144" s="24">
        <f>+MontoEmpresas!BJ145</f>
        <v>0</v>
      </c>
      <c r="D144" t="str">
        <f t="shared" si="13"/>
        <v>EOLICA_ESPERANZA</v>
      </c>
      <c r="I144" s="26"/>
      <c r="J144" s="26"/>
      <c r="K144" s="26"/>
      <c r="L144" s="26"/>
      <c r="M144" s="26"/>
      <c r="N144" s="26"/>
      <c r="O144" s="26"/>
    </row>
    <row r="145" spans="1:15" x14ac:dyDescent="0.35">
      <c r="A145" s="9" t="str">
        <f>+MontoEmpresas!A146</f>
        <v>ERSA</v>
      </c>
      <c r="B145" s="24">
        <f>+MontoEmpresas!AV146</f>
        <v>-33144.250000000015</v>
      </c>
      <c r="C145" s="24">
        <f>+MontoEmpresas!BJ146</f>
        <v>-33144.250000000015</v>
      </c>
      <c r="D145" t="str">
        <f t="shared" si="13"/>
        <v>ERSA</v>
      </c>
      <c r="I145" s="26"/>
      <c r="J145" s="26"/>
      <c r="K145" s="26"/>
      <c r="L145" s="26"/>
      <c r="M145" s="26"/>
      <c r="N145" s="26"/>
      <c r="O145" s="26"/>
    </row>
    <row r="146" spans="1:15" x14ac:dyDescent="0.35">
      <c r="A146" s="9" t="str">
        <f>+MontoEmpresas!A147</f>
        <v>ESPINOS</v>
      </c>
      <c r="B146" s="24">
        <f>+MontoEmpresas!AV147</f>
        <v>10735034.880000001</v>
      </c>
      <c r="C146" s="24">
        <f>+MontoEmpresas!BJ147</f>
        <v>10735034.880000001</v>
      </c>
      <c r="D146" t="str">
        <f t="shared" si="13"/>
        <v>ESPINOS</v>
      </c>
      <c r="I146" s="26"/>
      <c r="J146" s="26"/>
      <c r="K146" s="26"/>
      <c r="L146" s="26"/>
      <c r="M146" s="26"/>
      <c r="N146" s="26"/>
      <c r="O146" s="26"/>
    </row>
    <row r="147" spans="1:15" x14ac:dyDescent="0.35">
      <c r="A147" s="9" t="str">
        <f>+MontoEmpresas!A148</f>
        <v>ESTANCILLA SPA</v>
      </c>
      <c r="B147" s="24">
        <f>+MontoEmpresas!AV148</f>
        <v>0</v>
      </c>
      <c r="C147" s="24">
        <f>+MontoEmpresas!BJ148</f>
        <v>0</v>
      </c>
      <c r="D147" t="str">
        <f t="shared" si="13"/>
        <v>ESTANCILLA SPA</v>
      </c>
      <c r="I147" s="26"/>
      <c r="J147" s="26"/>
      <c r="K147" s="26"/>
      <c r="L147" s="26"/>
      <c r="M147" s="26"/>
      <c r="N147" s="26"/>
      <c r="O147" s="26"/>
    </row>
    <row r="148" spans="1:15" x14ac:dyDescent="0.35">
      <c r="A148" s="9" t="str">
        <f>+MontoEmpresas!A149</f>
        <v>FARMDO_ENERGY</v>
      </c>
      <c r="B148" s="24">
        <f>+MontoEmpresas!AV149</f>
        <v>269414.62000000034</v>
      </c>
      <c r="C148" s="24">
        <f>+MontoEmpresas!BJ149</f>
        <v>269414.62000000034</v>
      </c>
      <c r="D148" t="str">
        <f t="shared" si="13"/>
        <v>FARMDO_ENERGY</v>
      </c>
      <c r="I148" s="26"/>
      <c r="J148" s="26"/>
      <c r="K148" s="26"/>
      <c r="L148" s="26"/>
      <c r="M148" s="26"/>
      <c r="N148" s="26"/>
      <c r="O148" s="26"/>
    </row>
    <row r="149" spans="1:15" x14ac:dyDescent="0.35">
      <c r="A149" s="9" t="str">
        <f>+MontoEmpresas!A150</f>
        <v>FARO_CORONA</v>
      </c>
      <c r="B149" s="24">
        <f>+MontoEmpresas!AV150</f>
        <v>13465.540000000014</v>
      </c>
      <c r="C149" s="24">
        <f>+MontoEmpresas!BJ150</f>
        <v>13465.540000000014</v>
      </c>
      <c r="D149" t="str">
        <f t="shared" si="13"/>
        <v>FARO_CORONA</v>
      </c>
      <c r="I149" s="26"/>
      <c r="J149" s="26"/>
      <c r="K149" s="26"/>
      <c r="L149" s="26"/>
      <c r="M149" s="26"/>
      <c r="N149" s="26"/>
      <c r="O149" s="26"/>
    </row>
    <row r="150" spans="1:15" x14ac:dyDescent="0.35">
      <c r="A150" s="9" t="str">
        <f>+MontoEmpresas!A151</f>
        <v>FONTUS_SCL_III</v>
      </c>
      <c r="B150" s="24">
        <f>+MontoEmpresas!AV151</f>
        <v>0</v>
      </c>
      <c r="C150" s="24">
        <f>+MontoEmpresas!BJ151</f>
        <v>0</v>
      </c>
      <c r="D150" t="str">
        <f t="shared" si="13"/>
        <v>FONTUS_SCL_III</v>
      </c>
      <c r="I150" s="26"/>
      <c r="J150" s="26"/>
      <c r="K150" s="26"/>
      <c r="L150" s="26"/>
      <c r="M150" s="26"/>
      <c r="N150" s="26"/>
      <c r="O150" s="26"/>
    </row>
    <row r="151" spans="1:15" x14ac:dyDescent="0.35">
      <c r="A151" s="9" t="str">
        <f>+MontoEmpresas!A152</f>
        <v>FOTOVOLTAICA DELTA</v>
      </c>
      <c r="B151" s="24">
        <f>+MontoEmpresas!AV152</f>
        <v>226374.50999999972</v>
      </c>
      <c r="C151" s="24">
        <f>+MontoEmpresas!BJ152</f>
        <v>226374.50999999972</v>
      </c>
      <c r="D151" t="str">
        <f t="shared" si="13"/>
        <v>FOTOVOLTAICA DELTA</v>
      </c>
      <c r="I151" s="26"/>
      <c r="J151" s="26"/>
      <c r="K151" s="26"/>
      <c r="L151" s="26"/>
      <c r="M151" s="26"/>
      <c r="N151" s="26"/>
      <c r="O151" s="26"/>
    </row>
    <row r="152" spans="1:15" x14ac:dyDescent="0.35">
      <c r="A152" s="9" t="str">
        <f>+MontoEmpresas!A153</f>
        <v>FOTOVOLTAICA EL ALERCE</v>
      </c>
      <c r="B152" s="24">
        <f>+MontoEmpresas!AV153</f>
        <v>233718.09000000008</v>
      </c>
      <c r="C152" s="24">
        <f>+MontoEmpresas!BJ153</f>
        <v>233718.09000000008</v>
      </c>
      <c r="D152" t="str">
        <f t="shared" si="13"/>
        <v>FOTOVOLTAICA EL ALERCE</v>
      </c>
      <c r="I152" s="26"/>
      <c r="J152" s="26"/>
      <c r="K152" s="26"/>
      <c r="L152" s="26"/>
      <c r="M152" s="26"/>
      <c r="N152" s="26"/>
      <c r="O152" s="26"/>
    </row>
    <row r="153" spans="1:15" x14ac:dyDescent="0.35">
      <c r="A153" s="9" t="str">
        <f>+MontoEmpresas!A154</f>
        <v>FOTOVOLTAICA EL MANZANAR</v>
      </c>
      <c r="B153" s="24">
        <f>+MontoEmpresas!AV154</f>
        <v>266329.72999999969</v>
      </c>
      <c r="C153" s="24">
        <f>+MontoEmpresas!BJ154</f>
        <v>266329.72999999969</v>
      </c>
      <c r="D153" t="str">
        <f t="shared" si="13"/>
        <v>FOTOVOLTAICA EL MANZANAR</v>
      </c>
      <c r="I153" s="26"/>
      <c r="J153" s="26"/>
      <c r="K153" s="26"/>
      <c r="L153" s="26"/>
      <c r="M153" s="26"/>
      <c r="N153" s="26"/>
      <c r="O153" s="26"/>
    </row>
    <row r="154" spans="1:15" x14ac:dyDescent="0.35">
      <c r="A154" s="9" t="str">
        <f>+MontoEmpresas!A155</f>
        <v>FOTOVOLTAICA_ACACIA</v>
      </c>
      <c r="B154" s="24">
        <f>+MontoEmpresas!AV155</f>
        <v>218407.57000000039</v>
      </c>
      <c r="C154" s="24">
        <f>+MontoEmpresas!BJ155</f>
        <v>218407.57000000039</v>
      </c>
      <c r="D154" t="str">
        <f t="shared" si="13"/>
        <v>FOTOVOLTAICA_ACACIA</v>
      </c>
      <c r="I154" s="26"/>
      <c r="J154" s="26"/>
      <c r="K154" s="26"/>
      <c r="L154" s="26"/>
      <c r="M154" s="26"/>
      <c r="N154" s="26"/>
      <c r="O154" s="26"/>
    </row>
    <row r="155" spans="1:15" x14ac:dyDescent="0.35">
      <c r="A155" s="9" t="str">
        <f>+MontoEmpresas!A156</f>
        <v>FOTOVOLTAICA_ALGARROBO_SPA</v>
      </c>
      <c r="B155" s="24">
        <f>+MontoEmpresas!AV156</f>
        <v>188021.90999999997</v>
      </c>
      <c r="C155" s="24">
        <f>+MontoEmpresas!BJ156</f>
        <v>188021.90999999997</v>
      </c>
      <c r="D155" t="str">
        <f t="shared" si="13"/>
        <v>FOTOVOLTAICA_ALGARROBO_SPA</v>
      </c>
      <c r="I155" s="26"/>
      <c r="J155" s="26"/>
      <c r="K155" s="26"/>
      <c r="L155" s="26"/>
      <c r="M155" s="26"/>
      <c r="N155" s="26"/>
      <c r="O155" s="26"/>
    </row>
    <row r="156" spans="1:15" x14ac:dyDescent="0.35">
      <c r="A156" s="9" t="str">
        <f>+MontoEmpresas!A157</f>
        <v>FOTOVOLTAICA_EL_MANZANO_SPA</v>
      </c>
      <c r="B156" s="24">
        <f>+MontoEmpresas!AV157</f>
        <v>169109.00000000006</v>
      </c>
      <c r="C156" s="24">
        <f>+MontoEmpresas!BJ157</f>
        <v>169109.00000000006</v>
      </c>
      <c r="D156" t="str">
        <f t="shared" si="13"/>
        <v>FOTOVOLTAICA_EL_MANZANO_SPA</v>
      </c>
      <c r="I156" s="26"/>
      <c r="J156" s="26"/>
      <c r="K156" s="26"/>
      <c r="L156" s="26"/>
      <c r="M156" s="26"/>
      <c r="N156" s="26"/>
      <c r="O156" s="26"/>
    </row>
    <row r="157" spans="1:15" x14ac:dyDescent="0.35">
      <c r="A157" s="9" t="str">
        <f>+MontoEmpresas!A158</f>
        <v>FOTOVOLTAICA_MANIO_SPA</v>
      </c>
      <c r="B157" s="24">
        <f>+MontoEmpresas!AV158</f>
        <v>277705.4099999998</v>
      </c>
      <c r="C157" s="24">
        <f>+MontoEmpresas!BJ158</f>
        <v>277705.4099999998</v>
      </c>
      <c r="D157" t="str">
        <f t="shared" si="13"/>
        <v>FOTOVOLTAICA_MANIO_SPA</v>
      </c>
      <c r="I157" s="26"/>
      <c r="J157" s="26"/>
      <c r="K157" s="26"/>
      <c r="L157" s="26"/>
      <c r="M157" s="26"/>
      <c r="N157" s="26"/>
      <c r="O157" s="26"/>
    </row>
    <row r="158" spans="1:15" x14ac:dyDescent="0.35">
      <c r="A158" s="9" t="str">
        <f>+MontoEmpresas!A159</f>
        <v>FOTOVOLTAICA_SAN ISIDRO</v>
      </c>
      <c r="B158" s="24">
        <f>+MontoEmpresas!AV159</f>
        <v>201784.66000000009</v>
      </c>
      <c r="C158" s="24">
        <f>+MontoEmpresas!BJ159</f>
        <v>201784.66000000009</v>
      </c>
      <c r="D158" t="str">
        <f t="shared" si="13"/>
        <v>FOTOVOLTAICA_SAN ISIDRO</v>
      </c>
      <c r="I158" s="26"/>
      <c r="J158" s="26"/>
      <c r="K158" s="26"/>
      <c r="L158" s="26"/>
      <c r="M158" s="26"/>
      <c r="N158" s="26"/>
      <c r="O158" s="26"/>
    </row>
    <row r="159" spans="1:15" x14ac:dyDescent="0.35">
      <c r="A159" s="9" t="str">
        <f>+MontoEmpresas!A160</f>
        <v>FV_ARIZTIA</v>
      </c>
      <c r="B159" s="24">
        <f>+MontoEmpresas!AV160</f>
        <v>171801.08999999991</v>
      </c>
      <c r="C159" s="24">
        <f>+MontoEmpresas!BJ160</f>
        <v>171801.08999999991</v>
      </c>
      <c r="D159" t="str">
        <f t="shared" si="13"/>
        <v>FV_ARIZTIA</v>
      </c>
      <c r="I159" s="26"/>
      <c r="J159" s="26"/>
      <c r="K159" s="26"/>
      <c r="L159" s="26"/>
      <c r="M159" s="26"/>
      <c r="N159" s="26"/>
      <c r="O159" s="26"/>
    </row>
    <row r="160" spans="1:15" x14ac:dyDescent="0.35">
      <c r="A160" s="9" t="str">
        <f>+MontoEmpresas!A161</f>
        <v>FV_NORTE_GRANDE_5</v>
      </c>
      <c r="B160" s="24">
        <f>+MontoEmpresas!AV161</f>
        <v>2402948.1500000022</v>
      </c>
      <c r="C160" s="24">
        <f>+MontoEmpresas!BJ161</f>
        <v>2402948.1500000022</v>
      </c>
      <c r="D160" t="str">
        <f t="shared" si="13"/>
        <v>FV_NORTE_GRANDE_5</v>
      </c>
      <c r="I160" s="26"/>
      <c r="J160" s="26"/>
      <c r="K160" s="26"/>
      <c r="L160" s="26"/>
      <c r="M160" s="26"/>
      <c r="N160" s="26"/>
      <c r="O160" s="26"/>
    </row>
    <row r="161" spans="1:15" x14ac:dyDescent="0.35">
      <c r="A161" s="9" t="str">
        <f>+MontoEmpresas!A162</f>
        <v>GAS SUR</v>
      </c>
      <c r="B161" s="24">
        <f>+MontoEmpresas!AV162</f>
        <v>-17945.039999999986</v>
      </c>
      <c r="C161" s="24">
        <f>+MontoEmpresas!BJ162</f>
        <v>-17945.039999999986</v>
      </c>
      <c r="D161" t="str">
        <f t="shared" si="13"/>
        <v>GAS SUR</v>
      </c>
      <c r="I161" s="26"/>
      <c r="J161" s="26"/>
      <c r="K161" s="26"/>
      <c r="L161" s="26"/>
      <c r="M161" s="26"/>
      <c r="N161" s="26"/>
      <c r="O161" s="26"/>
    </row>
    <row r="162" spans="1:15" x14ac:dyDescent="0.35">
      <c r="A162" s="9" t="str">
        <f>+MontoEmpresas!A163</f>
        <v>GENERACION_SOLAR_SPA</v>
      </c>
      <c r="B162" s="24">
        <f>+MontoEmpresas!AV163</f>
        <v>0</v>
      </c>
      <c r="C162" s="24">
        <f>+MontoEmpresas!BJ163</f>
        <v>0</v>
      </c>
      <c r="D162" t="str">
        <f t="shared" si="13"/>
        <v>GENERACION_SOLAR_SPA</v>
      </c>
      <c r="I162" s="26"/>
      <c r="J162" s="26"/>
      <c r="K162" s="26"/>
      <c r="L162" s="26"/>
      <c r="M162" s="26"/>
      <c r="N162" s="26"/>
      <c r="O162" s="26"/>
    </row>
    <row r="163" spans="1:15" x14ac:dyDescent="0.35">
      <c r="A163" s="9" t="str">
        <f>+MontoEmpresas!A164</f>
        <v>GENERADORA AZUL</v>
      </c>
      <c r="B163" s="24">
        <f>+MontoEmpresas!AV164</f>
        <v>0</v>
      </c>
      <c r="C163" s="24">
        <f>+MontoEmpresas!BJ164</f>
        <v>0</v>
      </c>
      <c r="D163" t="str">
        <f t="shared" si="13"/>
        <v>GENERADORA AZUL</v>
      </c>
      <c r="I163" s="26"/>
      <c r="J163" s="26"/>
      <c r="K163" s="26"/>
      <c r="L163" s="26"/>
      <c r="M163" s="26"/>
      <c r="N163" s="26"/>
      <c r="O163" s="26"/>
    </row>
    <row r="164" spans="1:15" x14ac:dyDescent="0.35">
      <c r="A164" s="9" t="str">
        <f>+MontoEmpresas!A165</f>
        <v>GENERADORA_PIUTEL</v>
      </c>
      <c r="B164" s="24">
        <f>+MontoEmpresas!AV165</f>
        <v>32133.619999999981</v>
      </c>
      <c r="C164" s="24">
        <f>+MontoEmpresas!BJ165</f>
        <v>32133.619999999981</v>
      </c>
      <c r="D164" t="str">
        <f t="shared" si="13"/>
        <v>GENERADORA_PIUTEL</v>
      </c>
      <c r="I164" s="26"/>
      <c r="J164" s="26"/>
      <c r="K164" s="26"/>
      <c r="L164" s="26"/>
      <c r="M164" s="26"/>
      <c r="N164" s="26"/>
      <c r="O164" s="26"/>
    </row>
    <row r="165" spans="1:15" x14ac:dyDescent="0.35">
      <c r="A165" s="9" t="str">
        <f>+MontoEmpresas!A166</f>
        <v>GENERADORA_ZAPALLAR</v>
      </c>
      <c r="B165" s="24">
        <f>+MontoEmpresas!AV166</f>
        <v>0</v>
      </c>
      <c r="C165" s="24">
        <f>+MontoEmpresas!BJ166</f>
        <v>0</v>
      </c>
      <c r="D165" t="str">
        <f t="shared" si="13"/>
        <v>GENERADORA_ZAPALLAR</v>
      </c>
      <c r="I165" s="26"/>
      <c r="J165" s="26"/>
      <c r="K165" s="26"/>
      <c r="L165" s="26"/>
      <c r="M165" s="26"/>
      <c r="N165" s="26"/>
      <c r="O165" s="26"/>
    </row>
    <row r="166" spans="1:15" x14ac:dyDescent="0.35">
      <c r="A166" s="9" t="str">
        <f>+MontoEmpresas!A167</f>
        <v>GENERHOM</v>
      </c>
      <c r="B166" s="24">
        <f>+MontoEmpresas!AV167</f>
        <v>379840.49000000022</v>
      </c>
      <c r="C166" s="24">
        <f>+MontoEmpresas!BJ167</f>
        <v>379840.49000000022</v>
      </c>
      <c r="D166" t="str">
        <f t="shared" si="13"/>
        <v>GENERHOM</v>
      </c>
      <c r="I166" s="26"/>
      <c r="J166" s="26"/>
      <c r="K166" s="26"/>
      <c r="L166" s="26"/>
      <c r="M166" s="26"/>
      <c r="N166" s="26"/>
      <c r="O166" s="26"/>
    </row>
    <row r="167" spans="1:15" x14ac:dyDescent="0.35">
      <c r="A167" s="9" t="str">
        <f>+MontoEmpresas!A168</f>
        <v>GENPAC</v>
      </c>
      <c r="B167" s="24">
        <f>+MontoEmpresas!AV168</f>
        <v>147624.70000000007</v>
      </c>
      <c r="C167" s="24">
        <f>+MontoEmpresas!BJ168</f>
        <v>147624.70000000007</v>
      </c>
      <c r="D167" t="str">
        <f t="shared" si="13"/>
        <v>GENPAC</v>
      </c>
      <c r="I167" s="26"/>
      <c r="J167" s="26"/>
      <c r="K167" s="26"/>
      <c r="L167" s="26"/>
      <c r="M167" s="26"/>
      <c r="N167" s="26"/>
      <c r="O167" s="26"/>
    </row>
    <row r="168" spans="1:15" x14ac:dyDescent="0.35">
      <c r="A168" s="9" t="str">
        <f>+MontoEmpresas!A169</f>
        <v>GEOTERMICA_DEL_NORTE</v>
      </c>
      <c r="B168" s="24">
        <f>+MontoEmpresas!AV169</f>
        <v>5272376.259999997</v>
      </c>
      <c r="C168" s="24">
        <f>+MontoEmpresas!BJ169</f>
        <v>-959116.46000000229</v>
      </c>
      <c r="D168" t="str">
        <f t="shared" si="13"/>
        <v>GEOTERMICA_DEL_NORTE</v>
      </c>
      <c r="I168" s="26"/>
      <c r="J168" s="26"/>
      <c r="K168" s="26"/>
      <c r="L168" s="26"/>
      <c r="M168" s="26"/>
      <c r="N168" s="26"/>
      <c r="O168" s="26"/>
    </row>
    <row r="169" spans="1:15" x14ac:dyDescent="0.35">
      <c r="A169" s="9" t="str">
        <f>+MontoEmpresas!A170</f>
        <v>GESAN</v>
      </c>
      <c r="B169" s="24">
        <f>+MontoEmpresas!AV170</f>
        <v>207380.57999999973</v>
      </c>
      <c r="C169" s="24">
        <f>+MontoEmpresas!BJ170</f>
        <v>207380.57999999973</v>
      </c>
      <c r="D169" t="str">
        <f t="shared" si="13"/>
        <v>GESAN</v>
      </c>
      <c r="I169" s="26"/>
      <c r="J169" s="26"/>
      <c r="K169" s="26"/>
      <c r="L169" s="26"/>
      <c r="M169" s="26"/>
      <c r="N169" s="26"/>
      <c r="O169" s="26"/>
    </row>
    <row r="170" spans="1:15" x14ac:dyDescent="0.35">
      <c r="A170" s="9" t="str">
        <f>+MontoEmpresas!A171</f>
        <v>GESTEL</v>
      </c>
      <c r="B170" s="24">
        <f>+MontoEmpresas!AV171</f>
        <v>65572.319999999978</v>
      </c>
      <c r="C170" s="24">
        <f>+MontoEmpresas!BJ171</f>
        <v>65572.319999999978</v>
      </c>
      <c r="D170" t="str">
        <f t="shared" si="13"/>
        <v>GESTEL</v>
      </c>
      <c r="I170" s="26"/>
      <c r="J170" s="26"/>
      <c r="K170" s="26"/>
      <c r="L170" s="26"/>
      <c r="M170" s="26"/>
      <c r="N170" s="26"/>
      <c r="O170" s="26"/>
    </row>
    <row r="171" spans="1:15" x14ac:dyDescent="0.35">
      <c r="A171" s="9" t="str">
        <f>+MontoEmpresas!A172</f>
        <v>GM_HOLDINGS</v>
      </c>
      <c r="B171" s="24">
        <f>+MontoEmpresas!AV172</f>
        <v>-81811065.159999967</v>
      </c>
      <c r="C171" s="24">
        <f>+MontoEmpresas!BJ172</f>
        <v>17576814.390000001</v>
      </c>
      <c r="D171" t="str">
        <f t="shared" si="13"/>
        <v>GM_HOLDINGS</v>
      </c>
      <c r="I171" s="26"/>
      <c r="J171" s="26"/>
      <c r="K171" s="26"/>
      <c r="L171" s="26"/>
      <c r="M171" s="26"/>
      <c r="N171" s="26"/>
      <c r="O171" s="26"/>
    </row>
    <row r="172" spans="1:15" x14ac:dyDescent="0.35">
      <c r="A172" s="9" t="str">
        <f>+MontoEmpresas!A173</f>
        <v>GMETROPOLITANA</v>
      </c>
      <c r="B172" s="24">
        <f>+MontoEmpresas!AV173</f>
        <v>22232804.630000003</v>
      </c>
      <c r="C172" s="24">
        <f>+MontoEmpresas!BJ173</f>
        <v>4872822.7400000049</v>
      </c>
      <c r="D172" t="str">
        <f t="shared" si="13"/>
        <v>GMETROPOLITANA</v>
      </c>
      <c r="I172" s="26"/>
      <c r="J172" s="26"/>
      <c r="K172" s="26"/>
      <c r="L172" s="26"/>
      <c r="M172" s="26"/>
      <c r="N172" s="26"/>
      <c r="O172" s="26"/>
    </row>
    <row r="173" spans="1:15" x14ac:dyDescent="0.35">
      <c r="A173" s="9" t="str">
        <f>+MontoEmpresas!A174</f>
        <v>GORRIONES</v>
      </c>
      <c r="B173" s="24">
        <f>+MontoEmpresas!AV174</f>
        <v>288426.74000000005</v>
      </c>
      <c r="C173" s="24">
        <f>+MontoEmpresas!BJ174</f>
        <v>288426.74000000005</v>
      </c>
      <c r="D173" t="str">
        <f t="shared" si="13"/>
        <v>GORRIONES</v>
      </c>
      <c r="I173" s="26"/>
      <c r="J173" s="26"/>
      <c r="K173" s="26"/>
      <c r="L173" s="26"/>
      <c r="M173" s="26"/>
      <c r="N173" s="26"/>
      <c r="O173" s="26"/>
    </row>
    <row r="174" spans="1:15" x14ac:dyDescent="0.35">
      <c r="A174" s="9" t="str">
        <f>+MontoEmpresas!A175</f>
        <v>GR GUINDO</v>
      </c>
      <c r="B174" s="24">
        <f>+MontoEmpresas!AV175</f>
        <v>453964.35999999993</v>
      </c>
      <c r="C174" s="24">
        <f>+MontoEmpresas!BJ175</f>
        <v>453964.35999999993</v>
      </c>
      <c r="D174" t="str">
        <f t="shared" si="13"/>
        <v>GR GUINDO</v>
      </c>
      <c r="I174" s="26"/>
      <c r="J174" s="26"/>
      <c r="K174" s="26"/>
      <c r="L174" s="26"/>
      <c r="M174" s="26"/>
      <c r="N174" s="26"/>
      <c r="O174" s="26"/>
    </row>
    <row r="175" spans="1:15" x14ac:dyDescent="0.35">
      <c r="A175" s="9" t="str">
        <f>+MontoEmpresas!A176</f>
        <v>GR Power Chile SpA</v>
      </c>
      <c r="B175" s="24">
        <f>+MontoEmpresas!AV176</f>
        <v>-793215.96000000066</v>
      </c>
      <c r="C175" s="24">
        <f>+MontoEmpresas!BJ176</f>
        <v>-793215.96000000066</v>
      </c>
      <c r="D175" t="str">
        <f t="shared" si="13"/>
        <v>GR Power Chile SpA</v>
      </c>
      <c r="I175" s="26"/>
      <c r="J175" s="26"/>
      <c r="K175" s="26"/>
      <c r="L175" s="26"/>
      <c r="M175" s="26"/>
      <c r="N175" s="26"/>
      <c r="O175" s="26"/>
    </row>
    <row r="176" spans="1:15" x14ac:dyDescent="0.35">
      <c r="A176" s="9" t="str">
        <f>+MontoEmpresas!A177</f>
        <v>GR Raulí</v>
      </c>
      <c r="B176" s="24">
        <f>+MontoEmpresas!AV177</f>
        <v>368159.33000000042</v>
      </c>
      <c r="C176" s="24">
        <f>+MontoEmpresas!BJ177</f>
        <v>368159.33000000042</v>
      </c>
      <c r="D176" t="str">
        <f t="shared" si="13"/>
        <v>GR Raulí</v>
      </c>
      <c r="I176" s="26"/>
      <c r="J176" s="26"/>
      <c r="K176" s="26"/>
      <c r="L176" s="26"/>
      <c r="M176" s="26"/>
      <c r="N176" s="26"/>
      <c r="O176" s="26"/>
    </row>
    <row r="177" spans="1:15" x14ac:dyDescent="0.35">
      <c r="A177" s="9" t="str">
        <f>+MontoEmpresas!A178</f>
        <v>GR ROBLE</v>
      </c>
      <c r="B177" s="24">
        <f>+MontoEmpresas!AV178</f>
        <v>220845.75000000017</v>
      </c>
      <c r="C177" s="24">
        <f>+MontoEmpresas!BJ178</f>
        <v>220845.75000000017</v>
      </c>
      <c r="D177" t="str">
        <f t="shared" si="13"/>
        <v>GR ROBLE</v>
      </c>
      <c r="I177" s="26"/>
      <c r="J177" s="26"/>
      <c r="K177" s="26"/>
      <c r="L177" s="26"/>
      <c r="M177" s="26"/>
      <c r="N177" s="26"/>
      <c r="O177" s="26"/>
    </row>
    <row r="178" spans="1:15" x14ac:dyDescent="0.35">
      <c r="A178" s="9" t="str">
        <f>+MontoEmpresas!A179</f>
        <v>GR Ulmo</v>
      </c>
      <c r="B178" s="24">
        <f>+MontoEmpresas!AV179</f>
        <v>588921.29999999935</v>
      </c>
      <c r="C178" s="24">
        <f>+MontoEmpresas!BJ179</f>
        <v>588921.29999999935</v>
      </c>
      <c r="D178" t="str">
        <f t="shared" si="13"/>
        <v>GR Ulmo</v>
      </c>
      <c r="I178" s="26"/>
      <c r="J178" s="26"/>
      <c r="K178" s="26"/>
      <c r="L178" s="26"/>
      <c r="M178" s="26"/>
      <c r="N178" s="26"/>
      <c r="O178" s="26"/>
    </row>
    <row r="179" spans="1:15" x14ac:dyDescent="0.35">
      <c r="A179" s="9" t="str">
        <f>+MontoEmpresas!A180</f>
        <v>GR_ALERCE</v>
      </c>
      <c r="B179" s="24">
        <f>+MontoEmpresas!AV180</f>
        <v>500280.60000000021</v>
      </c>
      <c r="C179" s="24">
        <f>+MontoEmpresas!BJ180</f>
        <v>500280.60000000021</v>
      </c>
      <c r="D179" t="str">
        <f t="shared" si="13"/>
        <v>GR_ALERCE</v>
      </c>
      <c r="I179" s="26"/>
      <c r="J179" s="26"/>
      <c r="K179" s="26"/>
      <c r="L179" s="26"/>
      <c r="M179" s="26"/>
      <c r="N179" s="26"/>
      <c r="O179" s="26"/>
    </row>
    <row r="180" spans="1:15" x14ac:dyDescent="0.35">
      <c r="A180" s="9" t="str">
        <f>+MontoEmpresas!A181</f>
        <v>GR_ARAUCARIA</v>
      </c>
      <c r="B180" s="24">
        <f>+MontoEmpresas!AV181</f>
        <v>875826.9299999997</v>
      </c>
      <c r="C180" s="24">
        <f>+MontoEmpresas!BJ181</f>
        <v>875826.9299999997</v>
      </c>
      <c r="D180" t="str">
        <f t="shared" si="13"/>
        <v>GR_ARAUCARIA</v>
      </c>
      <c r="I180" s="26"/>
      <c r="J180" s="26"/>
      <c r="K180" s="26"/>
      <c r="L180" s="26"/>
      <c r="M180" s="26"/>
      <c r="N180" s="26"/>
      <c r="O180" s="26"/>
    </row>
    <row r="181" spans="1:15" x14ac:dyDescent="0.35">
      <c r="A181" s="9" t="str">
        <f>+MontoEmpresas!A182</f>
        <v>GR_BELLOTO_SPA</v>
      </c>
      <c r="B181" s="24">
        <f>+MontoEmpresas!AV182</f>
        <v>713612.88000000012</v>
      </c>
      <c r="C181" s="24">
        <f>+MontoEmpresas!BJ182</f>
        <v>713612.88000000012</v>
      </c>
      <c r="D181" t="str">
        <f t="shared" si="13"/>
        <v>GR_BELLOTO_SPA</v>
      </c>
      <c r="I181" s="26"/>
      <c r="J181" s="26"/>
      <c r="K181" s="26"/>
      <c r="L181" s="26"/>
      <c r="M181" s="26"/>
      <c r="N181" s="26"/>
      <c r="O181" s="26"/>
    </row>
    <row r="182" spans="1:15" x14ac:dyDescent="0.35">
      <c r="A182" s="9" t="str">
        <f>+MontoEmpresas!A183</f>
        <v>GR_BOLDO</v>
      </c>
      <c r="B182" s="24">
        <f>+MontoEmpresas!AV183</f>
        <v>191290.25000000017</v>
      </c>
      <c r="C182" s="24">
        <f>+MontoEmpresas!BJ183</f>
        <v>191290.25000000017</v>
      </c>
      <c r="D182" t="str">
        <f t="shared" si="13"/>
        <v>GR_BOLDO</v>
      </c>
      <c r="I182" s="26"/>
      <c r="J182" s="26"/>
      <c r="K182" s="26"/>
      <c r="L182" s="26"/>
      <c r="M182" s="26"/>
      <c r="N182" s="26"/>
      <c r="O182" s="26"/>
    </row>
    <row r="183" spans="1:15" x14ac:dyDescent="0.35">
      <c r="A183" s="9" t="str">
        <f>+MontoEmpresas!A184</f>
        <v>GR_CANELO</v>
      </c>
      <c r="B183" s="24">
        <f>+MontoEmpresas!AV184</f>
        <v>755260.68999999925</v>
      </c>
      <c r="C183" s="24">
        <f>+MontoEmpresas!BJ184</f>
        <v>755260.68999999925</v>
      </c>
      <c r="D183" t="str">
        <f t="shared" si="13"/>
        <v>GR_CANELO</v>
      </c>
      <c r="I183" s="26"/>
      <c r="J183" s="26"/>
      <c r="K183" s="26"/>
      <c r="L183" s="26"/>
      <c r="M183" s="26"/>
      <c r="N183" s="26"/>
      <c r="O183" s="26"/>
    </row>
    <row r="184" spans="1:15" x14ac:dyDescent="0.35">
      <c r="A184" s="9" t="str">
        <f>+MontoEmpresas!A185</f>
        <v>GR_CHAQUIHUE</v>
      </c>
      <c r="B184" s="24">
        <f>+MontoEmpresas!AV185</f>
        <v>927419.73999999964</v>
      </c>
      <c r="C184" s="24">
        <f>+MontoEmpresas!BJ185</f>
        <v>927419.73999999964</v>
      </c>
      <c r="D184" t="str">
        <f t="shared" si="13"/>
        <v>GR_CHAQUIHUE</v>
      </c>
      <c r="I184" s="26"/>
      <c r="J184" s="26"/>
      <c r="K184" s="26"/>
      <c r="L184" s="26"/>
      <c r="M184" s="26"/>
      <c r="N184" s="26"/>
      <c r="O184" s="26"/>
    </row>
    <row r="185" spans="1:15" x14ac:dyDescent="0.35">
      <c r="A185" s="9" t="str">
        <f>+MontoEmpresas!A186</f>
        <v>GR_COIGUE</v>
      </c>
      <c r="B185" s="24">
        <f>+MontoEmpresas!AV186</f>
        <v>205571.37000000008</v>
      </c>
      <c r="C185" s="24">
        <f>+MontoEmpresas!BJ186</f>
        <v>205571.37000000008</v>
      </c>
      <c r="D185" t="str">
        <f t="shared" si="13"/>
        <v>GR_COIGUE</v>
      </c>
      <c r="I185" s="26"/>
      <c r="J185" s="26"/>
      <c r="K185" s="26"/>
      <c r="L185" s="26"/>
      <c r="M185" s="26"/>
      <c r="N185" s="26"/>
      <c r="O185" s="26"/>
    </row>
    <row r="186" spans="1:15" x14ac:dyDescent="0.35">
      <c r="A186" s="9" t="str">
        <f>+MontoEmpresas!A187</f>
        <v>GR_ESPINO</v>
      </c>
      <c r="B186" s="24">
        <f>+MontoEmpresas!AV187</f>
        <v>221868.11000000036</v>
      </c>
      <c r="C186" s="24">
        <f>+MontoEmpresas!BJ187</f>
        <v>221868.11000000036</v>
      </c>
      <c r="D186" t="str">
        <f t="shared" si="13"/>
        <v>GR_ESPINO</v>
      </c>
      <c r="I186" s="26"/>
      <c r="J186" s="26"/>
      <c r="K186" s="26"/>
      <c r="L186" s="26"/>
      <c r="M186" s="26"/>
      <c r="N186" s="26"/>
      <c r="O186" s="26"/>
    </row>
    <row r="187" spans="1:15" x14ac:dyDescent="0.35">
      <c r="A187" s="9" t="str">
        <f>+MontoEmpresas!A188</f>
        <v>GR_GUAYACAN</v>
      </c>
      <c r="B187" s="24">
        <f>+MontoEmpresas!AV188</f>
        <v>193839.58999999997</v>
      </c>
      <c r="C187" s="24">
        <f>+MontoEmpresas!BJ188</f>
        <v>193839.58999999997</v>
      </c>
      <c r="D187" t="str">
        <f t="shared" si="13"/>
        <v>GR_GUAYACAN</v>
      </c>
      <c r="I187" s="26"/>
      <c r="J187" s="26"/>
      <c r="K187" s="26"/>
      <c r="L187" s="26"/>
      <c r="M187" s="26"/>
      <c r="N187" s="26"/>
      <c r="O187" s="26"/>
    </row>
    <row r="188" spans="1:15" x14ac:dyDescent="0.35">
      <c r="A188" s="9" t="str">
        <f>+MontoEmpresas!A189</f>
        <v>GR_HUINGAN</v>
      </c>
      <c r="B188" s="24">
        <f>+MontoEmpresas!AV189</f>
        <v>647430.81999999937</v>
      </c>
      <c r="C188" s="24">
        <f>+MontoEmpresas!BJ189</f>
        <v>647430.81999999937</v>
      </c>
      <c r="D188" t="str">
        <f t="shared" si="13"/>
        <v>GR_HUINGAN</v>
      </c>
      <c r="I188" s="26"/>
      <c r="J188" s="26"/>
      <c r="K188" s="26"/>
      <c r="L188" s="26"/>
      <c r="M188" s="26"/>
      <c r="N188" s="26"/>
      <c r="O188" s="26"/>
    </row>
    <row r="189" spans="1:15" x14ac:dyDescent="0.35">
      <c r="A189" s="9" t="str">
        <f>+MontoEmpresas!A190</f>
        <v>GR_LAUREL</v>
      </c>
      <c r="B189" s="24">
        <f>+MontoEmpresas!AV190</f>
        <v>275899.2799999995</v>
      </c>
      <c r="C189" s="24">
        <f>+MontoEmpresas!BJ190</f>
        <v>275899.2799999995</v>
      </c>
      <c r="D189" t="str">
        <f t="shared" si="13"/>
        <v>GR_LAUREL</v>
      </c>
      <c r="I189" s="26"/>
      <c r="J189" s="26"/>
      <c r="K189" s="26"/>
      <c r="L189" s="26"/>
      <c r="M189" s="26"/>
      <c r="N189" s="26"/>
      <c r="O189" s="26"/>
    </row>
    <row r="190" spans="1:15" x14ac:dyDescent="0.35">
      <c r="A190" s="9" t="str">
        <f>+MontoEmpresas!A191</f>
        <v>GR_LILEN_SPA</v>
      </c>
      <c r="B190" s="24">
        <f>+MontoEmpresas!AV191</f>
        <v>661116.52000000048</v>
      </c>
      <c r="C190" s="24">
        <f>+MontoEmpresas!BJ191</f>
        <v>661116.52000000048</v>
      </c>
      <c r="D190" t="str">
        <f t="shared" si="13"/>
        <v>GR_LILEN_SPA</v>
      </c>
      <c r="I190" s="26"/>
      <c r="J190" s="26"/>
      <c r="K190" s="26"/>
      <c r="L190" s="26"/>
      <c r="M190" s="26"/>
      <c r="N190" s="26"/>
      <c r="O190" s="26"/>
    </row>
    <row r="191" spans="1:15" x14ac:dyDescent="0.35">
      <c r="A191" s="9" t="str">
        <f>+MontoEmpresas!A192</f>
        <v>GR_LINGUE</v>
      </c>
      <c r="B191" s="24">
        <f>+MontoEmpresas!AV192</f>
        <v>450990.59000000032</v>
      </c>
      <c r="C191" s="24">
        <f>+MontoEmpresas!BJ192</f>
        <v>450990.59000000032</v>
      </c>
      <c r="D191" t="str">
        <f t="shared" si="13"/>
        <v>GR_LINGUE</v>
      </c>
      <c r="I191" s="26"/>
      <c r="J191" s="26"/>
      <c r="K191" s="26"/>
      <c r="L191" s="26"/>
      <c r="M191" s="26"/>
      <c r="N191" s="26"/>
      <c r="O191" s="26"/>
    </row>
    <row r="192" spans="1:15" x14ac:dyDescent="0.35">
      <c r="A192" s="9" t="str">
        <f>+MontoEmpresas!A193</f>
        <v>GR_LITRE</v>
      </c>
      <c r="B192" s="24">
        <f>+MontoEmpresas!AV193</f>
        <v>804451.73999999976</v>
      </c>
      <c r="C192" s="24">
        <f>+MontoEmpresas!BJ193</f>
        <v>804451.73999999976</v>
      </c>
      <c r="D192" t="str">
        <f t="shared" si="13"/>
        <v>GR_LITRE</v>
      </c>
      <c r="I192" s="26"/>
      <c r="J192" s="26"/>
      <c r="K192" s="26"/>
      <c r="L192" s="26"/>
      <c r="M192" s="26"/>
      <c r="N192" s="26"/>
      <c r="O192" s="26"/>
    </row>
    <row r="193" spans="1:15" x14ac:dyDescent="0.35">
      <c r="A193" s="9" t="str">
        <f>+MontoEmpresas!A194</f>
        <v>GR_MELI _SPA</v>
      </c>
      <c r="B193" s="24">
        <f>+MontoEmpresas!AV194</f>
        <v>184337.86999999985</v>
      </c>
      <c r="C193" s="24">
        <f>+MontoEmpresas!BJ194</f>
        <v>184337.86999999985</v>
      </c>
      <c r="D193" t="str">
        <f t="shared" si="13"/>
        <v>GR_MELI _SPA</v>
      </c>
      <c r="I193" s="26"/>
      <c r="J193" s="26"/>
      <c r="K193" s="26"/>
      <c r="L193" s="26"/>
      <c r="M193" s="26"/>
      <c r="N193" s="26"/>
      <c r="O193" s="26"/>
    </row>
    <row r="194" spans="1:15" x14ac:dyDescent="0.35">
      <c r="A194" s="9" t="str">
        <f>+MontoEmpresas!A195</f>
        <v>GR_MOLLE</v>
      </c>
      <c r="B194" s="24">
        <f>+MontoEmpresas!AV195</f>
        <v>710439.71000000043</v>
      </c>
      <c r="C194" s="24">
        <f>+MontoEmpresas!BJ195</f>
        <v>710439.71000000043</v>
      </c>
      <c r="D194" t="str">
        <f t="shared" si="13"/>
        <v>GR_MOLLE</v>
      </c>
      <c r="I194" s="26"/>
      <c r="J194" s="26"/>
      <c r="K194" s="26"/>
      <c r="L194" s="26"/>
      <c r="M194" s="26"/>
      <c r="N194" s="26"/>
      <c r="O194" s="26"/>
    </row>
    <row r="195" spans="1:15" x14ac:dyDescent="0.35">
      <c r="A195" s="9" t="str">
        <f>+MontoEmpresas!A196</f>
        <v>GR_PALMA_SPA</v>
      </c>
      <c r="B195" s="24">
        <f>+MontoEmpresas!AV196</f>
        <v>898780.77000000095</v>
      </c>
      <c r="C195" s="24">
        <f>+MontoEmpresas!BJ196</f>
        <v>898780.77000000095</v>
      </c>
      <c r="D195" t="str">
        <f t="shared" ref="D195:D258" si="14">+A195</f>
        <v>GR_PALMA_SPA</v>
      </c>
      <c r="I195" s="26"/>
      <c r="J195" s="26"/>
      <c r="K195" s="26"/>
      <c r="L195" s="26"/>
      <c r="M195" s="26"/>
      <c r="N195" s="26"/>
      <c r="O195" s="26"/>
    </row>
    <row r="196" spans="1:15" x14ac:dyDescent="0.35">
      <c r="A196" s="9" t="str">
        <f>+MontoEmpresas!A197</f>
        <v>GR_PAN_DE_AZUCAR</v>
      </c>
      <c r="B196" s="24">
        <f>+MontoEmpresas!AV197</f>
        <v>476500.30999999994</v>
      </c>
      <c r="C196" s="24">
        <f>+MontoEmpresas!BJ197</f>
        <v>476500.30999999994</v>
      </c>
      <c r="D196" t="str">
        <f t="shared" si="14"/>
        <v>GR_PAN_DE_AZUCAR</v>
      </c>
      <c r="I196" s="26"/>
      <c r="J196" s="26"/>
      <c r="K196" s="26"/>
      <c r="L196" s="26"/>
      <c r="M196" s="26"/>
      <c r="N196" s="26"/>
      <c r="O196" s="26"/>
    </row>
    <row r="197" spans="1:15" x14ac:dyDescent="0.35">
      <c r="A197" s="9" t="str">
        <f>+MontoEmpresas!A198</f>
        <v>GR_PILO</v>
      </c>
      <c r="B197" s="24">
        <f>+MontoEmpresas!AV198</f>
        <v>616275.03999999992</v>
      </c>
      <c r="C197" s="24">
        <f>+MontoEmpresas!BJ198</f>
        <v>616275.03999999992</v>
      </c>
      <c r="D197" t="str">
        <f t="shared" si="14"/>
        <v>GR_PILO</v>
      </c>
      <c r="I197" s="26"/>
      <c r="J197" s="26"/>
      <c r="K197" s="26"/>
      <c r="L197" s="26"/>
      <c r="M197" s="26"/>
      <c r="N197" s="26"/>
      <c r="O197" s="26"/>
    </row>
    <row r="198" spans="1:15" x14ac:dyDescent="0.35">
      <c r="A198" s="9" t="str">
        <f>+MontoEmpresas!A199</f>
        <v>GR_PITAO</v>
      </c>
      <c r="B198" s="24">
        <f>+MontoEmpresas!AV199</f>
        <v>698742.55000000098</v>
      </c>
      <c r="C198" s="24">
        <f>+MontoEmpresas!BJ199</f>
        <v>698742.55000000098</v>
      </c>
      <c r="D198" t="str">
        <f t="shared" si="14"/>
        <v>GR_PITAO</v>
      </c>
      <c r="I198" s="26"/>
      <c r="J198" s="26"/>
      <c r="K198" s="26"/>
      <c r="L198" s="26"/>
      <c r="M198" s="26"/>
      <c r="N198" s="26"/>
      <c r="O198" s="26"/>
    </row>
    <row r="199" spans="1:15" x14ac:dyDescent="0.35">
      <c r="A199" s="9" t="str">
        <f>+MontoEmpresas!A200</f>
        <v>GR_TAMARUGO_SPA</v>
      </c>
      <c r="B199" s="24">
        <f>+MontoEmpresas!AV200</f>
        <v>0</v>
      </c>
      <c r="C199" s="24">
        <f>+MontoEmpresas!BJ200</f>
        <v>0</v>
      </c>
      <c r="D199" t="str">
        <f t="shared" si="14"/>
        <v>GR_TAMARUGO_SPA</v>
      </c>
      <c r="I199" s="26"/>
      <c r="J199" s="26"/>
      <c r="K199" s="26"/>
      <c r="L199" s="26"/>
      <c r="M199" s="26"/>
      <c r="N199" s="26"/>
      <c r="O199" s="26"/>
    </row>
    <row r="200" spans="1:15" x14ac:dyDescent="0.35">
      <c r="A200" s="9" t="str">
        <f>+MontoEmpresas!A201</f>
        <v>GR_TIACA</v>
      </c>
      <c r="B200" s="24">
        <f>+MontoEmpresas!AV201</f>
        <v>273987.87000000029</v>
      </c>
      <c r="C200" s="24">
        <f>+MontoEmpresas!BJ201</f>
        <v>273987.87000000029</v>
      </c>
      <c r="D200" t="str">
        <f t="shared" si="14"/>
        <v>GR_TIACA</v>
      </c>
      <c r="I200" s="26"/>
      <c r="J200" s="26"/>
      <c r="K200" s="26"/>
      <c r="L200" s="26"/>
      <c r="M200" s="26"/>
      <c r="N200" s="26"/>
      <c r="O200" s="26"/>
    </row>
    <row r="201" spans="1:15" x14ac:dyDescent="0.35">
      <c r="A201" s="9" t="str">
        <f>+MontoEmpresas!A202</f>
        <v>GR_TINEO</v>
      </c>
      <c r="B201" s="24">
        <f>+MontoEmpresas!AV202</f>
        <v>220845.75000000017</v>
      </c>
      <c r="C201" s="24">
        <f>+MontoEmpresas!BJ202</f>
        <v>220845.75000000017</v>
      </c>
      <c r="D201" t="str">
        <f t="shared" si="14"/>
        <v>GR_TINEO</v>
      </c>
      <c r="I201" s="26"/>
      <c r="J201" s="26"/>
      <c r="K201" s="26"/>
      <c r="L201" s="26"/>
      <c r="M201" s="26"/>
      <c r="N201" s="26"/>
      <c r="O201" s="26"/>
    </row>
    <row r="202" spans="1:15" x14ac:dyDescent="0.35">
      <c r="A202" s="9" t="str">
        <f>+MontoEmpresas!A203</f>
        <v>GRANADA</v>
      </c>
      <c r="B202" s="24">
        <f>+MontoEmpresas!AV203</f>
        <v>19484.809999999987</v>
      </c>
      <c r="C202" s="24">
        <f>+MontoEmpresas!BJ203</f>
        <v>19484.809999999987</v>
      </c>
      <c r="D202" t="str">
        <f t="shared" si="14"/>
        <v>GRANADA</v>
      </c>
      <c r="I202" s="26"/>
      <c r="J202" s="26"/>
      <c r="K202" s="26"/>
      <c r="L202" s="26"/>
      <c r="M202" s="26"/>
      <c r="N202" s="26"/>
      <c r="O202" s="26"/>
    </row>
    <row r="203" spans="1:15" x14ac:dyDescent="0.35">
      <c r="A203" s="9" t="str">
        <f>+MontoEmpresas!A204</f>
        <v>GUACOLDA</v>
      </c>
      <c r="B203" s="24">
        <f>+MontoEmpresas!AV204</f>
        <v>61596683.350000009</v>
      </c>
      <c r="C203" s="24">
        <f>+MontoEmpresas!BJ204</f>
        <v>33924519.929999985</v>
      </c>
      <c r="D203" t="str">
        <f t="shared" si="14"/>
        <v>GUACOLDA</v>
      </c>
      <c r="I203" s="26"/>
      <c r="J203" s="26"/>
      <c r="K203" s="26"/>
      <c r="L203" s="26"/>
      <c r="M203" s="26"/>
      <c r="N203" s="26"/>
      <c r="O203" s="26"/>
    </row>
    <row r="204" spans="1:15" x14ac:dyDescent="0.35">
      <c r="A204" s="9" t="str">
        <f>+MontoEmpresas!A205</f>
        <v>HBS</v>
      </c>
      <c r="B204" s="24">
        <f>+MontoEmpresas!AV205</f>
        <v>0</v>
      </c>
      <c r="C204" s="24">
        <f>+MontoEmpresas!BJ205</f>
        <v>0</v>
      </c>
      <c r="D204" t="str">
        <f t="shared" si="14"/>
        <v>HBS</v>
      </c>
      <c r="I204" s="26"/>
      <c r="J204" s="26"/>
      <c r="K204" s="26"/>
      <c r="L204" s="26"/>
      <c r="M204" s="26"/>
      <c r="N204" s="26"/>
      <c r="O204" s="26"/>
    </row>
    <row r="205" spans="1:15" x14ac:dyDescent="0.35">
      <c r="A205" s="9" t="str">
        <f>+MontoEmpresas!A206</f>
        <v>HE_EL_PASO</v>
      </c>
      <c r="B205" s="24">
        <f>+MontoEmpresas!AV206</f>
        <v>4196991.1899999995</v>
      </c>
      <c r="C205" s="24">
        <f>+MontoEmpresas!BJ206</f>
        <v>4196991.1899999995</v>
      </c>
      <c r="D205" t="str">
        <f t="shared" si="14"/>
        <v>HE_EL_PASO</v>
      </c>
      <c r="I205" s="26"/>
      <c r="J205" s="26"/>
      <c r="K205" s="26"/>
      <c r="L205" s="26"/>
      <c r="M205" s="26"/>
      <c r="N205" s="26"/>
      <c r="O205" s="26"/>
    </row>
    <row r="206" spans="1:15" x14ac:dyDescent="0.35">
      <c r="A206" s="9" t="str">
        <f>+MontoEmpresas!A207</f>
        <v>HELIO_ATACAMA_TRES</v>
      </c>
      <c r="B206" s="24">
        <f>+MontoEmpresas!AV207</f>
        <v>4605794.04</v>
      </c>
      <c r="C206" s="24">
        <f>+MontoEmpresas!BJ207</f>
        <v>4605794.04</v>
      </c>
      <c r="D206" t="str">
        <f t="shared" si="14"/>
        <v>HELIO_ATACAMA_TRES</v>
      </c>
      <c r="I206" s="26"/>
      <c r="J206" s="26"/>
      <c r="K206" s="26"/>
      <c r="L206" s="26"/>
      <c r="M206" s="26"/>
      <c r="N206" s="26"/>
      <c r="O206" s="26"/>
    </row>
    <row r="207" spans="1:15" x14ac:dyDescent="0.35">
      <c r="A207" s="9" t="str">
        <f>+MontoEmpresas!A208</f>
        <v>HESA</v>
      </c>
      <c r="B207" s="24">
        <f>+MontoEmpresas!AV208</f>
        <v>0</v>
      </c>
      <c r="C207" s="24">
        <f>+MontoEmpresas!BJ208</f>
        <v>0</v>
      </c>
      <c r="D207" t="str">
        <f t="shared" si="14"/>
        <v>HESA</v>
      </c>
      <c r="I207" s="26"/>
      <c r="J207" s="26"/>
      <c r="K207" s="26"/>
      <c r="L207" s="26"/>
      <c r="M207" s="26"/>
      <c r="N207" s="26"/>
      <c r="O207" s="26"/>
    </row>
    <row r="208" spans="1:15" x14ac:dyDescent="0.35">
      <c r="A208" s="9" t="str">
        <f>+MontoEmpresas!A209</f>
        <v>HIDROANGOL</v>
      </c>
      <c r="B208" s="24">
        <f>+MontoEmpresas!AV209</f>
        <v>1253278.1099999985</v>
      </c>
      <c r="C208" s="24">
        <f>+MontoEmpresas!BJ209</f>
        <v>1253278.1099999985</v>
      </c>
      <c r="D208" t="str">
        <f t="shared" si="14"/>
        <v>HIDROANGOL</v>
      </c>
      <c r="I208" s="26"/>
      <c r="J208" s="26"/>
      <c r="K208" s="26"/>
      <c r="L208" s="26"/>
      <c r="M208" s="26"/>
      <c r="N208" s="26"/>
      <c r="O208" s="26"/>
    </row>
    <row r="209" spans="1:15" x14ac:dyDescent="0.35">
      <c r="A209" s="9" t="str">
        <f>+MontoEmpresas!A210</f>
        <v>HIDROELECTRICA SAN ANDRES</v>
      </c>
      <c r="B209" s="24">
        <f>+MontoEmpresas!AV210</f>
        <v>4880220.5400000066</v>
      </c>
      <c r="C209" s="24">
        <f>+MontoEmpresas!BJ210</f>
        <v>4880220.5400000066</v>
      </c>
      <c r="D209" t="str">
        <f t="shared" si="14"/>
        <v>HIDROELECTRICA SAN ANDRES</v>
      </c>
      <c r="I209" s="26"/>
      <c r="J209" s="26"/>
      <c r="K209" s="26"/>
      <c r="L209" s="26"/>
      <c r="M209" s="26"/>
      <c r="N209" s="26"/>
      <c r="O209" s="26"/>
    </row>
    <row r="210" spans="1:15" x14ac:dyDescent="0.35">
      <c r="A210" s="9" t="str">
        <f>+MontoEmpresas!A211</f>
        <v>HIDROELECTRICA_LASJUNTAS</v>
      </c>
      <c r="B210" s="24">
        <f>+MontoEmpresas!AV211</f>
        <v>0</v>
      </c>
      <c r="C210" s="24">
        <f>+MontoEmpresas!BJ211</f>
        <v>0</v>
      </c>
      <c r="D210" t="str">
        <f t="shared" si="14"/>
        <v>HIDROELECTRICA_LASJUNTAS</v>
      </c>
      <c r="I210" s="26"/>
      <c r="J210" s="26"/>
      <c r="K210" s="26"/>
      <c r="L210" s="26"/>
      <c r="M210" s="26"/>
      <c r="N210" s="26"/>
      <c r="O210" s="26"/>
    </row>
    <row r="211" spans="1:15" x14ac:dyDescent="0.35">
      <c r="A211" s="9" t="str">
        <f>+MontoEmpresas!A212</f>
        <v>HIDROENERSUR</v>
      </c>
      <c r="B211" s="24">
        <f>+MontoEmpresas!AV212</f>
        <v>2714995.8600000008</v>
      </c>
      <c r="C211" s="24">
        <f>+MontoEmpresas!BJ212</f>
        <v>2714995.8600000008</v>
      </c>
      <c r="D211" t="str">
        <f t="shared" si="14"/>
        <v>HIDROENERSUR</v>
      </c>
      <c r="I211" s="26"/>
      <c r="J211" s="26"/>
      <c r="K211" s="26"/>
      <c r="L211" s="26"/>
      <c r="M211" s="26"/>
      <c r="N211" s="26"/>
      <c r="O211" s="26"/>
    </row>
    <row r="212" spans="1:15" x14ac:dyDescent="0.35">
      <c r="A212" s="9" t="str">
        <f>+MontoEmpresas!A213</f>
        <v>HIDROLIRCAY</v>
      </c>
      <c r="B212" s="24">
        <f>+MontoEmpresas!AV213</f>
        <v>1900563.5499999996</v>
      </c>
      <c r="C212" s="24">
        <f>+MontoEmpresas!BJ213</f>
        <v>1900563.5499999996</v>
      </c>
      <c r="D212" t="str">
        <f t="shared" si="14"/>
        <v>HIDROLIRCAY</v>
      </c>
      <c r="I212" s="26"/>
      <c r="J212" s="26"/>
      <c r="K212" s="26"/>
      <c r="L212" s="26"/>
      <c r="M212" s="26"/>
      <c r="N212" s="26"/>
      <c r="O212" s="26"/>
    </row>
    <row r="213" spans="1:15" x14ac:dyDescent="0.35">
      <c r="A213" s="9" t="str">
        <f>+MontoEmpresas!A214</f>
        <v>HIDROMOCHO</v>
      </c>
      <c r="B213" s="24">
        <f>+MontoEmpresas!AV214</f>
        <v>1794134.6600000034</v>
      </c>
      <c r="C213" s="24">
        <f>+MontoEmpresas!BJ214</f>
        <v>1794134.6600000034</v>
      </c>
      <c r="D213" t="str">
        <f t="shared" si="14"/>
        <v>HIDROMOCHO</v>
      </c>
      <c r="I213" s="26"/>
      <c r="J213" s="26"/>
      <c r="K213" s="26"/>
      <c r="L213" s="26"/>
      <c r="M213" s="26"/>
      <c r="N213" s="26"/>
      <c r="O213" s="26"/>
    </row>
    <row r="214" spans="1:15" x14ac:dyDescent="0.35">
      <c r="A214" s="9" t="str">
        <f>+MontoEmpresas!A215</f>
        <v>HIDROMUCHI</v>
      </c>
      <c r="B214" s="24">
        <f>+MontoEmpresas!AV215</f>
        <v>66634.130000000034</v>
      </c>
      <c r="C214" s="24">
        <f>+MontoEmpresas!BJ215</f>
        <v>66634.130000000034</v>
      </c>
      <c r="D214" t="str">
        <f t="shared" si="14"/>
        <v>HIDROMUCHI</v>
      </c>
      <c r="I214" s="26"/>
      <c r="J214" s="26"/>
      <c r="K214" s="26"/>
      <c r="L214" s="26"/>
      <c r="M214" s="26"/>
      <c r="N214" s="26"/>
      <c r="O214" s="26"/>
    </row>
    <row r="215" spans="1:15" x14ac:dyDescent="0.35">
      <c r="A215" s="9" t="str">
        <f>+MontoEmpresas!A216</f>
        <v>HIDROMUNILQUE</v>
      </c>
      <c r="B215" s="24">
        <f>+MontoEmpresas!AV216</f>
        <v>60348.47000000003</v>
      </c>
      <c r="C215" s="24">
        <f>+MontoEmpresas!BJ216</f>
        <v>60348.47000000003</v>
      </c>
      <c r="D215" t="str">
        <f t="shared" si="14"/>
        <v>HIDROMUNILQUE</v>
      </c>
      <c r="I215" s="26"/>
      <c r="J215" s="26"/>
      <c r="K215" s="26"/>
      <c r="L215" s="26"/>
      <c r="M215" s="26"/>
      <c r="N215" s="26"/>
      <c r="O215" s="26"/>
    </row>
    <row r="216" spans="1:15" x14ac:dyDescent="0.35">
      <c r="A216" s="9" t="str">
        <f>+MontoEmpresas!A217</f>
        <v>HIDROPALMAR</v>
      </c>
      <c r="B216" s="24">
        <f>+MontoEmpresas!AV217</f>
        <v>725121.67999999993</v>
      </c>
      <c r="C216" s="24">
        <f>+MontoEmpresas!BJ217</f>
        <v>725121.67999999993</v>
      </c>
      <c r="D216" t="str">
        <f t="shared" si="14"/>
        <v>HIDROPALMAR</v>
      </c>
      <c r="I216" s="26"/>
      <c r="J216" s="26"/>
      <c r="K216" s="26"/>
      <c r="L216" s="26"/>
      <c r="M216" s="26"/>
      <c r="N216" s="26"/>
      <c r="O216" s="26"/>
    </row>
    <row r="217" spans="1:15" x14ac:dyDescent="0.35">
      <c r="A217" s="9" t="str">
        <f>+MontoEmpresas!A218</f>
        <v>HIDROPALOMA</v>
      </c>
      <c r="B217" s="24">
        <f>+MontoEmpresas!AV218</f>
        <v>55489.250000000015</v>
      </c>
      <c r="C217" s="24">
        <f>+MontoEmpresas!BJ218</f>
        <v>55489.250000000015</v>
      </c>
      <c r="D217" t="str">
        <f t="shared" si="14"/>
        <v>HIDROPALOMA</v>
      </c>
      <c r="I217" s="26"/>
      <c r="J217" s="26"/>
      <c r="K217" s="26"/>
      <c r="L217" s="26"/>
      <c r="M217" s="26"/>
      <c r="N217" s="26"/>
      <c r="O217" s="26"/>
    </row>
    <row r="218" spans="1:15" x14ac:dyDescent="0.35">
      <c r="A218" s="9" t="str">
        <f>+MontoEmpresas!A219</f>
        <v>HORMIGA_SOLAR</v>
      </c>
      <c r="B218" s="24">
        <f>+MontoEmpresas!AV219</f>
        <v>161077.08999999997</v>
      </c>
      <c r="C218" s="24">
        <f>+MontoEmpresas!BJ219</f>
        <v>161077.08999999997</v>
      </c>
      <c r="D218" t="str">
        <f t="shared" si="14"/>
        <v>HORMIGA_SOLAR</v>
      </c>
      <c r="I218" s="26"/>
      <c r="J218" s="26"/>
      <c r="K218" s="26"/>
      <c r="L218" s="26"/>
      <c r="M218" s="26"/>
      <c r="N218" s="26"/>
      <c r="O218" s="26"/>
    </row>
    <row r="219" spans="1:15" x14ac:dyDescent="0.35">
      <c r="A219" s="9" t="str">
        <f>+MontoEmpresas!A220</f>
        <v>HORNITOS</v>
      </c>
      <c r="B219" s="24">
        <f>+MontoEmpresas!AV220</f>
        <v>-4034774.8999999971</v>
      </c>
      <c r="C219" s="24">
        <f>+MontoEmpresas!BJ220</f>
        <v>-4034774.8999999971</v>
      </c>
      <c r="D219" t="str">
        <f t="shared" si="14"/>
        <v>HORNITOS</v>
      </c>
      <c r="I219" s="26"/>
      <c r="J219" s="26"/>
      <c r="K219" s="26"/>
      <c r="L219" s="26"/>
      <c r="M219" s="26"/>
      <c r="N219" s="26"/>
      <c r="O219" s="26"/>
    </row>
    <row r="220" spans="1:15" x14ac:dyDescent="0.35">
      <c r="A220" s="9" t="str">
        <f>+MontoEmpresas!A221</f>
        <v>HUAJACHE</v>
      </c>
      <c r="B220" s="24">
        <f>+MontoEmpresas!AV221</f>
        <v>105232.11999999986</v>
      </c>
      <c r="C220" s="24">
        <f>+MontoEmpresas!BJ221</f>
        <v>105232.11999999986</v>
      </c>
      <c r="D220" t="str">
        <f t="shared" si="14"/>
        <v>HUAJACHE</v>
      </c>
      <c r="I220" s="26"/>
      <c r="J220" s="26"/>
      <c r="K220" s="26"/>
      <c r="L220" s="26"/>
      <c r="M220" s="26"/>
      <c r="N220" s="26"/>
      <c r="O220" s="26"/>
    </row>
    <row r="221" spans="1:15" x14ac:dyDescent="0.35">
      <c r="A221" s="9" t="str">
        <f>+MontoEmpresas!A222</f>
        <v>HUEMUL_ENERGIA</v>
      </c>
      <c r="B221" s="24">
        <f>+MontoEmpresas!AV222</f>
        <v>-26018029.989999983</v>
      </c>
      <c r="C221" s="24">
        <f>+MontoEmpresas!BJ222</f>
        <v>-26018029.989999983</v>
      </c>
      <c r="D221" t="str">
        <f t="shared" si="14"/>
        <v>HUEMUL_ENERGIA</v>
      </c>
      <c r="I221" s="26"/>
      <c r="J221" s="26"/>
      <c r="K221" s="26"/>
      <c r="L221" s="26"/>
      <c r="M221" s="26"/>
      <c r="N221" s="26"/>
      <c r="O221" s="26"/>
    </row>
    <row r="222" spans="1:15" x14ac:dyDescent="0.35">
      <c r="A222" s="9" t="str">
        <f>+MontoEmpresas!A223</f>
        <v>ILLALOLEN</v>
      </c>
      <c r="B222" s="24">
        <f>+MontoEmpresas!AV223</f>
        <v>278668.4500000003</v>
      </c>
      <c r="C222" s="24">
        <f>+MontoEmpresas!BJ223</f>
        <v>278668.4500000003</v>
      </c>
      <c r="D222" t="str">
        <f t="shared" si="14"/>
        <v>ILLALOLEN</v>
      </c>
      <c r="I222" s="26"/>
      <c r="J222" s="26"/>
      <c r="K222" s="26"/>
      <c r="L222" s="26"/>
      <c r="M222" s="26"/>
      <c r="N222" s="26"/>
      <c r="O222" s="26"/>
    </row>
    <row r="223" spans="1:15" x14ac:dyDescent="0.35">
      <c r="A223" s="9" t="str">
        <f>+MontoEmpresas!A224</f>
        <v>IMELSA_ENERGIA</v>
      </c>
      <c r="B223" s="24">
        <f>+MontoEmpresas!AV224</f>
        <v>-13343914.079999991</v>
      </c>
      <c r="C223" s="24">
        <f>+MontoEmpresas!BJ224</f>
        <v>1336349.040000001</v>
      </c>
      <c r="D223" t="str">
        <f t="shared" si="14"/>
        <v>IMELSA_ENERGIA</v>
      </c>
      <c r="I223" s="26"/>
      <c r="J223" s="26"/>
      <c r="K223" s="26"/>
      <c r="L223" s="26"/>
      <c r="M223" s="26"/>
      <c r="N223" s="26"/>
      <c r="O223" s="26"/>
    </row>
    <row r="224" spans="1:15" x14ac:dyDescent="0.35">
      <c r="A224" s="9" t="str">
        <f>+MontoEmpresas!A225</f>
        <v>IMELSA_ENERGIA (CINTAC)</v>
      </c>
      <c r="B224" s="24">
        <f>+MontoEmpresas!AV225</f>
        <v>5591.5299999999961</v>
      </c>
      <c r="C224" s="24">
        <f>+MontoEmpresas!BJ225</f>
        <v>5591.5299999999961</v>
      </c>
      <c r="D224" t="str">
        <f t="shared" si="14"/>
        <v>IMELSA_ENERGIA (CINTAC)</v>
      </c>
      <c r="I224" s="26"/>
      <c r="J224" s="26"/>
      <c r="K224" s="26"/>
      <c r="L224" s="26"/>
      <c r="M224" s="26"/>
      <c r="N224" s="26"/>
      <c r="O224" s="26"/>
    </row>
    <row r="225" spans="1:15" x14ac:dyDescent="0.35">
      <c r="A225" s="9" t="str">
        <f>+MontoEmpresas!A226</f>
        <v>INACAL</v>
      </c>
      <c r="B225" s="24">
        <f>+MontoEmpresas!AV226</f>
        <v>0</v>
      </c>
      <c r="C225" s="24">
        <f>+MontoEmpresas!BJ226</f>
        <v>0</v>
      </c>
      <c r="D225" t="str">
        <f t="shared" si="14"/>
        <v>INACAL</v>
      </c>
      <c r="I225" s="26"/>
      <c r="J225" s="26"/>
      <c r="K225" s="26"/>
      <c r="L225" s="26"/>
      <c r="M225" s="26"/>
      <c r="N225" s="26"/>
      <c r="O225" s="26"/>
    </row>
    <row r="226" spans="1:15" x14ac:dyDescent="0.35">
      <c r="A226" s="9" t="str">
        <f>+MontoEmpresas!A227</f>
        <v>INCAHUASI_ENERGY</v>
      </c>
      <c r="B226" s="24">
        <f>+MontoEmpresas!AV227</f>
        <v>309101.79000000039</v>
      </c>
      <c r="C226" s="24">
        <f>+MontoEmpresas!BJ227</f>
        <v>309101.79000000039</v>
      </c>
      <c r="D226" t="str">
        <f t="shared" si="14"/>
        <v>INCAHUASI_ENERGY</v>
      </c>
      <c r="I226" s="26"/>
      <c r="J226" s="26"/>
      <c r="K226" s="26"/>
      <c r="L226" s="26"/>
      <c r="M226" s="26"/>
      <c r="N226" s="26"/>
      <c r="O226" s="26"/>
    </row>
    <row r="227" spans="1:15" x14ac:dyDescent="0.35">
      <c r="A227" s="9" t="str">
        <f>+MontoEmpresas!A228</f>
        <v>INERSA</v>
      </c>
      <c r="B227" s="24">
        <f>+MontoEmpresas!AV228</f>
        <v>0</v>
      </c>
      <c r="C227" s="24">
        <f>+MontoEmpresas!BJ228</f>
        <v>0</v>
      </c>
      <c r="D227" t="str">
        <f t="shared" si="14"/>
        <v>INERSA</v>
      </c>
      <c r="I227" s="26"/>
      <c r="J227" s="26"/>
      <c r="K227" s="26"/>
      <c r="L227" s="26"/>
      <c r="M227" s="26"/>
      <c r="N227" s="26"/>
      <c r="O227" s="26"/>
    </row>
    <row r="228" spans="1:15" x14ac:dyDescent="0.35">
      <c r="A228" s="9" t="str">
        <f>+MontoEmpresas!A229</f>
        <v>INNERGEX_RENEWABLE</v>
      </c>
      <c r="B228" s="24">
        <f>+MontoEmpresas!AV229</f>
        <v>1521376.4400000002</v>
      </c>
      <c r="C228" s="24">
        <f>+MontoEmpresas!BJ229</f>
        <v>1521376.4400000002</v>
      </c>
      <c r="D228" t="str">
        <f t="shared" si="14"/>
        <v>INNERGEX_RENEWABLE</v>
      </c>
      <c r="I228" s="26"/>
      <c r="J228" s="26"/>
      <c r="K228" s="26"/>
      <c r="L228" s="26"/>
      <c r="M228" s="26"/>
      <c r="N228" s="26"/>
      <c r="O228" s="26"/>
    </row>
    <row r="229" spans="1:15" x14ac:dyDescent="0.35">
      <c r="A229" s="9" t="str">
        <f>+MontoEmpresas!A230</f>
        <v>INV_CHACABUCO</v>
      </c>
      <c r="B229" s="24">
        <f>+MontoEmpresas!AV230</f>
        <v>911605.97</v>
      </c>
      <c r="C229" s="24">
        <f>+MontoEmpresas!BJ230</f>
        <v>911605.97</v>
      </c>
      <c r="D229" t="str">
        <f t="shared" si="14"/>
        <v>INV_CHACABUCO</v>
      </c>
      <c r="I229" s="26"/>
      <c r="J229" s="26"/>
      <c r="K229" s="26"/>
      <c r="L229" s="26"/>
      <c r="M229" s="26"/>
      <c r="N229" s="26"/>
      <c r="O229" s="26"/>
    </row>
    <row r="230" spans="1:15" x14ac:dyDescent="0.35">
      <c r="A230" s="9" t="str">
        <f>+MontoEmpresas!A231</f>
        <v>ISABEL_SOLAR_SPA</v>
      </c>
      <c r="B230" s="24">
        <f>+MontoEmpresas!AV231</f>
        <v>288406.81999999989</v>
      </c>
      <c r="C230" s="24">
        <f>+MontoEmpresas!BJ231</f>
        <v>288406.81999999989</v>
      </c>
      <c r="D230" t="str">
        <f t="shared" si="14"/>
        <v>ISABEL_SOLAR_SPA</v>
      </c>
      <c r="I230" s="26"/>
      <c r="J230" s="26"/>
      <c r="K230" s="26"/>
      <c r="L230" s="26"/>
      <c r="M230" s="26"/>
      <c r="N230" s="26"/>
      <c r="O230" s="26"/>
    </row>
    <row r="231" spans="1:15" x14ac:dyDescent="0.35">
      <c r="A231" s="9" t="str">
        <f>+MontoEmpresas!A232</f>
        <v>ISER</v>
      </c>
      <c r="B231" s="24">
        <f>+MontoEmpresas!AV232</f>
        <v>271389.44000000006</v>
      </c>
      <c r="C231" s="24">
        <f>+MontoEmpresas!BJ232</f>
        <v>271389.44000000006</v>
      </c>
      <c r="D231" t="str">
        <f t="shared" si="14"/>
        <v>ISER</v>
      </c>
      <c r="I231" s="26"/>
      <c r="J231" s="26"/>
      <c r="K231" s="26"/>
      <c r="L231" s="26"/>
      <c r="M231" s="26"/>
      <c r="N231" s="26"/>
      <c r="O231" s="26"/>
    </row>
    <row r="232" spans="1:15" x14ac:dyDescent="0.35">
      <c r="A232" s="9" t="str">
        <f>+MontoEmpresas!A233</f>
        <v>JAURURO_SOLAR</v>
      </c>
      <c r="B232" s="24">
        <f>+MontoEmpresas!AV233</f>
        <v>166418.02999999997</v>
      </c>
      <c r="C232" s="24">
        <f>+MontoEmpresas!BJ233</f>
        <v>166418.02999999997</v>
      </c>
      <c r="D232" t="str">
        <f t="shared" si="14"/>
        <v>JAURURO_SOLAR</v>
      </c>
      <c r="I232" s="26"/>
      <c r="J232" s="26"/>
      <c r="K232" s="26"/>
      <c r="L232" s="26"/>
      <c r="M232" s="26"/>
      <c r="N232" s="26"/>
      <c r="O232" s="26"/>
    </row>
    <row r="233" spans="1:15" x14ac:dyDescent="0.35">
      <c r="A233" s="9" t="str">
        <f>+MontoEmpresas!A234</f>
        <v>JAVIERA</v>
      </c>
      <c r="B233" s="24">
        <f>+MontoEmpresas!AV234</f>
        <v>-509022.39000000065</v>
      </c>
      <c r="C233" s="24">
        <f>+MontoEmpresas!BJ234</f>
        <v>-509022.39000000065</v>
      </c>
      <c r="D233" t="str">
        <f t="shared" si="14"/>
        <v>JAVIERA</v>
      </c>
      <c r="I233" s="26"/>
      <c r="J233" s="26"/>
      <c r="K233" s="26"/>
      <c r="L233" s="26"/>
      <c r="M233" s="26"/>
      <c r="N233" s="26"/>
      <c r="O233" s="26"/>
    </row>
    <row r="234" spans="1:15" x14ac:dyDescent="0.35">
      <c r="A234" s="9" t="str">
        <f>+MontoEmpresas!A235</f>
        <v>JOAQUIN_SOLAR_SPA</v>
      </c>
      <c r="B234" s="24">
        <f>+MontoEmpresas!AV235</f>
        <v>261433.8199999996</v>
      </c>
      <c r="C234" s="24">
        <f>+MontoEmpresas!BJ235</f>
        <v>261433.8199999996</v>
      </c>
      <c r="D234" t="str">
        <f t="shared" si="14"/>
        <v>JOAQUIN_SOLAR_SPA</v>
      </c>
      <c r="I234" s="26"/>
      <c r="J234" s="26"/>
      <c r="K234" s="26"/>
      <c r="L234" s="26"/>
      <c r="M234" s="26"/>
      <c r="N234" s="26"/>
      <c r="O234" s="26"/>
    </row>
    <row r="235" spans="1:15" x14ac:dyDescent="0.35">
      <c r="A235" s="9" t="str">
        <f>+MontoEmpresas!A236</f>
        <v>KALTEMP</v>
      </c>
      <c r="B235" s="24">
        <f>+MontoEmpresas!AV236</f>
        <v>316546.57999999996</v>
      </c>
      <c r="C235" s="24">
        <f>+MontoEmpresas!BJ236</f>
        <v>316546.57999999996</v>
      </c>
      <c r="D235" t="str">
        <f t="shared" si="14"/>
        <v>KALTEMP</v>
      </c>
      <c r="I235" s="26"/>
      <c r="J235" s="26"/>
      <c r="K235" s="26"/>
      <c r="L235" s="26"/>
      <c r="M235" s="26"/>
      <c r="N235" s="26"/>
      <c r="O235" s="26"/>
    </row>
    <row r="236" spans="1:15" x14ac:dyDescent="0.35">
      <c r="A236" s="9" t="str">
        <f>+MontoEmpresas!A237</f>
        <v>KDM_ENERGIA</v>
      </c>
      <c r="B236" s="24">
        <f>+MontoEmpresas!AV237</f>
        <v>-563016.3200000003</v>
      </c>
      <c r="C236" s="24">
        <f>+MontoEmpresas!BJ237</f>
        <v>-563016.3200000003</v>
      </c>
      <c r="D236" t="str">
        <f t="shared" si="14"/>
        <v>KDM_ENERGIA</v>
      </c>
      <c r="I236" s="26"/>
      <c r="J236" s="26"/>
      <c r="K236" s="26"/>
      <c r="L236" s="26"/>
      <c r="M236" s="26"/>
      <c r="N236" s="26"/>
      <c r="O236" s="26"/>
    </row>
    <row r="237" spans="1:15" x14ac:dyDescent="0.35">
      <c r="A237" s="9" t="str">
        <f>+MontoEmpresas!A238</f>
        <v>LA ARENA SPA</v>
      </c>
      <c r="B237" s="24">
        <f>+MontoEmpresas!AV238</f>
        <v>535486.2000000003</v>
      </c>
      <c r="C237" s="24">
        <f>+MontoEmpresas!BJ238</f>
        <v>535486.2000000003</v>
      </c>
      <c r="D237" t="str">
        <f t="shared" si="14"/>
        <v>LA ARENA SPA</v>
      </c>
      <c r="I237" s="26"/>
      <c r="J237" s="26"/>
      <c r="K237" s="26"/>
      <c r="L237" s="26"/>
      <c r="M237" s="26"/>
      <c r="N237" s="26"/>
      <c r="O237" s="26"/>
    </row>
    <row r="238" spans="1:15" x14ac:dyDescent="0.35">
      <c r="A238" s="9" t="str">
        <f>+MontoEmpresas!A239</f>
        <v>LA CONFLUENCIA</v>
      </c>
      <c r="B238" s="24">
        <f>+MontoEmpresas!AV239</f>
        <v>42658678.009999998</v>
      </c>
      <c r="C238" s="24">
        <f>+MontoEmpresas!BJ239</f>
        <v>36476098.449999988</v>
      </c>
      <c r="D238" t="str">
        <f t="shared" si="14"/>
        <v>LA CONFLUENCIA</v>
      </c>
      <c r="I238" s="26"/>
      <c r="J238" s="26"/>
      <c r="K238" s="26"/>
      <c r="L238" s="26"/>
      <c r="M238" s="26"/>
      <c r="N238" s="26"/>
      <c r="O238" s="26"/>
    </row>
    <row r="239" spans="1:15" x14ac:dyDescent="0.35">
      <c r="A239" s="9" t="str">
        <f>+MontoEmpresas!A240</f>
        <v>LA HIGUERA</v>
      </c>
      <c r="B239" s="24">
        <f>+MontoEmpresas!AV240</f>
        <v>38378754.259999953</v>
      </c>
      <c r="C239" s="24">
        <f>+MontoEmpresas!BJ240</f>
        <v>30269585.199999958</v>
      </c>
      <c r="D239" t="str">
        <f t="shared" si="14"/>
        <v>LA HIGUERA</v>
      </c>
      <c r="I239" s="26"/>
      <c r="J239" s="26"/>
      <c r="K239" s="26"/>
      <c r="L239" s="26"/>
      <c r="M239" s="26"/>
      <c r="N239" s="26"/>
      <c r="O239" s="26"/>
    </row>
    <row r="240" spans="1:15" x14ac:dyDescent="0.35">
      <c r="A240" s="9" t="str">
        <f>+MontoEmpresas!A241</f>
        <v>LA_ACACIA</v>
      </c>
      <c r="B240" s="24">
        <f>+MontoEmpresas!AV241</f>
        <v>625442.63000000024</v>
      </c>
      <c r="C240" s="24">
        <f>+MontoEmpresas!BJ241</f>
        <v>625442.63000000024</v>
      </c>
      <c r="D240" t="str">
        <f t="shared" si="14"/>
        <v>LA_ACACIA</v>
      </c>
      <c r="I240" s="26"/>
      <c r="J240" s="26"/>
      <c r="K240" s="26"/>
      <c r="L240" s="26"/>
      <c r="M240" s="26"/>
      <c r="N240" s="26"/>
      <c r="O240" s="26"/>
    </row>
    <row r="241" spans="1:15" x14ac:dyDescent="0.35">
      <c r="A241" s="9" t="str">
        <f>+MontoEmpresas!A242</f>
        <v>LA_CALERA</v>
      </c>
      <c r="B241" s="24">
        <f>+MontoEmpresas!AV242</f>
        <v>0</v>
      </c>
      <c r="C241" s="24">
        <f>+MontoEmpresas!BJ242</f>
        <v>0</v>
      </c>
      <c r="D241" t="str">
        <f t="shared" si="14"/>
        <v>LA_CALERA</v>
      </c>
      <c r="I241" s="26"/>
      <c r="J241" s="26"/>
      <c r="K241" s="26"/>
      <c r="L241" s="26"/>
      <c r="M241" s="26"/>
      <c r="N241" s="26"/>
      <c r="O241" s="26"/>
    </row>
    <row r="242" spans="1:15" x14ac:dyDescent="0.35">
      <c r="A242" s="9" t="str">
        <f>+MontoEmpresas!A243</f>
        <v>LA_CHIMBA_BIS_SPA</v>
      </c>
      <c r="B242" s="24">
        <f>+MontoEmpresas!AV243</f>
        <v>508794.41000000061</v>
      </c>
      <c r="C242" s="24">
        <f>+MontoEmpresas!BJ243</f>
        <v>508794.41000000061</v>
      </c>
      <c r="D242" t="str">
        <f t="shared" si="14"/>
        <v>LA_CHIMBA_BIS_SPA</v>
      </c>
      <c r="I242" s="26"/>
      <c r="J242" s="26"/>
      <c r="K242" s="26"/>
      <c r="L242" s="26"/>
      <c r="M242" s="26"/>
      <c r="N242" s="26"/>
      <c r="O242" s="26"/>
    </row>
    <row r="243" spans="1:15" x14ac:dyDescent="0.35">
      <c r="A243" s="9" t="str">
        <f>+MontoEmpresas!A244</f>
        <v>LA_HUELLA</v>
      </c>
      <c r="B243" s="24">
        <f>+MontoEmpresas!AV244</f>
        <v>4037951.8000000021</v>
      </c>
      <c r="C243" s="24">
        <f>+MontoEmpresas!BJ244</f>
        <v>3627181.4000000022</v>
      </c>
      <c r="D243" t="str">
        <f t="shared" si="14"/>
        <v>LA_HUELLA</v>
      </c>
      <c r="I243" s="26"/>
      <c r="J243" s="26"/>
      <c r="K243" s="26"/>
      <c r="L243" s="26"/>
      <c r="M243" s="26"/>
      <c r="N243" s="26"/>
      <c r="O243" s="26"/>
    </row>
    <row r="244" spans="1:15" x14ac:dyDescent="0.35">
      <c r="A244" s="9" t="str">
        <f>+MontoEmpresas!A245</f>
        <v>LA_LEONERA</v>
      </c>
      <c r="B244" s="24">
        <f>+MontoEmpresas!AV245</f>
        <v>804233.7499999993</v>
      </c>
      <c r="C244" s="24">
        <f>+MontoEmpresas!BJ245</f>
        <v>1368.329999999085</v>
      </c>
      <c r="D244" t="str">
        <f t="shared" si="14"/>
        <v>LA_LEONERA</v>
      </c>
      <c r="I244" s="26"/>
      <c r="J244" s="26"/>
      <c r="K244" s="26"/>
      <c r="L244" s="26"/>
      <c r="M244" s="26"/>
      <c r="N244" s="26"/>
      <c r="O244" s="26"/>
    </row>
    <row r="245" spans="1:15" x14ac:dyDescent="0.35">
      <c r="A245" s="9" t="str">
        <f>+MontoEmpresas!A246</f>
        <v>LA_LIGUA_SPA</v>
      </c>
      <c r="B245" s="24">
        <f>+MontoEmpresas!AV246</f>
        <v>278668.4500000003</v>
      </c>
      <c r="C245" s="24">
        <f>+MontoEmpresas!BJ246</f>
        <v>278668.4500000003</v>
      </c>
      <c r="D245" t="str">
        <f t="shared" si="14"/>
        <v>LA_LIGUA_SPA</v>
      </c>
      <c r="I245" s="26"/>
      <c r="J245" s="26"/>
      <c r="K245" s="26"/>
      <c r="L245" s="26"/>
      <c r="M245" s="26"/>
      <c r="N245" s="26"/>
      <c r="O245" s="26"/>
    </row>
    <row r="246" spans="1:15" x14ac:dyDescent="0.35">
      <c r="A246" s="9" t="str">
        <f>+MontoEmpresas!A247</f>
        <v>LA_MANGA_ENERGY</v>
      </c>
      <c r="B246" s="24">
        <f>+MontoEmpresas!AV247</f>
        <v>172013.34000000005</v>
      </c>
      <c r="C246" s="24">
        <f>+MontoEmpresas!BJ247</f>
        <v>172013.34000000005</v>
      </c>
      <c r="D246" t="str">
        <f t="shared" si="14"/>
        <v>LA_MANGA_ENERGY</v>
      </c>
      <c r="I246" s="26"/>
      <c r="J246" s="26"/>
      <c r="K246" s="26"/>
      <c r="L246" s="26"/>
      <c r="M246" s="26"/>
      <c r="N246" s="26"/>
      <c r="O246" s="26"/>
    </row>
    <row r="247" spans="1:15" x14ac:dyDescent="0.35">
      <c r="A247" s="9" t="str">
        <f>+MontoEmpresas!A248</f>
        <v>LA_MONTAÑA_1</v>
      </c>
      <c r="B247" s="24">
        <f>+MontoEmpresas!AV248</f>
        <v>608753.80999999982</v>
      </c>
      <c r="C247" s="24">
        <f>+MontoEmpresas!BJ248</f>
        <v>608753.80999999982</v>
      </c>
      <c r="D247" t="str">
        <f t="shared" si="14"/>
        <v>LA_MONTAÑA_1</v>
      </c>
      <c r="I247" s="26"/>
      <c r="J247" s="26"/>
      <c r="K247" s="26"/>
      <c r="L247" s="26"/>
      <c r="M247" s="26"/>
      <c r="N247" s="26"/>
      <c r="O247" s="26"/>
    </row>
    <row r="248" spans="1:15" x14ac:dyDescent="0.35">
      <c r="A248" s="9" t="str">
        <f>+MontoEmpresas!A249</f>
        <v>LA_MONTAÑA_2</v>
      </c>
      <c r="B248" s="24">
        <f>+MontoEmpresas!AV249</f>
        <v>458343.74000000057</v>
      </c>
      <c r="C248" s="24">
        <f>+MontoEmpresas!BJ249</f>
        <v>458343.74000000057</v>
      </c>
      <c r="D248" t="str">
        <f t="shared" si="14"/>
        <v>LA_MONTAÑA_2</v>
      </c>
      <c r="I248" s="26"/>
      <c r="J248" s="26"/>
      <c r="K248" s="26"/>
      <c r="L248" s="26"/>
      <c r="M248" s="26"/>
      <c r="N248" s="26"/>
      <c r="O248" s="26"/>
    </row>
    <row r="249" spans="1:15" x14ac:dyDescent="0.35">
      <c r="A249" s="9" t="str">
        <f>+MontoEmpresas!A250</f>
        <v>LAS LECHUZAS</v>
      </c>
      <c r="B249" s="24">
        <f>+MontoEmpresas!AV250</f>
        <v>286904.86000000022</v>
      </c>
      <c r="C249" s="24">
        <f>+MontoEmpresas!BJ250</f>
        <v>286904.86000000022</v>
      </c>
      <c r="D249" t="str">
        <f t="shared" si="14"/>
        <v>LAS LECHUZAS</v>
      </c>
      <c r="I249" s="26"/>
      <c r="J249" s="26"/>
      <c r="K249" s="26"/>
      <c r="L249" s="26"/>
      <c r="M249" s="26"/>
      <c r="N249" s="26"/>
      <c r="O249" s="26"/>
    </row>
    <row r="250" spans="1:15" x14ac:dyDescent="0.35">
      <c r="A250" s="9" t="str">
        <f>+MontoEmpresas!A251</f>
        <v>LAS_CABRAS</v>
      </c>
      <c r="B250" s="24">
        <f>+MontoEmpresas!AV251</f>
        <v>248143.33000000005</v>
      </c>
      <c r="C250" s="24">
        <f>+MontoEmpresas!BJ251</f>
        <v>248143.33000000005</v>
      </c>
      <c r="D250" t="str">
        <f t="shared" si="14"/>
        <v>LAS_CABRAS</v>
      </c>
      <c r="I250" s="26"/>
      <c r="J250" s="26"/>
      <c r="K250" s="26"/>
      <c r="L250" s="26"/>
      <c r="M250" s="26"/>
      <c r="N250" s="26"/>
      <c r="O250" s="26"/>
    </row>
    <row r="251" spans="1:15" x14ac:dyDescent="0.35">
      <c r="A251" s="9" t="str">
        <f>+MontoEmpresas!A252</f>
        <v>LAS_CHACRAS_ENERGY_SPA</v>
      </c>
      <c r="B251" s="24">
        <f>+MontoEmpresas!AV252</f>
        <v>184337.86999999985</v>
      </c>
      <c r="C251" s="24">
        <f>+MontoEmpresas!BJ252</f>
        <v>184337.86999999985</v>
      </c>
      <c r="D251" t="str">
        <f t="shared" si="14"/>
        <v>LAS_CHACRAS_ENERGY_SPA</v>
      </c>
      <c r="I251" s="26"/>
      <c r="J251" s="26"/>
      <c r="K251" s="26"/>
      <c r="L251" s="26"/>
      <c r="M251" s="26"/>
      <c r="N251" s="26"/>
      <c r="O251" s="26"/>
    </row>
    <row r="252" spans="1:15" x14ac:dyDescent="0.35">
      <c r="A252" s="9" t="str">
        <f>+MontoEmpresas!A253</f>
        <v>LAS_FLORES</v>
      </c>
      <c r="B252" s="24">
        <f>+MontoEmpresas!AV253</f>
        <v>125320.88000000009</v>
      </c>
      <c r="C252" s="24">
        <f>+MontoEmpresas!BJ253</f>
        <v>125320.88000000009</v>
      </c>
      <c r="D252" t="str">
        <f t="shared" si="14"/>
        <v>LAS_FLORES</v>
      </c>
      <c r="I252" s="26"/>
      <c r="J252" s="26"/>
      <c r="K252" s="26"/>
      <c r="L252" s="26"/>
      <c r="M252" s="26"/>
      <c r="N252" s="26"/>
      <c r="O252" s="26"/>
    </row>
    <row r="253" spans="1:15" x14ac:dyDescent="0.35">
      <c r="A253" s="9" t="str">
        <f>+MontoEmpresas!A254</f>
        <v>LAS_PAMPAS</v>
      </c>
      <c r="B253" s="24">
        <f>+MontoEmpresas!AV254</f>
        <v>0</v>
      </c>
      <c r="C253" s="24">
        <f>+MontoEmpresas!BJ254</f>
        <v>0</v>
      </c>
      <c r="D253" t="str">
        <f t="shared" si="14"/>
        <v>LAS_PAMPAS</v>
      </c>
      <c r="I253" s="26"/>
      <c r="J253" s="26"/>
      <c r="K253" s="26"/>
      <c r="L253" s="26"/>
      <c r="M253" s="26"/>
      <c r="N253" s="26"/>
      <c r="O253" s="26"/>
    </row>
    <row r="254" spans="1:15" x14ac:dyDescent="0.35">
      <c r="A254" s="9" t="str">
        <f>+MontoEmpresas!A255</f>
        <v>LAS_PEÑAS</v>
      </c>
      <c r="B254" s="24">
        <f>+MontoEmpresas!AV255</f>
        <v>792059.2699999999</v>
      </c>
      <c r="C254" s="24">
        <f>+MontoEmpresas!BJ255</f>
        <v>792059.2699999999</v>
      </c>
      <c r="D254" t="str">
        <f t="shared" si="14"/>
        <v>LAS_PEÑAS</v>
      </c>
      <c r="I254" s="26"/>
      <c r="J254" s="26"/>
      <c r="K254" s="26"/>
      <c r="L254" s="26"/>
      <c r="M254" s="26"/>
      <c r="N254" s="26"/>
      <c r="O254" s="26"/>
    </row>
    <row r="255" spans="1:15" x14ac:dyDescent="0.35">
      <c r="A255" s="9" t="str">
        <f>+MontoEmpresas!A256</f>
        <v>LAS_TORCAZAS</v>
      </c>
      <c r="B255" s="24">
        <f>+MontoEmpresas!AV256</f>
        <v>309058.85999999987</v>
      </c>
      <c r="C255" s="24">
        <f>+MontoEmpresas!BJ256</f>
        <v>309058.85999999987</v>
      </c>
      <c r="D255" t="str">
        <f t="shared" si="14"/>
        <v>LAS_TORCAZAS</v>
      </c>
      <c r="I255" s="26"/>
      <c r="J255" s="26"/>
      <c r="K255" s="26"/>
      <c r="L255" s="26"/>
      <c r="M255" s="26"/>
      <c r="N255" s="26"/>
      <c r="O255" s="26"/>
    </row>
    <row r="256" spans="1:15" x14ac:dyDescent="0.35">
      <c r="A256" s="9" t="str">
        <f>+MontoEmpresas!A257</f>
        <v>LAS_TURCAS</v>
      </c>
      <c r="B256" s="24">
        <f>+MontoEmpresas!AV257</f>
        <v>287702.52999999962</v>
      </c>
      <c r="C256" s="24">
        <f>+MontoEmpresas!BJ257</f>
        <v>287702.52999999962</v>
      </c>
      <c r="D256" t="str">
        <f t="shared" si="14"/>
        <v>LAS_TURCAS</v>
      </c>
      <c r="I256" s="26"/>
      <c r="J256" s="26"/>
      <c r="K256" s="26"/>
      <c r="L256" s="26"/>
      <c r="M256" s="26"/>
      <c r="N256" s="26"/>
      <c r="O256" s="26"/>
    </row>
    <row r="257" spans="1:15" x14ac:dyDescent="0.35">
      <c r="A257" s="9" t="str">
        <f>+MontoEmpresas!A258</f>
        <v>LAUREL_SPA</v>
      </c>
      <c r="B257" s="24">
        <f>+MontoEmpresas!AV258</f>
        <v>671420.57000000007</v>
      </c>
      <c r="C257" s="24">
        <f>+MontoEmpresas!BJ258</f>
        <v>671420.57000000007</v>
      </c>
      <c r="D257" t="str">
        <f t="shared" si="14"/>
        <v>LAUREL_SPA</v>
      </c>
      <c r="I257" s="26"/>
      <c r="J257" s="26"/>
      <c r="K257" s="26"/>
      <c r="L257" s="26"/>
      <c r="M257" s="26"/>
      <c r="N257" s="26"/>
      <c r="O257" s="26"/>
    </row>
    <row r="258" spans="1:15" x14ac:dyDescent="0.35">
      <c r="A258" s="9" t="str">
        <f>+MontoEmpresas!A259</f>
        <v>LIBERTADORES_SOLAR</v>
      </c>
      <c r="B258" s="24">
        <f>+MontoEmpresas!AV259</f>
        <v>266706.49000000028</v>
      </c>
      <c r="C258" s="24">
        <f>+MontoEmpresas!BJ259</f>
        <v>266706.49000000028</v>
      </c>
      <c r="D258" t="str">
        <f t="shared" si="14"/>
        <v>LIBERTADORES_SOLAR</v>
      </c>
      <c r="I258" s="26"/>
      <c r="J258" s="26"/>
      <c r="K258" s="26"/>
      <c r="L258" s="26"/>
      <c r="M258" s="26"/>
      <c r="N258" s="26"/>
      <c r="O258" s="26"/>
    </row>
    <row r="259" spans="1:15" x14ac:dyDescent="0.35">
      <c r="A259" s="9" t="str">
        <f>+MontoEmpresas!A260</f>
        <v>LICAN</v>
      </c>
      <c r="B259" s="24">
        <f>+MontoEmpresas!AV260</f>
        <v>2329964.1399999983</v>
      </c>
      <c r="C259" s="24">
        <f>+MontoEmpresas!BJ260</f>
        <v>2329964.1399999983</v>
      </c>
      <c r="D259" t="str">
        <f t="shared" ref="D259:D322" si="15">+A259</f>
        <v>LICAN</v>
      </c>
      <c r="I259" s="26"/>
      <c r="J259" s="26"/>
      <c r="K259" s="26"/>
      <c r="L259" s="26"/>
      <c r="M259" s="26"/>
      <c r="N259" s="26"/>
      <c r="O259" s="26"/>
    </row>
    <row r="260" spans="1:15" x14ac:dyDescent="0.35">
      <c r="A260" s="9" t="str">
        <f>+MontoEmpresas!A261</f>
        <v>LINARES_SOLAR</v>
      </c>
      <c r="B260" s="24">
        <f>+MontoEmpresas!AV261</f>
        <v>800296.69</v>
      </c>
      <c r="C260" s="24">
        <f>+MontoEmpresas!BJ261</f>
        <v>800296.69</v>
      </c>
      <c r="D260" t="str">
        <f t="shared" si="15"/>
        <v>LINARES_SOLAR</v>
      </c>
      <c r="I260" s="26"/>
      <c r="J260" s="26"/>
      <c r="K260" s="26"/>
      <c r="L260" s="26"/>
      <c r="M260" s="26"/>
      <c r="N260" s="26"/>
      <c r="O260" s="26"/>
    </row>
    <row r="261" spans="1:15" x14ac:dyDescent="0.35">
      <c r="A261" s="9" t="str">
        <f>+MontoEmpresas!A262</f>
        <v>LINGUE_SPA</v>
      </c>
      <c r="B261" s="24">
        <f>+MontoEmpresas!AV262</f>
        <v>262390.35000000068</v>
      </c>
      <c r="C261" s="24">
        <f>+MontoEmpresas!BJ262</f>
        <v>262390.35000000068</v>
      </c>
      <c r="D261" t="str">
        <f t="shared" si="15"/>
        <v>LINGUE_SPA</v>
      </c>
      <c r="I261" s="26"/>
      <c r="J261" s="26"/>
      <c r="K261" s="26"/>
      <c r="L261" s="26"/>
      <c r="M261" s="26"/>
      <c r="N261" s="26"/>
      <c r="O261" s="26"/>
    </row>
    <row r="262" spans="1:15" x14ac:dyDescent="0.35">
      <c r="A262" s="9" t="str">
        <f>+MontoEmpresas!A263</f>
        <v>LIPIGAS</v>
      </c>
      <c r="B262" s="24">
        <f>+MontoEmpresas!AV263</f>
        <v>-3276692.4600000018</v>
      </c>
      <c r="C262" s="24">
        <f>+MontoEmpresas!BJ263</f>
        <v>512883.43999999482</v>
      </c>
      <c r="D262" t="str">
        <f t="shared" si="15"/>
        <v>LIPIGAS</v>
      </c>
      <c r="I262" s="26"/>
      <c r="J262" s="26"/>
      <c r="K262" s="26"/>
      <c r="L262" s="26"/>
      <c r="M262" s="26"/>
      <c r="N262" s="26"/>
      <c r="O262" s="26"/>
    </row>
    <row r="263" spans="1:15" x14ac:dyDescent="0.35">
      <c r="A263" s="9" t="str">
        <f>+MontoEmpresas!A264</f>
        <v>LIRIO_DE_CAMPO_SOLAR_SPA</v>
      </c>
      <c r="B263" s="24">
        <f>+MontoEmpresas!AV264</f>
        <v>607354.31000000017</v>
      </c>
      <c r="C263" s="24">
        <f>+MontoEmpresas!BJ264</f>
        <v>607354.31000000017</v>
      </c>
      <c r="D263" t="str">
        <f t="shared" si="15"/>
        <v>LIRIO_DE_CAMPO_SOLAR_SPA</v>
      </c>
      <c r="I263" s="26"/>
      <c r="J263" s="26"/>
      <c r="K263" s="26"/>
      <c r="L263" s="26"/>
      <c r="M263" s="26"/>
      <c r="N263" s="26"/>
      <c r="O263" s="26"/>
    </row>
    <row r="264" spans="1:15" x14ac:dyDescent="0.35">
      <c r="A264" s="9" t="str">
        <f>+MontoEmpresas!A265</f>
        <v>LLEUQUEREO</v>
      </c>
      <c r="B264" s="24">
        <f>+MontoEmpresas!AV265</f>
        <v>0</v>
      </c>
      <c r="C264" s="24">
        <f>+MontoEmpresas!BJ265</f>
        <v>0</v>
      </c>
      <c r="D264" t="str">
        <f t="shared" si="15"/>
        <v>LLEUQUEREO</v>
      </c>
      <c r="I264" s="26"/>
      <c r="J264" s="26"/>
      <c r="K264" s="26"/>
      <c r="L264" s="26"/>
      <c r="M264" s="26"/>
      <c r="N264" s="26"/>
      <c r="O264" s="26"/>
    </row>
    <row r="265" spans="1:15" x14ac:dyDescent="0.35">
      <c r="A265" s="9" t="str">
        <f>+MontoEmpresas!A266</f>
        <v>LOA_SOLAR</v>
      </c>
      <c r="B265" s="24">
        <f>+MontoEmpresas!AV266</f>
        <v>817171.5</v>
      </c>
      <c r="C265" s="24">
        <f>+MontoEmpresas!BJ266</f>
        <v>817171.5</v>
      </c>
      <c r="D265" t="str">
        <f t="shared" si="15"/>
        <v>LOA_SOLAR</v>
      </c>
      <c r="I265" s="26"/>
      <c r="J265" s="26"/>
      <c r="K265" s="26"/>
      <c r="L265" s="26"/>
      <c r="M265" s="26"/>
      <c r="N265" s="26"/>
      <c r="O265" s="26"/>
    </row>
    <row r="266" spans="1:15" x14ac:dyDescent="0.35">
      <c r="A266" s="9" t="str">
        <f>+MontoEmpresas!A267</f>
        <v>LOMAS_COLORADAS</v>
      </c>
      <c r="B266" s="24">
        <f>+MontoEmpresas!AV267</f>
        <v>304858.83000000031</v>
      </c>
      <c r="C266" s="24">
        <f>+MontoEmpresas!BJ267</f>
        <v>304858.83000000031</v>
      </c>
      <c r="D266" t="str">
        <f t="shared" si="15"/>
        <v>LOMAS_COLORADAS</v>
      </c>
      <c r="I266" s="26"/>
      <c r="J266" s="26"/>
      <c r="K266" s="26"/>
      <c r="L266" s="26"/>
      <c r="M266" s="26"/>
      <c r="N266" s="26"/>
      <c r="O266" s="26"/>
    </row>
    <row r="267" spans="1:15" x14ac:dyDescent="0.35">
      <c r="A267" s="9" t="str">
        <f>+MontoEmpresas!A268</f>
        <v>LOS MORROS</v>
      </c>
      <c r="B267" s="24">
        <f>+MontoEmpresas!AV268</f>
        <v>703107.46999999951</v>
      </c>
      <c r="C267" s="24">
        <f>+MontoEmpresas!BJ268</f>
        <v>703107.46999999951</v>
      </c>
      <c r="D267" t="str">
        <f t="shared" si="15"/>
        <v>LOS MORROS</v>
      </c>
      <c r="I267" s="26"/>
      <c r="J267" s="26"/>
      <c r="K267" s="26"/>
      <c r="L267" s="26"/>
      <c r="M267" s="26"/>
      <c r="N267" s="26"/>
      <c r="O267" s="26"/>
    </row>
    <row r="268" spans="1:15" x14ac:dyDescent="0.35">
      <c r="A268" s="9" t="str">
        <f>+MontoEmpresas!A269</f>
        <v>LOS_CURUROS</v>
      </c>
      <c r="B268" s="24">
        <f>+MontoEmpresas!AV269</f>
        <v>8360767.22000001</v>
      </c>
      <c r="C268" s="24">
        <f>+MontoEmpresas!BJ269</f>
        <v>3879528.5600000098</v>
      </c>
      <c r="D268" t="str">
        <f t="shared" si="15"/>
        <v>LOS_CURUROS</v>
      </c>
      <c r="I268" s="26"/>
      <c r="J268" s="26"/>
      <c r="K268" s="26"/>
      <c r="L268" s="26"/>
      <c r="M268" s="26"/>
      <c r="N268" s="26"/>
      <c r="O268" s="26"/>
    </row>
    <row r="269" spans="1:15" x14ac:dyDescent="0.35">
      <c r="A269" s="9" t="str">
        <f>+MontoEmpresas!A270</f>
        <v>LOS_GUINDOS</v>
      </c>
      <c r="B269" s="24">
        <f>+MontoEmpresas!AV270</f>
        <v>0</v>
      </c>
      <c r="C269" s="24">
        <f>+MontoEmpresas!BJ270</f>
        <v>0</v>
      </c>
      <c r="D269" t="str">
        <f t="shared" si="15"/>
        <v>LOS_GUINDOS</v>
      </c>
      <c r="I269" s="26"/>
      <c r="J269" s="26"/>
      <c r="K269" s="26"/>
      <c r="L269" s="26"/>
      <c r="M269" s="26"/>
      <c r="N269" s="26"/>
      <c r="O269" s="26"/>
    </row>
    <row r="270" spans="1:15" x14ac:dyDescent="0.35">
      <c r="A270" s="9" t="str">
        <f>+MontoEmpresas!A271</f>
        <v>LOS_LAGOS</v>
      </c>
      <c r="B270" s="24">
        <f>+MontoEmpresas!AV271</f>
        <v>194969.16000000029</v>
      </c>
      <c r="C270" s="24">
        <f>+MontoEmpresas!BJ271</f>
        <v>194969.16000000029</v>
      </c>
      <c r="D270" t="str">
        <f t="shared" si="15"/>
        <v>LOS_LAGOS</v>
      </c>
      <c r="I270" s="26"/>
      <c r="J270" s="26"/>
      <c r="K270" s="26"/>
      <c r="L270" s="26"/>
      <c r="M270" s="26"/>
      <c r="N270" s="26"/>
      <c r="O270" s="26"/>
    </row>
    <row r="271" spans="1:15" x14ac:dyDescent="0.35">
      <c r="A271" s="9" t="str">
        <f>+MontoEmpresas!A272</f>
        <v>LOS_LOROS</v>
      </c>
      <c r="B271" s="24">
        <f>+MontoEmpresas!AV272</f>
        <v>-80411.189999999886</v>
      </c>
      <c r="C271" s="24">
        <f>+MontoEmpresas!BJ272</f>
        <v>-80411.189999999886</v>
      </c>
      <c r="D271" t="str">
        <f t="shared" si="15"/>
        <v>LOS_LOROS</v>
      </c>
      <c r="I271" s="26"/>
      <c r="J271" s="26"/>
      <c r="K271" s="26"/>
      <c r="L271" s="26"/>
      <c r="M271" s="26"/>
      <c r="N271" s="26"/>
      <c r="O271" s="26"/>
    </row>
    <row r="272" spans="1:15" x14ac:dyDescent="0.35">
      <c r="A272" s="9" t="str">
        <f>+MontoEmpresas!A273</f>
        <v>LOS_PADRES</v>
      </c>
      <c r="B272" s="24">
        <f>+MontoEmpresas!AV273</f>
        <v>227181.63999999978</v>
      </c>
      <c r="C272" s="24">
        <f>+MontoEmpresas!BJ273</f>
        <v>227181.63999999978</v>
      </c>
      <c r="D272" t="str">
        <f t="shared" si="15"/>
        <v>LOS_PADRES</v>
      </c>
      <c r="I272" s="26"/>
      <c r="J272" s="26"/>
      <c r="K272" s="26"/>
      <c r="L272" s="26"/>
      <c r="M272" s="26"/>
      <c r="N272" s="26"/>
      <c r="O272" s="26"/>
    </row>
    <row r="273" spans="1:15" x14ac:dyDescent="0.35">
      <c r="A273" s="9" t="str">
        <f>+MontoEmpresas!A274</f>
        <v>LOS_PINOS_BIO</v>
      </c>
      <c r="B273" s="24">
        <f>+MontoEmpresas!AV274</f>
        <v>0</v>
      </c>
      <c r="C273" s="24">
        <f>+MontoEmpresas!BJ274</f>
        <v>0</v>
      </c>
      <c r="D273" t="str">
        <f t="shared" si="15"/>
        <v>LOS_PINOS_BIO</v>
      </c>
      <c r="I273" s="26"/>
      <c r="J273" s="26"/>
      <c r="K273" s="26"/>
      <c r="L273" s="26"/>
      <c r="M273" s="26"/>
      <c r="N273" s="26"/>
      <c r="O273" s="26"/>
    </row>
    <row r="274" spans="1:15" x14ac:dyDescent="0.35">
      <c r="A274" s="9" t="str">
        <f>+MontoEmpresas!A275</f>
        <v>LOS_PORTONES</v>
      </c>
      <c r="B274" s="24">
        <f>+MontoEmpresas!AV275</f>
        <v>0</v>
      </c>
      <c r="C274" s="24">
        <f>+MontoEmpresas!BJ275</f>
        <v>0</v>
      </c>
      <c r="D274" t="str">
        <f t="shared" si="15"/>
        <v>LOS_PORTONES</v>
      </c>
      <c r="I274" s="26"/>
      <c r="J274" s="26"/>
      <c r="K274" s="26"/>
      <c r="L274" s="26"/>
      <c r="M274" s="26"/>
      <c r="N274" s="26"/>
      <c r="O274" s="26"/>
    </row>
    <row r="275" spans="1:15" x14ac:dyDescent="0.35">
      <c r="A275" s="9" t="str">
        <f>+MontoEmpresas!A276</f>
        <v>LOS_PUQUIOS</v>
      </c>
      <c r="B275" s="24">
        <f>+MontoEmpresas!AV276</f>
        <v>67667.119999999981</v>
      </c>
      <c r="C275" s="24">
        <f>+MontoEmpresas!BJ276</f>
        <v>67667.119999999981</v>
      </c>
      <c r="D275" t="str">
        <f t="shared" si="15"/>
        <v>LOS_PUQUIOS</v>
      </c>
      <c r="I275" s="26"/>
      <c r="J275" s="26"/>
      <c r="K275" s="26"/>
      <c r="L275" s="26"/>
      <c r="M275" s="26"/>
      <c r="N275" s="26"/>
      <c r="O275" s="26"/>
    </row>
    <row r="276" spans="1:15" x14ac:dyDescent="0.35">
      <c r="A276" s="9" t="str">
        <f>+MontoEmpresas!A277</f>
        <v>LOS_TILOS</v>
      </c>
      <c r="B276" s="24">
        <f>+MontoEmpresas!AV277</f>
        <v>236119.27999999991</v>
      </c>
      <c r="C276" s="24">
        <f>+MontoEmpresas!BJ277</f>
        <v>236119.27999999991</v>
      </c>
      <c r="D276" t="str">
        <f t="shared" si="15"/>
        <v>LOS_TILOS</v>
      </c>
      <c r="I276" s="26"/>
      <c r="J276" s="26"/>
      <c r="K276" s="26"/>
      <c r="L276" s="26"/>
      <c r="M276" s="26"/>
      <c r="N276" s="26"/>
      <c r="O276" s="26"/>
    </row>
    <row r="277" spans="1:15" x14ac:dyDescent="0.35">
      <c r="A277" s="9" t="str">
        <f>+MontoEmpresas!A278</f>
        <v>LUCE_SOLAR_SPA</v>
      </c>
      <c r="B277" s="24">
        <f>+MontoEmpresas!AV278</f>
        <v>235569.16000000003</v>
      </c>
      <c r="C277" s="24">
        <f>+MontoEmpresas!BJ278</f>
        <v>235569.16000000003</v>
      </c>
      <c r="D277" t="str">
        <f t="shared" si="15"/>
        <v>LUCE_SOLAR_SPA</v>
      </c>
      <c r="I277" s="26"/>
      <c r="J277" s="26"/>
      <c r="K277" s="26"/>
      <c r="L277" s="26"/>
      <c r="M277" s="26"/>
      <c r="N277" s="26"/>
      <c r="O277" s="26"/>
    </row>
    <row r="278" spans="1:15" x14ac:dyDescent="0.35">
      <c r="A278" s="9" t="str">
        <f>+MontoEmpresas!A279</f>
        <v>LUNA_ENERGY</v>
      </c>
      <c r="B278" s="24">
        <f>+MontoEmpresas!AV279</f>
        <v>0</v>
      </c>
      <c r="C278" s="24">
        <f>+MontoEmpresas!BJ279</f>
        <v>0</v>
      </c>
      <c r="D278" t="str">
        <f t="shared" si="15"/>
        <v>LUNA_ENERGY</v>
      </c>
      <c r="I278" s="26"/>
      <c r="J278" s="26"/>
      <c r="K278" s="26"/>
      <c r="L278" s="26"/>
      <c r="M278" s="26"/>
      <c r="N278" s="26"/>
      <c r="O278" s="26"/>
    </row>
    <row r="279" spans="1:15" x14ac:dyDescent="0.35">
      <c r="A279" s="9" t="str">
        <f>+MontoEmpresas!A280</f>
        <v>LUZ_DEL_NORTE</v>
      </c>
      <c r="B279" s="24">
        <f>+MontoEmpresas!AV280</f>
        <v>-593704.79</v>
      </c>
      <c r="C279" s="24">
        <f>+MontoEmpresas!BJ280</f>
        <v>-593704.79</v>
      </c>
      <c r="D279" t="str">
        <f t="shared" si="15"/>
        <v>LUZ_DEL_NORTE</v>
      </c>
      <c r="I279" s="26"/>
      <c r="J279" s="26"/>
      <c r="K279" s="26"/>
      <c r="L279" s="26"/>
      <c r="M279" s="26"/>
      <c r="N279" s="26"/>
      <c r="O279" s="26"/>
    </row>
    <row r="280" spans="1:15" x14ac:dyDescent="0.35">
      <c r="A280" s="9" t="str">
        <f>+MontoEmpresas!A281</f>
        <v>M_VILLARRICA</v>
      </c>
      <c r="B280" s="24">
        <f>+MontoEmpresas!AV281</f>
        <v>93818.500000000015</v>
      </c>
      <c r="C280" s="24">
        <f>+MontoEmpresas!BJ281</f>
        <v>93818.500000000015</v>
      </c>
      <c r="D280" t="str">
        <f t="shared" si="15"/>
        <v>M_VILLARRICA</v>
      </c>
      <c r="I280" s="26"/>
      <c r="J280" s="26"/>
      <c r="K280" s="26"/>
      <c r="L280" s="26"/>
      <c r="M280" s="26"/>
      <c r="N280" s="26"/>
      <c r="O280" s="26"/>
    </row>
    <row r="281" spans="1:15" x14ac:dyDescent="0.35">
      <c r="A281" s="9" t="str">
        <f>+MontoEmpresas!A282</f>
        <v>MALLARAUCO</v>
      </c>
      <c r="B281" s="24">
        <f>+MontoEmpresas!AV282</f>
        <v>934421.12000000093</v>
      </c>
      <c r="C281" s="24">
        <f>+MontoEmpresas!BJ282</f>
        <v>934421.12000000093</v>
      </c>
      <c r="D281" t="str">
        <f t="shared" si="15"/>
        <v>MALLARAUCO</v>
      </c>
      <c r="I281" s="26"/>
      <c r="J281" s="26"/>
      <c r="K281" s="26"/>
      <c r="L281" s="26"/>
      <c r="M281" s="26"/>
      <c r="N281" s="26"/>
      <c r="O281" s="26"/>
    </row>
    <row r="282" spans="1:15" x14ac:dyDescent="0.35">
      <c r="A282" s="9" t="str">
        <f>+MontoEmpresas!A283</f>
        <v>MAPOCHO TREBAL</v>
      </c>
      <c r="B282" s="24">
        <f>+MontoEmpresas!AV283</f>
        <v>0</v>
      </c>
      <c r="C282" s="24">
        <f>+MontoEmpresas!BJ283</f>
        <v>0</v>
      </c>
      <c r="D282" t="str">
        <f t="shared" si="15"/>
        <v>MAPOCHO TREBAL</v>
      </c>
      <c r="I282" s="26"/>
      <c r="J282" s="26"/>
      <c r="K282" s="26"/>
      <c r="L282" s="26"/>
      <c r="M282" s="26"/>
      <c r="N282" s="26"/>
      <c r="O282" s="26"/>
    </row>
    <row r="283" spans="1:15" x14ac:dyDescent="0.35">
      <c r="A283" s="9" t="str">
        <f>+MontoEmpresas!A284</f>
        <v>MARCHIHUE_VII_SPA</v>
      </c>
      <c r="B283" s="24">
        <f>+MontoEmpresas!AV284</f>
        <v>259981.6400000006</v>
      </c>
      <c r="C283" s="24">
        <f>+MontoEmpresas!BJ284</f>
        <v>259981.6400000006</v>
      </c>
      <c r="D283" t="str">
        <f t="shared" si="15"/>
        <v>MARCHIHUE_VII_SPA</v>
      </c>
      <c r="I283" s="26"/>
      <c r="J283" s="26"/>
      <c r="K283" s="26"/>
      <c r="L283" s="26"/>
      <c r="M283" s="26"/>
      <c r="N283" s="26"/>
      <c r="O283" s="26"/>
    </row>
    <row r="284" spans="1:15" x14ac:dyDescent="0.35">
      <c r="A284" s="9" t="str">
        <f>+MontoEmpresas!A285</f>
        <v>MARIA_ELENA</v>
      </c>
      <c r="B284" s="24">
        <f>+MontoEmpresas!AV285</f>
        <v>1945025.3499999978</v>
      </c>
      <c r="C284" s="24">
        <f>+MontoEmpresas!BJ285</f>
        <v>1945025.3499999978</v>
      </c>
      <c r="D284" t="str">
        <f t="shared" si="15"/>
        <v>MARIA_ELENA</v>
      </c>
      <c r="I284" s="26"/>
      <c r="J284" s="26"/>
      <c r="K284" s="26"/>
      <c r="L284" s="26"/>
      <c r="M284" s="26"/>
      <c r="N284" s="26"/>
      <c r="O284" s="26"/>
    </row>
    <row r="285" spans="1:15" x14ac:dyDescent="0.35">
      <c r="A285" s="9" t="str">
        <f>+MontoEmpresas!A286</f>
        <v>MARIA_ELENA_SOLAR</v>
      </c>
      <c r="B285" s="24">
        <f>+MontoEmpresas!AV286</f>
        <v>-2710117.6399999973</v>
      </c>
      <c r="C285" s="24">
        <f>+MontoEmpresas!BJ286</f>
        <v>-2710117.6399999973</v>
      </c>
      <c r="D285" t="str">
        <f t="shared" si="15"/>
        <v>MARIA_ELENA_SOLAR</v>
      </c>
      <c r="I285" s="26"/>
      <c r="J285" s="26"/>
      <c r="K285" s="26"/>
      <c r="L285" s="26"/>
      <c r="M285" s="26"/>
      <c r="N285" s="26"/>
      <c r="O285" s="26"/>
    </row>
    <row r="286" spans="1:15" x14ac:dyDescent="0.35">
      <c r="A286" s="9" t="str">
        <f>+MontoEmpresas!A287</f>
        <v>MECO_CHILLAN</v>
      </c>
      <c r="B286" s="24">
        <f>+MontoEmpresas!AV287</f>
        <v>577133.49999999919</v>
      </c>
      <c r="C286" s="24">
        <f>+MontoEmpresas!BJ287</f>
        <v>577133.49999999919</v>
      </c>
      <c r="D286" t="str">
        <f t="shared" si="15"/>
        <v>MECO_CHILLAN</v>
      </c>
      <c r="I286" s="26"/>
      <c r="J286" s="26"/>
      <c r="K286" s="26"/>
      <c r="L286" s="26"/>
      <c r="M286" s="26"/>
      <c r="N286" s="26"/>
      <c r="O286" s="26"/>
    </row>
    <row r="287" spans="1:15" x14ac:dyDescent="0.35">
      <c r="A287" s="9" t="str">
        <f>+MontoEmpresas!A288</f>
        <v>MGM_INNOVA_CAPITAL</v>
      </c>
      <c r="B287" s="24">
        <f>+MontoEmpresas!AV288</f>
        <v>22638.539999999997</v>
      </c>
      <c r="C287" s="24">
        <f>+MontoEmpresas!BJ288</f>
        <v>22638.539999999997</v>
      </c>
      <c r="D287" t="str">
        <f t="shared" si="15"/>
        <v>MGM_INNOVA_CAPITAL</v>
      </c>
      <c r="I287" s="26"/>
      <c r="J287" s="26"/>
      <c r="K287" s="26"/>
      <c r="L287" s="26"/>
      <c r="M287" s="26"/>
      <c r="N287" s="26"/>
      <c r="O287" s="26"/>
    </row>
    <row r="288" spans="1:15" x14ac:dyDescent="0.35">
      <c r="A288" s="9" t="str">
        <f>+MontoEmpresas!A289</f>
        <v>MIMBRE</v>
      </c>
      <c r="B288" s="24">
        <f>+MontoEmpresas!AV289</f>
        <v>0</v>
      </c>
      <c r="C288" s="24">
        <f>+MontoEmpresas!BJ289</f>
        <v>0</v>
      </c>
      <c r="D288" t="str">
        <f t="shared" si="15"/>
        <v>MIMBRE</v>
      </c>
      <c r="I288" s="26"/>
      <c r="J288" s="26"/>
      <c r="K288" s="26"/>
      <c r="L288" s="26"/>
      <c r="M288" s="26"/>
      <c r="N288" s="26"/>
      <c r="O288" s="26"/>
    </row>
    <row r="289" spans="1:15" x14ac:dyDescent="0.35">
      <c r="A289" s="9" t="str">
        <f>+MontoEmpresas!A290</f>
        <v>MINICENTRALES_ARAUCANIA</v>
      </c>
      <c r="B289" s="24">
        <f>+MontoEmpresas!AV290</f>
        <v>640997.82000000041</v>
      </c>
      <c r="C289" s="24">
        <f>+MontoEmpresas!BJ290</f>
        <v>640997.82000000041</v>
      </c>
      <c r="D289" t="str">
        <f t="shared" si="15"/>
        <v>MINICENTRALES_ARAUCANIA</v>
      </c>
      <c r="I289" s="26"/>
      <c r="J289" s="26"/>
      <c r="K289" s="26"/>
      <c r="L289" s="26"/>
      <c r="M289" s="26"/>
      <c r="N289" s="26"/>
      <c r="O289" s="26"/>
    </row>
    <row r="290" spans="1:15" x14ac:dyDescent="0.35">
      <c r="A290" s="9" t="str">
        <f>+MontoEmpresas!A291</f>
        <v>MONCURI_ENERGY_SPA</v>
      </c>
      <c r="B290" s="24">
        <f>+MontoEmpresas!AV291</f>
        <v>273861.50999999983</v>
      </c>
      <c r="C290" s="24">
        <f>+MontoEmpresas!BJ291</f>
        <v>273861.50999999983</v>
      </c>
      <c r="D290" t="str">
        <f t="shared" si="15"/>
        <v>MONCURI_ENERGY_SPA</v>
      </c>
      <c r="I290" s="26"/>
      <c r="J290" s="26"/>
      <c r="K290" s="26"/>
      <c r="L290" s="26"/>
      <c r="M290" s="26"/>
      <c r="N290" s="26"/>
      <c r="O290" s="26"/>
    </row>
    <row r="291" spans="1:15" x14ac:dyDescent="0.35">
      <c r="A291" s="9" t="str">
        <f>+MontoEmpresas!A292</f>
        <v>MONTE REDONDO</v>
      </c>
      <c r="B291" s="24">
        <f>+MontoEmpresas!AV292</f>
        <v>-2674121.5900000008</v>
      </c>
      <c r="C291" s="24">
        <f>+MontoEmpresas!BJ292</f>
        <v>-2674121.5900000008</v>
      </c>
      <c r="D291" t="str">
        <f t="shared" si="15"/>
        <v>MONTE REDONDO</v>
      </c>
      <c r="I291" s="26"/>
      <c r="J291" s="26"/>
      <c r="K291" s="26"/>
      <c r="L291" s="26"/>
      <c r="M291" s="26"/>
      <c r="N291" s="26"/>
      <c r="O291" s="26"/>
    </row>
    <row r="292" spans="1:15" x14ac:dyDescent="0.35">
      <c r="A292" s="9" t="str">
        <f>+MontoEmpresas!A293</f>
        <v>NEOMAS</v>
      </c>
      <c r="B292" s="24">
        <f>+MontoEmpresas!AV293</f>
        <v>695632.10999999929</v>
      </c>
      <c r="C292" s="24">
        <f>+MontoEmpresas!BJ293</f>
        <v>695632.10999999929</v>
      </c>
      <c r="D292" t="str">
        <f t="shared" si="15"/>
        <v>NEOMAS</v>
      </c>
      <c r="I292" s="26"/>
      <c r="J292" s="26"/>
      <c r="K292" s="26"/>
      <c r="L292" s="26"/>
      <c r="M292" s="26"/>
      <c r="N292" s="26"/>
      <c r="O292" s="26"/>
    </row>
    <row r="293" spans="1:15" x14ac:dyDescent="0.35">
      <c r="A293" s="9" t="str">
        <f>+MontoEmpresas!A294</f>
        <v>NORACID</v>
      </c>
      <c r="B293" s="24">
        <f>+MontoEmpresas!AV294</f>
        <v>1381157.2199999988</v>
      </c>
      <c r="C293" s="24">
        <f>+MontoEmpresas!BJ294</f>
        <v>1381157.2199999988</v>
      </c>
      <c r="D293" t="str">
        <f t="shared" si="15"/>
        <v>NORACID</v>
      </c>
      <c r="I293" s="26"/>
      <c r="J293" s="26"/>
      <c r="K293" s="26"/>
      <c r="L293" s="26"/>
      <c r="M293" s="26"/>
      <c r="N293" s="26"/>
      <c r="O293" s="26"/>
    </row>
    <row r="294" spans="1:15" x14ac:dyDescent="0.35">
      <c r="A294" s="9" t="str">
        <f>+MontoEmpresas!A295</f>
        <v>NORVIND</v>
      </c>
      <c r="B294" s="24">
        <f>+MontoEmpresas!AV295</f>
        <v>781996.13999999978</v>
      </c>
      <c r="C294" s="24">
        <f>+MontoEmpresas!BJ295</f>
        <v>781996.13999999978</v>
      </c>
      <c r="D294" t="str">
        <f t="shared" si="15"/>
        <v>NORVIND</v>
      </c>
      <c r="I294" s="26"/>
      <c r="J294" s="26"/>
      <c r="K294" s="26"/>
      <c r="L294" s="26"/>
      <c r="M294" s="26"/>
      <c r="N294" s="26"/>
      <c r="O294" s="26"/>
    </row>
    <row r="295" spans="1:15" x14ac:dyDescent="0.35">
      <c r="A295" s="9" t="str">
        <f>+MontoEmpresas!A296</f>
        <v>NUEVA DEGAN</v>
      </c>
      <c r="B295" s="24">
        <f>+MontoEmpresas!AV296</f>
        <v>0</v>
      </c>
      <c r="C295" s="24">
        <f>+MontoEmpresas!BJ296</f>
        <v>0</v>
      </c>
      <c r="D295" t="str">
        <f t="shared" si="15"/>
        <v>NUEVA DEGAN</v>
      </c>
      <c r="I295" s="26"/>
      <c r="J295" s="26"/>
      <c r="K295" s="26"/>
      <c r="L295" s="26"/>
      <c r="M295" s="26"/>
      <c r="N295" s="26"/>
      <c r="O295" s="26"/>
    </row>
    <row r="296" spans="1:15" x14ac:dyDescent="0.35">
      <c r="A296" s="9" t="str">
        <f>+MontoEmpresas!A297</f>
        <v>NUEVA ENERGIA</v>
      </c>
      <c r="B296" s="24">
        <f>+MontoEmpresas!AV297</f>
        <v>1971359.3600000024</v>
      </c>
      <c r="C296" s="24">
        <f>+MontoEmpresas!BJ297</f>
        <v>1971359.3600000024</v>
      </c>
      <c r="D296" t="str">
        <f t="shared" si="15"/>
        <v>NUEVA ENERGIA</v>
      </c>
      <c r="I296" s="26"/>
      <c r="J296" s="26"/>
      <c r="K296" s="26"/>
      <c r="L296" s="26"/>
      <c r="M296" s="26"/>
      <c r="N296" s="26"/>
      <c r="O296" s="26"/>
    </row>
    <row r="297" spans="1:15" x14ac:dyDescent="0.35">
      <c r="A297" s="9" t="str">
        <f>+MontoEmpresas!A298</f>
        <v>NUEVA_ATACAMA</v>
      </c>
      <c r="B297" s="24">
        <f>+MontoEmpresas!AV298</f>
        <v>1832538.4200000037</v>
      </c>
      <c r="C297" s="24">
        <f>+MontoEmpresas!BJ298</f>
        <v>1832538.4200000037</v>
      </c>
      <c r="D297" t="str">
        <f t="shared" si="15"/>
        <v>NUEVA_ATACAMA</v>
      </c>
      <c r="I297" s="26"/>
      <c r="J297" s="26"/>
      <c r="K297" s="26"/>
      <c r="L297" s="26"/>
      <c r="M297" s="26"/>
      <c r="N297" s="26"/>
      <c r="O297" s="26"/>
    </row>
    <row r="298" spans="1:15" x14ac:dyDescent="0.35">
      <c r="A298" s="9" t="str">
        <f>+MontoEmpresas!A299</f>
        <v>NUOVOSOL_SPA</v>
      </c>
      <c r="B298" s="24">
        <f>+MontoEmpresas!AV299</f>
        <v>16703.210000000006</v>
      </c>
      <c r="C298" s="24">
        <f>+MontoEmpresas!BJ299</f>
        <v>16703.210000000006</v>
      </c>
      <c r="D298" t="str">
        <f t="shared" si="15"/>
        <v>NUOVOSOL_SPA</v>
      </c>
      <c r="I298" s="26"/>
      <c r="J298" s="26"/>
      <c r="K298" s="26"/>
      <c r="L298" s="26"/>
      <c r="M298" s="26"/>
      <c r="N298" s="26"/>
      <c r="O298" s="26"/>
    </row>
    <row r="299" spans="1:15" x14ac:dyDescent="0.35">
      <c r="A299" s="9" t="str">
        <f>+MontoEmpresas!A300</f>
        <v>ON GROUP</v>
      </c>
      <c r="B299" s="24">
        <f>+MontoEmpresas!AV300</f>
        <v>-428930.73999999993</v>
      </c>
      <c r="C299" s="24">
        <f>+MontoEmpresas!BJ300</f>
        <v>-428930.73999999993</v>
      </c>
      <c r="D299" t="str">
        <f t="shared" si="15"/>
        <v>ON GROUP</v>
      </c>
      <c r="I299" s="26"/>
      <c r="J299" s="26"/>
      <c r="K299" s="26"/>
      <c r="L299" s="26"/>
      <c r="M299" s="26"/>
      <c r="N299" s="26"/>
      <c r="O299" s="26"/>
    </row>
    <row r="300" spans="1:15" x14ac:dyDescent="0.35">
      <c r="A300" s="9" t="str">
        <f>+MontoEmpresas!A301</f>
        <v>OPDENERGY_GENERACION</v>
      </c>
      <c r="B300" s="24">
        <f>+MontoEmpresas!AV301</f>
        <v>704017.68000000063</v>
      </c>
      <c r="C300" s="24">
        <f>+MontoEmpresas!BJ301</f>
        <v>704017.68000000063</v>
      </c>
      <c r="D300" t="str">
        <f t="shared" si="15"/>
        <v>OPDENERGY_GENERACION</v>
      </c>
      <c r="I300" s="26"/>
      <c r="J300" s="26"/>
      <c r="K300" s="26"/>
      <c r="L300" s="26"/>
      <c r="M300" s="26"/>
      <c r="N300" s="26"/>
      <c r="O300" s="26"/>
    </row>
    <row r="301" spans="1:15" x14ac:dyDescent="0.35">
      <c r="A301" s="9" t="str">
        <f>+MontoEmpresas!A302</f>
        <v>ORAFTI</v>
      </c>
      <c r="B301" s="24">
        <f>+MontoEmpresas!AV302</f>
        <v>0</v>
      </c>
      <c r="C301" s="24">
        <f>+MontoEmpresas!BJ302</f>
        <v>0</v>
      </c>
      <c r="D301" t="str">
        <f t="shared" si="15"/>
        <v>ORAFTI</v>
      </c>
      <c r="I301" s="26"/>
      <c r="J301" s="26"/>
      <c r="K301" s="26"/>
      <c r="L301" s="26"/>
      <c r="M301" s="26"/>
      <c r="N301" s="26"/>
      <c r="O301" s="26"/>
    </row>
    <row r="302" spans="1:15" x14ac:dyDescent="0.35">
      <c r="A302" s="9" t="str">
        <f>+MontoEmpresas!A303</f>
        <v>ORAZUL_CHILE</v>
      </c>
      <c r="B302" s="24">
        <f>+MontoEmpresas!AV303</f>
        <v>0</v>
      </c>
      <c r="C302" s="24">
        <f>+MontoEmpresas!BJ303</f>
        <v>0</v>
      </c>
      <c r="D302" t="str">
        <f t="shared" si="15"/>
        <v>ORAZUL_CHILE</v>
      </c>
      <c r="I302" s="26"/>
      <c r="J302" s="26"/>
      <c r="K302" s="26"/>
      <c r="L302" s="26"/>
      <c r="M302" s="26"/>
      <c r="N302" s="26"/>
      <c r="O302" s="26"/>
    </row>
    <row r="303" spans="1:15" x14ac:dyDescent="0.35">
      <c r="A303" s="9" t="str">
        <f>+MontoEmpresas!A304</f>
        <v>ORION_SOLAR</v>
      </c>
      <c r="B303" s="24">
        <f>+MontoEmpresas!AV304</f>
        <v>288750.71999999951</v>
      </c>
      <c r="C303" s="24">
        <f>+MontoEmpresas!BJ304</f>
        <v>288750.71999999951</v>
      </c>
      <c r="D303" t="str">
        <f t="shared" si="15"/>
        <v>ORION_SOLAR</v>
      </c>
      <c r="I303" s="26"/>
      <c r="J303" s="26"/>
      <c r="K303" s="26"/>
      <c r="L303" s="26"/>
      <c r="M303" s="26"/>
      <c r="N303" s="26"/>
      <c r="O303" s="26"/>
    </row>
    <row r="304" spans="1:15" x14ac:dyDescent="0.35">
      <c r="A304" s="9" t="str">
        <f>+MontoEmpresas!A305</f>
        <v>OVALLE_NORTE</v>
      </c>
      <c r="B304" s="24">
        <f>+MontoEmpresas!AV305</f>
        <v>759936.13999999873</v>
      </c>
      <c r="C304" s="24">
        <f>+MontoEmpresas!BJ305</f>
        <v>759936.13999999873</v>
      </c>
      <c r="D304" t="str">
        <f t="shared" si="15"/>
        <v>OVALLE_NORTE</v>
      </c>
      <c r="I304" s="26"/>
      <c r="J304" s="26"/>
      <c r="K304" s="26"/>
      <c r="L304" s="26"/>
      <c r="M304" s="26"/>
      <c r="N304" s="26"/>
      <c r="O304" s="26"/>
    </row>
    <row r="305" spans="1:15" x14ac:dyDescent="0.35">
      <c r="A305" s="9" t="str">
        <f>+MontoEmpresas!A306</f>
        <v>PACIFIC HYDRO</v>
      </c>
      <c r="B305" s="24">
        <f>+MontoEmpresas!AV306</f>
        <v>2443322.8100000042</v>
      </c>
      <c r="C305" s="24">
        <f>+MontoEmpresas!BJ306</f>
        <v>7128785.5700000059</v>
      </c>
      <c r="D305" t="str">
        <f t="shared" si="15"/>
        <v>PACIFIC HYDRO</v>
      </c>
      <c r="I305" s="26"/>
      <c r="J305" s="26"/>
      <c r="K305" s="26"/>
      <c r="L305" s="26"/>
      <c r="M305" s="26"/>
      <c r="N305" s="26"/>
      <c r="O305" s="26"/>
    </row>
    <row r="306" spans="1:15" x14ac:dyDescent="0.35">
      <c r="A306" s="9" t="str">
        <f>+MontoEmpresas!A307</f>
        <v>PAINE_ENERGY_SPA</v>
      </c>
      <c r="B306" s="24">
        <f>+MontoEmpresas!AV307</f>
        <v>324120.37000000034</v>
      </c>
      <c r="C306" s="24">
        <f>+MontoEmpresas!BJ307</f>
        <v>324120.37000000034</v>
      </c>
      <c r="D306" t="str">
        <f t="shared" si="15"/>
        <v>PAINE_ENERGY_SPA</v>
      </c>
      <c r="I306" s="26"/>
      <c r="J306" s="26"/>
      <c r="K306" s="26"/>
      <c r="L306" s="26"/>
      <c r="M306" s="26"/>
      <c r="N306" s="26"/>
      <c r="O306" s="26"/>
    </row>
    <row r="307" spans="1:15" x14ac:dyDescent="0.35">
      <c r="A307" s="9" t="str">
        <f>+MontoEmpresas!A308</f>
        <v>PALACIOS</v>
      </c>
      <c r="B307" s="24">
        <f>+MontoEmpresas!AV308</f>
        <v>621565.35000000091</v>
      </c>
      <c r="C307" s="24">
        <f>+MontoEmpresas!BJ308</f>
        <v>621565.35000000091</v>
      </c>
      <c r="D307" t="str">
        <f t="shared" si="15"/>
        <v>PALACIOS</v>
      </c>
      <c r="I307" s="26"/>
      <c r="J307" s="26"/>
      <c r="K307" s="26"/>
      <c r="L307" s="26"/>
      <c r="M307" s="26"/>
      <c r="N307" s="26"/>
      <c r="O307" s="26"/>
    </row>
    <row r="308" spans="1:15" x14ac:dyDescent="0.35">
      <c r="A308" s="9" t="str">
        <f>+MontoEmpresas!A309</f>
        <v>PAMA</v>
      </c>
      <c r="B308" s="24">
        <f>+MontoEmpresas!AV309</f>
        <v>215675.42000000033</v>
      </c>
      <c r="C308" s="24">
        <f>+MontoEmpresas!BJ309</f>
        <v>215675.42000000033</v>
      </c>
      <c r="D308" t="str">
        <f t="shared" si="15"/>
        <v>PAMA</v>
      </c>
      <c r="I308" s="26"/>
      <c r="J308" s="26"/>
      <c r="K308" s="26"/>
      <c r="L308" s="26"/>
      <c r="M308" s="26"/>
      <c r="N308" s="26"/>
      <c r="O308" s="26"/>
    </row>
    <row r="309" spans="1:15" x14ac:dyDescent="0.35">
      <c r="A309" s="9" t="str">
        <f>+MontoEmpresas!A310</f>
        <v>PARQUE SOLAR BICENTENARIO</v>
      </c>
      <c r="B309" s="24">
        <f>+MontoEmpresas!AV310</f>
        <v>256015.71000000057</v>
      </c>
      <c r="C309" s="24">
        <f>+MontoEmpresas!BJ310</f>
        <v>256015.71000000057</v>
      </c>
      <c r="D309" t="str">
        <f t="shared" si="15"/>
        <v>PARQUE SOLAR BICENTENARIO</v>
      </c>
      <c r="I309" s="26"/>
      <c r="J309" s="26"/>
      <c r="K309" s="26"/>
      <c r="L309" s="26"/>
      <c r="M309" s="26"/>
      <c r="N309" s="26"/>
      <c r="O309" s="26"/>
    </row>
    <row r="310" spans="1:15" x14ac:dyDescent="0.35">
      <c r="A310" s="9" t="str">
        <f>+MontoEmpresas!A311</f>
        <v>Parque Solar Membrillo</v>
      </c>
      <c r="B310" s="24">
        <f>+MontoEmpresas!AV311</f>
        <v>0</v>
      </c>
      <c r="C310" s="24">
        <f>+MontoEmpresas!BJ311</f>
        <v>0</v>
      </c>
      <c r="D310" t="str">
        <f t="shared" si="15"/>
        <v>Parque Solar Membrillo</v>
      </c>
      <c r="I310" s="26"/>
      <c r="J310" s="26"/>
      <c r="K310" s="26"/>
      <c r="L310" s="26"/>
      <c r="M310" s="26"/>
      <c r="N310" s="26"/>
      <c r="O310" s="26"/>
    </row>
    <row r="311" spans="1:15" x14ac:dyDescent="0.35">
      <c r="A311" s="9" t="str">
        <f>+MontoEmpresas!A312</f>
        <v>PARQUE SOLAR SAN JAVIER</v>
      </c>
      <c r="B311" s="24">
        <f>+MontoEmpresas!AV312</f>
        <v>0</v>
      </c>
      <c r="C311" s="24">
        <f>+MontoEmpresas!BJ312</f>
        <v>0</v>
      </c>
      <c r="D311" t="str">
        <f t="shared" si="15"/>
        <v>PARQUE SOLAR SAN JAVIER</v>
      </c>
      <c r="I311" s="26"/>
      <c r="J311" s="26"/>
      <c r="K311" s="26"/>
      <c r="L311" s="26"/>
      <c r="M311" s="26"/>
      <c r="N311" s="26"/>
      <c r="O311" s="26"/>
    </row>
    <row r="312" spans="1:15" x14ac:dyDescent="0.35">
      <c r="A312" s="9" t="str">
        <f>+MontoEmpresas!A313</f>
        <v>PARQUE SOLAR SANTA FE</v>
      </c>
      <c r="B312" s="24">
        <f>+MontoEmpresas!AV313</f>
        <v>824337.35000000079</v>
      </c>
      <c r="C312" s="24">
        <f>+MontoEmpresas!BJ313</f>
        <v>824337.35000000079</v>
      </c>
      <c r="D312" t="str">
        <f t="shared" si="15"/>
        <v>PARQUE SOLAR SANTA FE</v>
      </c>
      <c r="I312" s="26"/>
      <c r="J312" s="26"/>
      <c r="K312" s="26"/>
      <c r="L312" s="26"/>
      <c r="M312" s="26"/>
      <c r="N312" s="26"/>
      <c r="O312" s="26"/>
    </row>
    <row r="313" spans="1:15" x14ac:dyDescent="0.35">
      <c r="A313" s="9" t="str">
        <f>+MontoEmpresas!A314</f>
        <v>PARQUE SOLAR VILLA ALEGRE</v>
      </c>
      <c r="B313" s="24">
        <f>+MontoEmpresas!AV314</f>
        <v>734162.22000000137</v>
      </c>
      <c r="C313" s="24">
        <f>+MontoEmpresas!BJ314</f>
        <v>734162.22000000137</v>
      </c>
      <c r="D313" t="str">
        <f t="shared" si="15"/>
        <v>PARQUE SOLAR VILLA ALEGRE</v>
      </c>
      <c r="I313" s="26"/>
      <c r="J313" s="26"/>
      <c r="K313" s="26"/>
      <c r="L313" s="26"/>
      <c r="M313" s="26"/>
      <c r="N313" s="26"/>
      <c r="O313" s="26"/>
    </row>
    <row r="314" spans="1:15" x14ac:dyDescent="0.35">
      <c r="A314" s="9" t="str">
        <f>+MontoEmpresas!A315</f>
        <v>PARQUE SOLAR VILLA SECA</v>
      </c>
      <c r="B314" s="24">
        <f>+MontoEmpresas!AV315</f>
        <v>217707.37000000043</v>
      </c>
      <c r="C314" s="24">
        <f>+MontoEmpresas!BJ315</f>
        <v>217707.37000000043</v>
      </c>
      <c r="D314" t="str">
        <f t="shared" si="15"/>
        <v>PARQUE SOLAR VILLA SECA</v>
      </c>
      <c r="I314" s="26"/>
      <c r="J314" s="26"/>
      <c r="K314" s="26"/>
      <c r="L314" s="26"/>
      <c r="M314" s="26"/>
      <c r="N314" s="26"/>
      <c r="O314" s="26"/>
    </row>
    <row r="315" spans="1:15" x14ac:dyDescent="0.35">
      <c r="A315" s="9" t="str">
        <f>+MontoEmpresas!A316</f>
        <v>PARQUE_EOLICO_LEBU</v>
      </c>
      <c r="B315" s="24">
        <f>+MontoEmpresas!AV316</f>
        <v>-93917.599999999846</v>
      </c>
      <c r="C315" s="24">
        <f>+MontoEmpresas!BJ316</f>
        <v>-93917.599999999846</v>
      </c>
      <c r="D315" t="str">
        <f t="shared" si="15"/>
        <v>PARQUE_EOLICO_LEBU</v>
      </c>
      <c r="I315" s="26"/>
      <c r="J315" s="26"/>
      <c r="K315" s="26"/>
      <c r="L315" s="26"/>
      <c r="M315" s="26"/>
      <c r="N315" s="26"/>
      <c r="O315" s="26"/>
    </row>
    <row r="316" spans="1:15" x14ac:dyDescent="0.35">
      <c r="A316" s="9" t="str">
        <f>+MontoEmpresas!A317</f>
        <v>PARQUE_SOLAR</v>
      </c>
      <c r="B316" s="24">
        <f>+MontoEmpresas!AV317</f>
        <v>39771.72</v>
      </c>
      <c r="C316" s="24">
        <f>+MontoEmpresas!BJ317</f>
        <v>39771.72</v>
      </c>
      <c r="D316" t="str">
        <f t="shared" si="15"/>
        <v>PARQUE_SOLAR</v>
      </c>
      <c r="I316" s="26"/>
      <c r="J316" s="26"/>
      <c r="K316" s="26"/>
      <c r="L316" s="26"/>
      <c r="M316" s="26"/>
      <c r="N316" s="26"/>
      <c r="O316" s="26"/>
    </row>
    <row r="317" spans="1:15" x14ac:dyDescent="0.35">
      <c r="A317" s="9" t="str">
        <f>+MontoEmpresas!A318</f>
        <v>PARQUE_SOLAR_CANCHA_SPA</v>
      </c>
      <c r="B317" s="24">
        <f>+MontoEmpresas!AV318</f>
        <v>224974.99999999994</v>
      </c>
      <c r="C317" s="24">
        <f>+MontoEmpresas!BJ318</f>
        <v>224974.99999999994</v>
      </c>
      <c r="D317" t="str">
        <f t="shared" si="15"/>
        <v>PARQUE_SOLAR_CANCHA_SPA</v>
      </c>
      <c r="I317" s="26"/>
      <c r="J317" s="26"/>
      <c r="K317" s="26"/>
      <c r="L317" s="26"/>
      <c r="M317" s="26"/>
      <c r="N317" s="26"/>
      <c r="O317" s="26"/>
    </row>
    <row r="318" spans="1:15" x14ac:dyDescent="0.35">
      <c r="A318" s="9" t="str">
        <f>+MontoEmpresas!A319</f>
        <v>PARQUE_SOLAR_H6</v>
      </c>
      <c r="B318" s="24">
        <f>+MontoEmpresas!AV319</f>
        <v>205536.58999999997</v>
      </c>
      <c r="C318" s="24">
        <f>+MontoEmpresas!BJ319</f>
        <v>205536.58999999997</v>
      </c>
      <c r="D318" t="str">
        <f t="shared" si="15"/>
        <v>PARQUE_SOLAR_H6</v>
      </c>
      <c r="I318" s="26"/>
      <c r="J318" s="26"/>
      <c r="K318" s="26"/>
      <c r="L318" s="26"/>
      <c r="M318" s="26"/>
      <c r="N318" s="26"/>
      <c r="O318" s="26"/>
    </row>
    <row r="319" spans="1:15" x14ac:dyDescent="0.35">
      <c r="A319" s="9" t="str">
        <f>+MontoEmpresas!A320</f>
        <v>PARQUE_SOLAR_LOS_PALTOS_SPA</v>
      </c>
      <c r="B319" s="24">
        <f>+MontoEmpresas!AV320</f>
        <v>232265.0699999996</v>
      </c>
      <c r="C319" s="24">
        <f>+MontoEmpresas!BJ320</f>
        <v>232265.0699999996</v>
      </c>
      <c r="D319" t="str">
        <f t="shared" si="15"/>
        <v>PARQUE_SOLAR_LOS_PALTOS_SPA</v>
      </c>
      <c r="I319" s="26"/>
      <c r="J319" s="26"/>
      <c r="K319" s="26"/>
      <c r="L319" s="26"/>
      <c r="M319" s="26"/>
      <c r="N319" s="26"/>
      <c r="O319" s="26"/>
    </row>
    <row r="320" spans="1:15" x14ac:dyDescent="0.35">
      <c r="A320" s="9" t="str">
        <f>+MontoEmpresas!A321</f>
        <v>PARSOSY_ILLAPEL5_SPA</v>
      </c>
      <c r="B320" s="24">
        <f>+MontoEmpresas!AV321</f>
        <v>261258.04999999993</v>
      </c>
      <c r="C320" s="24">
        <f>+MontoEmpresas!BJ321</f>
        <v>261258.04999999993</v>
      </c>
      <c r="D320" t="str">
        <f t="shared" si="15"/>
        <v>PARSOSY_ILLAPEL5_SPA</v>
      </c>
      <c r="I320" s="26"/>
      <c r="J320" s="26"/>
      <c r="K320" s="26"/>
      <c r="L320" s="26"/>
      <c r="M320" s="26"/>
      <c r="N320" s="26"/>
      <c r="O320" s="26"/>
    </row>
    <row r="321" spans="1:15" x14ac:dyDescent="0.35">
      <c r="A321" s="9" t="str">
        <f>+MontoEmpresas!A322</f>
        <v>PATOS</v>
      </c>
      <c r="B321" s="24">
        <f>+MontoEmpresas!AV322</f>
        <v>293119.07000000007</v>
      </c>
      <c r="C321" s="24">
        <f>+MontoEmpresas!BJ322</f>
        <v>293119.07000000007</v>
      </c>
      <c r="D321" t="str">
        <f t="shared" si="15"/>
        <v>PATOS</v>
      </c>
      <c r="I321" s="26"/>
      <c r="J321" s="26"/>
      <c r="K321" s="26"/>
      <c r="L321" s="26"/>
      <c r="M321" s="26"/>
      <c r="N321" s="26"/>
      <c r="O321" s="26"/>
    </row>
    <row r="322" spans="1:15" x14ac:dyDescent="0.35">
      <c r="A322" s="9" t="str">
        <f>+MontoEmpresas!A323</f>
        <v>PE_EL_MAITEN</v>
      </c>
      <c r="B322" s="24">
        <f>+MontoEmpresas!AV323</f>
        <v>779742.00999999989</v>
      </c>
      <c r="C322" s="24">
        <f>+MontoEmpresas!BJ323</f>
        <v>779742.00999999989</v>
      </c>
      <c r="D322" t="str">
        <f t="shared" si="15"/>
        <v>PE_EL_MAITEN</v>
      </c>
      <c r="I322" s="26"/>
      <c r="J322" s="26"/>
      <c r="K322" s="26"/>
      <c r="L322" s="26"/>
      <c r="M322" s="26"/>
      <c r="N322" s="26"/>
      <c r="O322" s="26"/>
    </row>
    <row r="323" spans="1:15" x14ac:dyDescent="0.35">
      <c r="A323" s="9" t="str">
        <f>+MontoEmpresas!A324</f>
        <v>PEHUENCHE</v>
      </c>
      <c r="B323" s="24">
        <f>+MontoEmpresas!AV324</f>
        <v>84317711.539999962</v>
      </c>
      <c r="C323" s="24">
        <f>+MontoEmpresas!BJ324</f>
        <v>41962608.609999947</v>
      </c>
      <c r="D323" t="str">
        <f t="shared" ref="D323:D367" si="16">+A323</f>
        <v>PEHUENCHE</v>
      </c>
      <c r="I323" s="26"/>
      <c r="J323" s="26"/>
      <c r="K323" s="26"/>
      <c r="L323" s="26"/>
      <c r="M323" s="26"/>
      <c r="N323" s="26"/>
      <c r="O323" s="26"/>
    </row>
    <row r="324" spans="1:15" x14ac:dyDescent="0.35">
      <c r="A324" s="9" t="str">
        <f>+MontoEmpresas!A325</f>
        <v>PEHUI</v>
      </c>
      <c r="B324" s="24">
        <f>+MontoEmpresas!AV325</f>
        <v>183244.97000000006</v>
      </c>
      <c r="C324" s="24">
        <f>+MontoEmpresas!BJ325</f>
        <v>183244.97000000006</v>
      </c>
      <c r="D324" t="str">
        <f t="shared" si="16"/>
        <v>PEHUI</v>
      </c>
      <c r="I324" s="26"/>
      <c r="J324" s="26"/>
      <c r="K324" s="26"/>
      <c r="L324" s="26"/>
      <c r="M324" s="26"/>
      <c r="N324" s="26"/>
      <c r="O324" s="26"/>
    </row>
    <row r="325" spans="1:15" x14ac:dyDescent="0.35">
      <c r="A325" s="9" t="str">
        <f>+MontoEmpresas!A326</f>
        <v>PELEQUEN_SUR</v>
      </c>
      <c r="B325" s="24">
        <f>+MontoEmpresas!AV326</f>
        <v>927419.73999999964</v>
      </c>
      <c r="C325" s="24">
        <f>+MontoEmpresas!BJ326</f>
        <v>927419.73999999964</v>
      </c>
      <c r="D325" t="str">
        <f t="shared" si="16"/>
        <v>PELEQUEN_SUR</v>
      </c>
      <c r="I325" s="26"/>
      <c r="J325" s="26"/>
      <c r="K325" s="26"/>
      <c r="L325" s="26"/>
      <c r="M325" s="26"/>
      <c r="N325" s="26"/>
      <c r="O325" s="26"/>
    </row>
    <row r="326" spans="1:15" x14ac:dyDescent="0.35">
      <c r="A326" s="9" t="str">
        <f>+MontoEmpresas!A327</f>
        <v>PEPA SPA</v>
      </c>
      <c r="B326" s="24">
        <f>+MontoEmpresas!AV327</f>
        <v>747874.27000000165</v>
      </c>
      <c r="C326" s="24">
        <f>+MontoEmpresas!BJ327</f>
        <v>747874.27000000165</v>
      </c>
      <c r="D326" t="str">
        <f t="shared" si="16"/>
        <v>PEPA SPA</v>
      </c>
      <c r="I326" s="26"/>
      <c r="J326" s="26"/>
      <c r="K326" s="26"/>
      <c r="L326" s="26"/>
      <c r="M326" s="26"/>
      <c r="N326" s="26"/>
      <c r="O326" s="26"/>
    </row>
    <row r="327" spans="1:15" x14ac:dyDescent="0.35">
      <c r="A327" s="9" t="str">
        <f>+MontoEmpresas!A328</f>
        <v>PFALICAHUE_SOLAR</v>
      </c>
      <c r="B327" s="24">
        <f>+MontoEmpresas!AV328</f>
        <v>218609.63999999955</v>
      </c>
      <c r="C327" s="24">
        <f>+MontoEmpresas!BJ328</f>
        <v>218609.63999999955</v>
      </c>
      <c r="D327" t="str">
        <f t="shared" si="16"/>
        <v>PFALICAHUE_SOLAR</v>
      </c>
      <c r="I327" s="26"/>
      <c r="J327" s="26"/>
      <c r="K327" s="26"/>
      <c r="L327" s="26"/>
      <c r="M327" s="26"/>
      <c r="N327" s="26"/>
      <c r="O327" s="26"/>
    </row>
    <row r="328" spans="1:15" x14ac:dyDescent="0.35">
      <c r="A328" s="9" t="str">
        <f>+MontoEmpresas!A329</f>
        <v>PFV LAS PERDICES</v>
      </c>
      <c r="B328" s="24">
        <f>+MontoEmpresas!AV329</f>
        <v>264711.76000000036</v>
      </c>
      <c r="C328" s="24">
        <f>+MontoEmpresas!BJ329</f>
        <v>264711.76000000036</v>
      </c>
      <c r="D328" t="str">
        <f t="shared" si="16"/>
        <v>PFV LAS PERDICES</v>
      </c>
      <c r="I328" s="26"/>
      <c r="J328" s="26"/>
      <c r="K328" s="26"/>
      <c r="L328" s="26"/>
      <c r="M328" s="26"/>
      <c r="N328" s="26"/>
      <c r="O328" s="26"/>
    </row>
    <row r="329" spans="1:15" x14ac:dyDescent="0.35">
      <c r="A329" s="9" t="str">
        <f>+MontoEmpresas!A330</f>
        <v>PFV Las Tortolas</v>
      </c>
      <c r="B329" s="24">
        <f>+MontoEmpresas!AV330</f>
        <v>288750.71999999951</v>
      </c>
      <c r="C329" s="24">
        <f>+MontoEmpresas!BJ330</f>
        <v>288750.71999999951</v>
      </c>
      <c r="D329" t="str">
        <f t="shared" si="16"/>
        <v>PFV Las Tortolas</v>
      </c>
      <c r="I329" s="26"/>
      <c r="J329" s="26"/>
      <c r="K329" s="26"/>
      <c r="L329" s="26"/>
      <c r="M329" s="26"/>
      <c r="N329" s="26"/>
      <c r="O329" s="26"/>
    </row>
    <row r="330" spans="1:15" x14ac:dyDescent="0.35">
      <c r="A330" s="9" t="str">
        <f>+MontoEmpresas!A331</f>
        <v>PFV_EL_CHUCAO_SPA</v>
      </c>
      <c r="B330" s="24">
        <f>+MontoEmpresas!AV331</f>
        <v>246879.20000000013</v>
      </c>
      <c r="C330" s="24">
        <f>+MontoEmpresas!BJ331</f>
        <v>246879.20000000013</v>
      </c>
      <c r="D330" t="str">
        <f t="shared" si="16"/>
        <v>PFV_EL_CHUCAO_SPA</v>
      </c>
      <c r="I330" s="26"/>
      <c r="J330" s="26"/>
      <c r="K330" s="26"/>
      <c r="L330" s="26"/>
      <c r="M330" s="26"/>
      <c r="N330" s="26"/>
      <c r="O330" s="26"/>
    </row>
    <row r="331" spans="1:15" x14ac:dyDescent="0.35">
      <c r="A331" s="9" t="str">
        <f>+MontoEmpresas!A332</f>
        <v>PFV_EL_CONDOR_SPA</v>
      </c>
      <c r="B331" s="24">
        <f>+MontoEmpresas!AV332</f>
        <v>122726.53000000017</v>
      </c>
      <c r="C331" s="24">
        <f>+MontoEmpresas!BJ332</f>
        <v>122726.53000000017</v>
      </c>
      <c r="D331" t="str">
        <f t="shared" si="16"/>
        <v>PFV_EL_CONDOR_SPA</v>
      </c>
      <c r="I331" s="26"/>
      <c r="J331" s="26"/>
      <c r="K331" s="26"/>
      <c r="L331" s="26"/>
      <c r="M331" s="26"/>
      <c r="N331" s="26"/>
      <c r="O331" s="26"/>
    </row>
    <row r="332" spans="1:15" x14ac:dyDescent="0.35">
      <c r="A332" s="9" t="str">
        <f>+MontoEmpresas!A333</f>
        <v>PFV_EL_PIUQUEN</v>
      </c>
      <c r="B332" s="24">
        <f>+MontoEmpresas!AV333</f>
        <v>288750.71999999951</v>
      </c>
      <c r="C332" s="24">
        <f>+MontoEmpresas!BJ333</f>
        <v>288750.71999999951</v>
      </c>
      <c r="D332" t="str">
        <f t="shared" si="16"/>
        <v>PFV_EL_PIUQUEN</v>
      </c>
      <c r="I332" s="26"/>
      <c r="J332" s="26"/>
      <c r="K332" s="26"/>
      <c r="L332" s="26"/>
      <c r="M332" s="26"/>
      <c r="N332" s="26"/>
      <c r="O332" s="26"/>
    </row>
    <row r="333" spans="1:15" x14ac:dyDescent="0.35">
      <c r="A333" s="9" t="str">
        <f>+MontoEmpresas!A334</f>
        <v>PFV_JOSE_SOLER_MALLAFRE</v>
      </c>
      <c r="B333" s="24">
        <f>+MontoEmpresas!AV334</f>
        <v>355434.44000000018</v>
      </c>
      <c r="C333" s="24">
        <f>+MontoEmpresas!BJ334</f>
        <v>355434.44000000018</v>
      </c>
      <c r="D333" t="str">
        <f t="shared" si="16"/>
        <v>PFV_JOSE_SOLER_MALLAFRE</v>
      </c>
      <c r="I333" s="26"/>
      <c r="J333" s="26"/>
      <c r="K333" s="26"/>
      <c r="L333" s="26"/>
      <c r="M333" s="26"/>
      <c r="N333" s="26"/>
      <c r="O333" s="26"/>
    </row>
    <row r="334" spans="1:15" x14ac:dyDescent="0.35">
      <c r="A334" s="9" t="str">
        <f>+MontoEmpresas!A335</f>
        <v>PFV_LAS_CODORNICES</v>
      </c>
      <c r="B334" s="24">
        <f>+MontoEmpresas!AV335</f>
        <v>313942.32999999996</v>
      </c>
      <c r="C334" s="24">
        <f>+MontoEmpresas!BJ335</f>
        <v>313942.32999999996</v>
      </c>
      <c r="D334" t="str">
        <f t="shared" si="16"/>
        <v>PFV_LAS_CODORNICES</v>
      </c>
      <c r="I334" s="26"/>
      <c r="J334" s="26"/>
      <c r="K334" s="26"/>
      <c r="L334" s="26"/>
      <c r="M334" s="26"/>
      <c r="N334" s="26"/>
      <c r="O334" s="26"/>
    </row>
    <row r="335" spans="1:15" x14ac:dyDescent="0.35">
      <c r="A335" s="9" t="str">
        <f>+MontoEmpresas!A336</f>
        <v>PFV_MARIA_PINTO_SPA</v>
      </c>
      <c r="B335" s="24">
        <f>+MontoEmpresas!AV336</f>
        <v>205571.37000000008</v>
      </c>
      <c r="C335" s="24">
        <f>+MontoEmpresas!BJ336</f>
        <v>205571.37000000008</v>
      </c>
      <c r="D335" t="str">
        <f t="shared" si="16"/>
        <v>PFV_MARIA_PINTO_SPA</v>
      </c>
      <c r="I335" s="26"/>
      <c r="J335" s="26"/>
      <c r="K335" s="26"/>
      <c r="L335" s="26"/>
      <c r="M335" s="26"/>
      <c r="N335" s="26"/>
      <c r="O335" s="26"/>
    </row>
    <row r="336" spans="1:15" x14ac:dyDescent="0.35">
      <c r="A336" s="9" t="str">
        <f>+MontoEmpresas!A337</f>
        <v>PFV_NUEVA_QUILLAGUA</v>
      </c>
      <c r="B336" s="24">
        <f>+MontoEmpresas!AV337</f>
        <v>2625021.1199999973</v>
      </c>
      <c r="C336" s="24">
        <f>+MontoEmpresas!BJ337</f>
        <v>2625021.1199999973</v>
      </c>
      <c r="D336" t="str">
        <f t="shared" si="16"/>
        <v>PFV_NUEVA_QUILLAGUA</v>
      </c>
      <c r="I336" s="26"/>
      <c r="J336" s="26"/>
      <c r="K336" s="26"/>
      <c r="L336" s="26"/>
      <c r="M336" s="26"/>
      <c r="N336" s="26"/>
      <c r="O336" s="26"/>
    </row>
    <row r="337" spans="1:15" x14ac:dyDescent="0.35">
      <c r="A337" s="9" t="str">
        <f>+MontoEmpresas!A338</f>
        <v>PFV_ÑIQUEN</v>
      </c>
      <c r="B337" s="24">
        <f>+MontoEmpresas!AV338</f>
        <v>0</v>
      </c>
      <c r="C337" s="24">
        <f>+MontoEmpresas!BJ338</f>
        <v>0</v>
      </c>
      <c r="D337" t="str">
        <f t="shared" si="16"/>
        <v>PFV_ÑIQUEN</v>
      </c>
      <c r="I337" s="26"/>
      <c r="J337" s="26"/>
      <c r="K337" s="26"/>
      <c r="L337" s="26"/>
      <c r="M337" s="26"/>
      <c r="N337" s="26"/>
      <c r="O337" s="26"/>
    </row>
    <row r="338" spans="1:15" x14ac:dyDescent="0.35">
      <c r="A338" s="9" t="str">
        <f>+MontoEmpresas!A339</f>
        <v>PFV_OCOA</v>
      </c>
      <c r="B338" s="24">
        <f>+MontoEmpresas!AV339</f>
        <v>321319.94000000024</v>
      </c>
      <c r="C338" s="24">
        <f>+MontoEmpresas!BJ339</f>
        <v>321319.94000000024</v>
      </c>
      <c r="D338" t="str">
        <f t="shared" si="16"/>
        <v>PFV_OCOA</v>
      </c>
      <c r="I338" s="26"/>
      <c r="J338" s="26"/>
      <c r="K338" s="26"/>
      <c r="L338" s="26"/>
      <c r="M338" s="26"/>
      <c r="N338" s="26"/>
      <c r="O338" s="26"/>
    </row>
    <row r="339" spans="1:15" x14ac:dyDescent="0.35">
      <c r="A339" s="9" t="str">
        <f>+MontoEmpresas!A340</f>
        <v>PFV_SANTA_ESTER</v>
      </c>
      <c r="B339" s="24">
        <f>+MontoEmpresas!AV340</f>
        <v>288750.71999999951</v>
      </c>
      <c r="C339" s="24">
        <f>+MontoEmpresas!BJ340</f>
        <v>288750.71999999951</v>
      </c>
      <c r="D339" t="str">
        <f t="shared" si="16"/>
        <v>PFV_SANTA_ESTER</v>
      </c>
      <c r="I339" s="26"/>
      <c r="J339" s="26"/>
      <c r="K339" s="26"/>
      <c r="L339" s="26"/>
      <c r="M339" s="26"/>
      <c r="N339" s="26"/>
      <c r="O339" s="26"/>
    </row>
    <row r="340" spans="1:15" x14ac:dyDescent="0.35">
      <c r="A340" s="9" t="str">
        <f>+MontoEmpresas!A341</f>
        <v>PFV_SANTA_RITA</v>
      </c>
      <c r="B340" s="24">
        <f>+MontoEmpresas!AV341</f>
        <v>259674.58000000031</v>
      </c>
      <c r="C340" s="24">
        <f>+MontoEmpresas!BJ341</f>
        <v>259674.58000000031</v>
      </c>
      <c r="D340" t="str">
        <f t="shared" si="16"/>
        <v>PFV_SANTA_RITA</v>
      </c>
      <c r="I340" s="26"/>
      <c r="J340" s="26"/>
      <c r="K340" s="26"/>
      <c r="L340" s="26"/>
      <c r="M340" s="26"/>
      <c r="N340" s="26"/>
      <c r="O340" s="26"/>
    </row>
    <row r="341" spans="1:15" x14ac:dyDescent="0.35">
      <c r="A341" s="9" t="str">
        <f>+MontoEmpresas!A342</f>
        <v>PH_PUNTA_SIERRA</v>
      </c>
      <c r="B341" s="24">
        <f>+MontoEmpresas!AV342</f>
        <v>9222905.3000000138</v>
      </c>
      <c r="C341" s="24">
        <f>+MontoEmpresas!BJ342</f>
        <v>4537442.5400000121</v>
      </c>
      <c r="D341" t="str">
        <f t="shared" si="16"/>
        <v>PH_PUNTA_SIERRA</v>
      </c>
      <c r="I341" s="26"/>
      <c r="J341" s="26"/>
      <c r="K341" s="26"/>
      <c r="L341" s="26"/>
      <c r="M341" s="26"/>
      <c r="N341" s="26"/>
      <c r="O341" s="26"/>
    </row>
    <row r="342" spans="1:15" x14ac:dyDescent="0.35">
      <c r="A342" s="9" t="str">
        <f>+MontoEmpresas!A343</f>
        <v>PILPEN</v>
      </c>
      <c r="B342" s="24">
        <f>+MontoEmpresas!AV343</f>
        <v>294915.57</v>
      </c>
      <c r="C342" s="24">
        <f>+MontoEmpresas!BJ343</f>
        <v>294915.57</v>
      </c>
      <c r="D342" t="str">
        <f t="shared" si="16"/>
        <v>PILPEN</v>
      </c>
      <c r="I342" s="26"/>
      <c r="J342" s="26"/>
      <c r="K342" s="26"/>
      <c r="L342" s="26"/>
      <c r="M342" s="26"/>
      <c r="N342" s="26"/>
      <c r="O342" s="26"/>
    </row>
    <row r="343" spans="1:15" x14ac:dyDescent="0.35">
      <c r="A343" s="9" t="str">
        <f>+MontoEmpresas!A344</f>
        <v>PILPILEN_SPA</v>
      </c>
      <c r="B343" s="24">
        <f>+MontoEmpresas!AV344</f>
        <v>279624.25999999978</v>
      </c>
      <c r="C343" s="24">
        <f>+MontoEmpresas!BJ344</f>
        <v>279624.25999999978</v>
      </c>
      <c r="D343" t="str">
        <f t="shared" si="16"/>
        <v>PILPILEN_SPA</v>
      </c>
      <c r="I343" s="26"/>
      <c r="J343" s="26"/>
      <c r="K343" s="26"/>
      <c r="L343" s="26"/>
      <c r="M343" s="26"/>
      <c r="N343" s="26"/>
      <c r="O343" s="26"/>
    </row>
    <row r="344" spans="1:15" x14ac:dyDescent="0.35">
      <c r="A344" s="9" t="str">
        <f>+MontoEmpresas!A345</f>
        <v>PIQUERO</v>
      </c>
      <c r="B344" s="24">
        <f>+MontoEmpresas!AV345</f>
        <v>262390.35000000068</v>
      </c>
      <c r="C344" s="24">
        <f>+MontoEmpresas!BJ345</f>
        <v>262390.35000000068</v>
      </c>
      <c r="D344" t="str">
        <f t="shared" si="16"/>
        <v>PIQUERO</v>
      </c>
      <c r="I344" s="26"/>
      <c r="J344" s="26"/>
      <c r="K344" s="26"/>
      <c r="L344" s="26"/>
      <c r="M344" s="26"/>
      <c r="N344" s="26"/>
      <c r="O344" s="26"/>
    </row>
    <row r="345" spans="1:15" x14ac:dyDescent="0.35">
      <c r="A345" s="9" t="str">
        <f>+MontoEmpresas!A346</f>
        <v>PITIO</v>
      </c>
      <c r="B345" s="24">
        <f>+MontoEmpresas!AV346</f>
        <v>283811.39000000036</v>
      </c>
      <c r="C345" s="24">
        <f>+MontoEmpresas!BJ346</f>
        <v>283811.39000000036</v>
      </c>
      <c r="D345" t="str">
        <f t="shared" si="16"/>
        <v>PITIO</v>
      </c>
      <c r="I345" s="26"/>
      <c r="J345" s="26"/>
      <c r="K345" s="26"/>
      <c r="L345" s="26"/>
      <c r="M345" s="26"/>
      <c r="N345" s="26"/>
      <c r="O345" s="26"/>
    </row>
    <row r="346" spans="1:15" x14ac:dyDescent="0.35">
      <c r="A346" s="9" t="str">
        <f>+MontoEmpresas!A347</f>
        <v>PITRA_SPA</v>
      </c>
      <c r="B346" s="24">
        <f>+MontoEmpresas!AV347</f>
        <v>262390.35000000068</v>
      </c>
      <c r="C346" s="24">
        <f>+MontoEmpresas!BJ347</f>
        <v>262390.35000000068</v>
      </c>
      <c r="D346" t="str">
        <f t="shared" si="16"/>
        <v>PITRA_SPA</v>
      </c>
      <c r="I346" s="26"/>
      <c r="J346" s="26"/>
      <c r="K346" s="26"/>
      <c r="L346" s="26"/>
      <c r="M346" s="26"/>
      <c r="N346" s="26"/>
      <c r="O346" s="26"/>
    </row>
    <row r="347" spans="1:15" x14ac:dyDescent="0.35">
      <c r="A347" s="9" t="str">
        <f>+MontoEmpresas!A348</f>
        <v>PLANTA_SOLAR_SPIII</v>
      </c>
      <c r="B347" s="24">
        <f>+MontoEmpresas!AV348</f>
        <v>1718848.6199999973</v>
      </c>
      <c r="C347" s="24">
        <f>+MontoEmpresas!BJ348</f>
        <v>1718848.6199999973</v>
      </c>
      <c r="D347" t="str">
        <f t="shared" si="16"/>
        <v>PLANTA_SOLAR_SPIII</v>
      </c>
      <c r="I347" s="26"/>
      <c r="J347" s="26"/>
      <c r="K347" s="26"/>
      <c r="L347" s="26"/>
      <c r="M347" s="26"/>
      <c r="N347" s="26"/>
      <c r="O347" s="26"/>
    </row>
    <row r="348" spans="1:15" x14ac:dyDescent="0.35">
      <c r="A348" s="9" t="str">
        <f>+MontoEmpresas!A349</f>
        <v>PLAYERO</v>
      </c>
      <c r="B348" s="24">
        <f>+MontoEmpresas!AV349</f>
        <v>548631.6300000007</v>
      </c>
      <c r="C348" s="24">
        <f>+MontoEmpresas!BJ349</f>
        <v>548631.6300000007</v>
      </c>
      <c r="D348" t="str">
        <f t="shared" si="16"/>
        <v>PLAYERO</v>
      </c>
      <c r="I348" s="26"/>
      <c r="J348" s="26"/>
      <c r="K348" s="26"/>
      <c r="L348" s="26"/>
      <c r="M348" s="26"/>
      <c r="N348" s="26"/>
      <c r="O348" s="26"/>
    </row>
    <row r="349" spans="1:15" x14ac:dyDescent="0.35">
      <c r="A349" s="9" t="str">
        <f>+MontoEmpresas!A350</f>
        <v>PMGD_DARLIN_SPA</v>
      </c>
      <c r="B349" s="24">
        <f>+MontoEmpresas!AV350</f>
        <v>747874.27000000165</v>
      </c>
      <c r="C349" s="24">
        <f>+MontoEmpresas!BJ350</f>
        <v>747874.27000000165</v>
      </c>
      <c r="D349" t="str">
        <f t="shared" si="16"/>
        <v>PMGD_DARLIN_SPA</v>
      </c>
      <c r="I349" s="26"/>
      <c r="J349" s="26"/>
      <c r="K349" s="26"/>
      <c r="L349" s="26"/>
      <c r="M349" s="26"/>
      <c r="N349" s="26"/>
      <c r="O349" s="26"/>
    </row>
    <row r="350" spans="1:15" x14ac:dyDescent="0.35">
      <c r="A350" s="9" t="str">
        <f>+MontoEmpresas!A351</f>
        <v>PMGD_PICA_PILOT</v>
      </c>
      <c r="B350" s="24">
        <f>+MontoEmpresas!AV351</f>
        <v>0</v>
      </c>
      <c r="C350" s="24">
        <f>+MontoEmpresas!BJ351</f>
        <v>0</v>
      </c>
      <c r="D350" t="str">
        <f t="shared" si="16"/>
        <v>PMGD_PICA_PILOT</v>
      </c>
      <c r="I350" s="26"/>
      <c r="J350" s="26"/>
      <c r="K350" s="26"/>
      <c r="L350" s="26"/>
      <c r="M350" s="26"/>
      <c r="N350" s="26"/>
      <c r="O350" s="26"/>
    </row>
    <row r="351" spans="1:15" x14ac:dyDescent="0.35">
      <c r="A351" s="9" t="str">
        <f>+MontoEmpresas!A352</f>
        <v>POBLACION_SOLAR</v>
      </c>
      <c r="B351" s="24">
        <f>+MontoEmpresas!AV352</f>
        <v>241276.67999999988</v>
      </c>
      <c r="C351" s="24">
        <f>+MontoEmpresas!BJ352</f>
        <v>241276.67999999988</v>
      </c>
      <c r="D351" t="str">
        <f t="shared" si="16"/>
        <v>POBLACION_SOLAR</v>
      </c>
      <c r="I351" s="26"/>
      <c r="J351" s="26"/>
      <c r="K351" s="26"/>
      <c r="L351" s="26"/>
      <c r="M351" s="26"/>
      <c r="N351" s="26"/>
      <c r="O351" s="26"/>
    </row>
    <row r="352" spans="1:15" x14ac:dyDescent="0.35">
      <c r="A352" s="9" t="str">
        <f>+MontoEmpresas!A353</f>
        <v>POZO_ALMONTE_SOLAR_1</v>
      </c>
      <c r="B352" s="24">
        <f>+MontoEmpresas!AV353</f>
        <v>246509.95000000054</v>
      </c>
      <c r="C352" s="24">
        <f>+MontoEmpresas!BJ353</f>
        <v>246509.95000000054</v>
      </c>
      <c r="D352" t="str">
        <f t="shared" si="16"/>
        <v>POZO_ALMONTE_SOLAR_1</v>
      </c>
      <c r="I352" s="26"/>
      <c r="J352" s="26"/>
      <c r="K352" s="26"/>
      <c r="L352" s="26"/>
      <c r="M352" s="26"/>
      <c r="N352" s="26"/>
      <c r="O352" s="26"/>
    </row>
    <row r="353" spans="1:15" x14ac:dyDescent="0.35">
      <c r="A353" s="9" t="str">
        <f>+MontoEmpresas!A354</f>
        <v>POZO_ALMONTE_SOLAR_2</v>
      </c>
      <c r="B353" s="24">
        <f>+MontoEmpresas!AV354</f>
        <v>-101468.32999999994</v>
      </c>
      <c r="C353" s="24">
        <f>+MontoEmpresas!BJ354</f>
        <v>-101468.32999999994</v>
      </c>
      <c r="D353" t="str">
        <f t="shared" si="16"/>
        <v>POZO_ALMONTE_SOLAR_2</v>
      </c>
      <c r="I353" s="26"/>
      <c r="J353" s="26"/>
      <c r="K353" s="26"/>
      <c r="L353" s="26"/>
      <c r="M353" s="26"/>
      <c r="N353" s="26"/>
      <c r="O353" s="26"/>
    </row>
    <row r="354" spans="1:15" x14ac:dyDescent="0.35">
      <c r="A354" s="9" t="str">
        <f>+MontoEmpresas!A355</f>
        <v>POZO_ALMONTE_SOLAR_3</v>
      </c>
      <c r="B354" s="24">
        <f>+MontoEmpresas!AV355</f>
        <v>-181231.19999999978</v>
      </c>
      <c r="C354" s="24">
        <f>+MontoEmpresas!BJ355</f>
        <v>-181231.19999999978</v>
      </c>
      <c r="D354" t="str">
        <f t="shared" si="16"/>
        <v>POZO_ALMONTE_SOLAR_3</v>
      </c>
      <c r="I354" s="26"/>
      <c r="J354" s="26"/>
      <c r="K354" s="26"/>
      <c r="L354" s="26"/>
      <c r="M354" s="26"/>
      <c r="N354" s="26"/>
      <c r="O354" s="26"/>
    </row>
    <row r="355" spans="1:15" x14ac:dyDescent="0.35">
      <c r="A355" s="9" t="str">
        <f>+MontoEmpresas!A356</f>
        <v>PS_PORVENIR</v>
      </c>
      <c r="B355" s="24">
        <f>+MontoEmpresas!AV356</f>
        <v>102302.83999999992</v>
      </c>
      <c r="C355" s="24">
        <f>+MontoEmpresas!BJ356</f>
        <v>102302.83999999992</v>
      </c>
      <c r="D355" t="str">
        <f t="shared" si="16"/>
        <v>PS_PORVENIR</v>
      </c>
      <c r="I355" s="26"/>
      <c r="J355" s="26"/>
      <c r="K355" s="26"/>
      <c r="L355" s="26"/>
      <c r="M355" s="26"/>
      <c r="N355" s="26"/>
      <c r="O355" s="26"/>
    </row>
    <row r="356" spans="1:15" x14ac:dyDescent="0.35">
      <c r="A356" s="9" t="str">
        <f>+MontoEmpresas!A357</f>
        <v>PS_SANTALAURA</v>
      </c>
      <c r="B356" s="24">
        <f>+MontoEmpresas!AV357</f>
        <v>0</v>
      </c>
      <c r="C356" s="24">
        <f>+MontoEmpresas!BJ357</f>
        <v>0</v>
      </c>
      <c r="D356" t="str">
        <f t="shared" si="16"/>
        <v>PS_SANTALAURA</v>
      </c>
      <c r="I356" s="26"/>
      <c r="J356" s="26"/>
      <c r="K356" s="26"/>
      <c r="L356" s="26"/>
      <c r="M356" s="26"/>
      <c r="N356" s="26"/>
      <c r="O356" s="26"/>
    </row>
    <row r="357" spans="1:15" x14ac:dyDescent="0.35">
      <c r="A357" s="9" t="str">
        <f>+MontoEmpresas!A358</f>
        <v>PUCLARO</v>
      </c>
      <c r="B357" s="24">
        <f>+MontoEmpresas!AV358</f>
        <v>877585.05999999994</v>
      </c>
      <c r="C357" s="24">
        <f>+MontoEmpresas!BJ358</f>
        <v>877585.05999999994</v>
      </c>
      <c r="D357" t="str">
        <f t="shared" si="16"/>
        <v>PUCLARO</v>
      </c>
      <c r="I357" s="26"/>
      <c r="J357" s="26"/>
      <c r="K357" s="26"/>
      <c r="L357" s="26"/>
      <c r="M357" s="26"/>
      <c r="N357" s="26"/>
      <c r="O357" s="26"/>
    </row>
    <row r="358" spans="1:15" x14ac:dyDescent="0.35">
      <c r="A358" s="9" t="str">
        <f>+MontoEmpresas!A359</f>
        <v>PUENTE_SOLAR_SPA</v>
      </c>
      <c r="B358" s="24">
        <f>+MontoEmpresas!AV359</f>
        <v>293990.85000000009</v>
      </c>
      <c r="C358" s="24">
        <f>+MontoEmpresas!BJ359</f>
        <v>293990.85000000009</v>
      </c>
      <c r="D358" t="str">
        <f t="shared" si="16"/>
        <v>PUENTE_SOLAR_SPA</v>
      </c>
      <c r="I358" s="26"/>
      <c r="J358" s="26"/>
      <c r="K358" s="26"/>
      <c r="L358" s="26"/>
      <c r="M358" s="26"/>
      <c r="N358" s="26"/>
      <c r="O358" s="26"/>
    </row>
    <row r="359" spans="1:15" x14ac:dyDescent="0.35">
      <c r="A359" s="9" t="str">
        <f>+MontoEmpresas!A360</f>
        <v>PUERTO_SECO</v>
      </c>
      <c r="B359" s="24">
        <f>+MontoEmpresas!AV360</f>
        <v>324120.37000000034</v>
      </c>
      <c r="C359" s="24">
        <f>+MontoEmpresas!BJ360</f>
        <v>324120.37000000034</v>
      </c>
      <c r="D359" t="str">
        <f t="shared" si="16"/>
        <v>PUERTO_SECO</v>
      </c>
      <c r="I359" s="26"/>
      <c r="J359" s="26"/>
      <c r="K359" s="26"/>
      <c r="L359" s="26"/>
      <c r="M359" s="26"/>
      <c r="N359" s="26"/>
      <c r="O359" s="26"/>
    </row>
    <row r="360" spans="1:15" x14ac:dyDescent="0.35">
      <c r="A360" s="9" t="str">
        <f>+MontoEmpresas!A361</f>
        <v>PUNTA_PALMERAS</v>
      </c>
      <c r="B360" s="24">
        <f>+MontoEmpresas!AV361</f>
        <v>3946350.9399999995</v>
      </c>
      <c r="C360" s="24">
        <f>+MontoEmpresas!BJ361</f>
        <v>1989909.0099999981</v>
      </c>
      <c r="D360" t="str">
        <f t="shared" si="16"/>
        <v>PUNTA_PALMERAS</v>
      </c>
      <c r="I360" s="26"/>
      <c r="J360" s="26"/>
      <c r="K360" s="26"/>
      <c r="L360" s="26"/>
      <c r="M360" s="26"/>
      <c r="N360" s="26"/>
      <c r="O360" s="26"/>
    </row>
    <row r="361" spans="1:15" x14ac:dyDescent="0.35">
      <c r="A361" s="9" t="str">
        <f>+MontoEmpresas!A362</f>
        <v>PUNTILLA</v>
      </c>
      <c r="B361" s="24">
        <f>+MontoEmpresas!AV362</f>
        <v>5042650.3699999936</v>
      </c>
      <c r="C361" s="24">
        <f>+MontoEmpresas!BJ362</f>
        <v>5042650.3699999936</v>
      </c>
      <c r="D361" t="str">
        <f t="shared" si="16"/>
        <v>PUNTILLA</v>
      </c>
      <c r="I361" s="26"/>
      <c r="J361" s="26"/>
      <c r="K361" s="26"/>
      <c r="L361" s="26"/>
      <c r="M361" s="26"/>
      <c r="N361" s="26"/>
      <c r="O361" s="26"/>
    </row>
    <row r="362" spans="1:15" x14ac:dyDescent="0.35">
      <c r="A362" s="9" t="str">
        <f>+MontoEmpresas!A363</f>
        <v>PV_CATEMU_SPA</v>
      </c>
      <c r="B362" s="24">
        <f>+MontoEmpresas!AV363</f>
        <v>189889.64000000007</v>
      </c>
      <c r="C362" s="24">
        <f>+MontoEmpresas!BJ363</f>
        <v>189889.64000000007</v>
      </c>
      <c r="D362" t="str">
        <f t="shared" si="16"/>
        <v>PV_CATEMU_SPA</v>
      </c>
      <c r="I362" s="26"/>
      <c r="J362" s="26"/>
      <c r="K362" s="26"/>
      <c r="L362" s="26"/>
      <c r="M362" s="26"/>
      <c r="N362" s="26"/>
      <c r="O362" s="26"/>
    </row>
    <row r="363" spans="1:15" x14ac:dyDescent="0.35">
      <c r="A363" s="9" t="str">
        <f>+MontoEmpresas!A364</f>
        <v>PV_CHANCON</v>
      </c>
      <c r="B363" s="24">
        <f>+MontoEmpresas!AV364</f>
        <v>240837.13999999969</v>
      </c>
      <c r="C363" s="24">
        <f>+MontoEmpresas!BJ364</f>
        <v>240837.13999999969</v>
      </c>
      <c r="D363" t="str">
        <f t="shared" si="16"/>
        <v>PV_CHANCON</v>
      </c>
      <c r="I363" s="26"/>
      <c r="J363" s="26"/>
      <c r="K363" s="26"/>
      <c r="L363" s="26"/>
      <c r="M363" s="26"/>
      <c r="N363" s="26"/>
      <c r="O363" s="26"/>
    </row>
    <row r="364" spans="1:15" x14ac:dyDescent="0.35">
      <c r="A364" s="9" t="str">
        <f>+MontoEmpresas!A365</f>
        <v>PV_EL_PICURIO</v>
      </c>
      <c r="B364" s="24">
        <f>+MontoEmpresas!AV365</f>
        <v>239209.4500000001</v>
      </c>
      <c r="C364" s="24">
        <f>+MontoEmpresas!BJ365</f>
        <v>239209.4500000001</v>
      </c>
      <c r="D364" t="str">
        <f t="shared" si="16"/>
        <v>PV_EL_PICURIO</v>
      </c>
      <c r="I364" s="26"/>
      <c r="J364" s="26"/>
      <c r="K364" s="26"/>
      <c r="L364" s="26"/>
      <c r="M364" s="26"/>
      <c r="N364" s="26"/>
      <c r="O364" s="26"/>
    </row>
    <row r="365" spans="1:15" x14ac:dyDescent="0.35">
      <c r="A365" s="9" t="str">
        <f>+MontoEmpresas!A366</f>
        <v>PV_LA_FRONTERA</v>
      </c>
      <c r="B365" s="24">
        <f>+MontoEmpresas!AV366</f>
        <v>326294.27000000019</v>
      </c>
      <c r="C365" s="24">
        <f>+MontoEmpresas!BJ366</f>
        <v>326294.27000000019</v>
      </c>
      <c r="D365" t="str">
        <f t="shared" si="16"/>
        <v>PV_LA_FRONTERA</v>
      </c>
      <c r="I365" s="26"/>
      <c r="J365" s="26"/>
      <c r="K365" s="26"/>
      <c r="L365" s="26"/>
      <c r="M365" s="26"/>
      <c r="N365" s="26"/>
      <c r="O365" s="26"/>
    </row>
    <row r="366" spans="1:15" x14ac:dyDescent="0.35">
      <c r="A366" s="9" t="str">
        <f>+MontoEmpresas!A367</f>
        <v>PV_LAS_PALOMAS</v>
      </c>
      <c r="B366" s="24">
        <f>+MontoEmpresas!AV367</f>
        <v>288750.71999999951</v>
      </c>
      <c r="C366" s="24">
        <f>+MontoEmpresas!BJ367</f>
        <v>288750.71999999951</v>
      </c>
      <c r="D366" t="str">
        <f t="shared" si="16"/>
        <v>PV_LAS_PALOMAS</v>
      </c>
      <c r="I366" s="26"/>
      <c r="J366" s="26"/>
      <c r="K366" s="26"/>
      <c r="L366" s="26"/>
      <c r="M366" s="26"/>
      <c r="N366" s="26"/>
      <c r="O366" s="26"/>
    </row>
    <row r="367" spans="1:15" x14ac:dyDescent="0.35">
      <c r="A367" s="9" t="str">
        <f>+MontoEmpresas!A368</f>
        <v>PV_LIBERTADORES</v>
      </c>
      <c r="B367" s="24">
        <f>+MontoEmpresas!AV368</f>
        <v>502310.89999999991</v>
      </c>
      <c r="C367" s="24">
        <f>+MontoEmpresas!BJ368</f>
        <v>502310.89999999991</v>
      </c>
      <c r="D367" t="str">
        <f t="shared" si="16"/>
        <v>PV_LIBERTADORES</v>
      </c>
      <c r="I367" s="26"/>
      <c r="J367" s="26"/>
      <c r="K367" s="26"/>
      <c r="L367" s="26"/>
      <c r="M367" s="26"/>
      <c r="N367" s="26"/>
      <c r="O367" s="26"/>
    </row>
    <row r="368" spans="1:15" x14ac:dyDescent="0.35">
      <c r="A368" s="9" t="str">
        <f>+MontoEmpresas!A369</f>
        <v>PV_PORTEZUELO</v>
      </c>
      <c r="B368" s="24">
        <f>+MontoEmpresas!AV369</f>
        <v>254553.27999999985</v>
      </c>
      <c r="C368" s="24">
        <f>+MontoEmpresas!BJ369</f>
        <v>254553.27999999985</v>
      </c>
      <c r="D368" t="str">
        <f t="shared" ref="D368:D431" si="17">+A368</f>
        <v>PV_PORTEZUELO</v>
      </c>
      <c r="I368" s="26"/>
      <c r="J368" s="26"/>
      <c r="K368" s="26"/>
      <c r="L368" s="26"/>
      <c r="M368" s="26"/>
      <c r="N368" s="26"/>
      <c r="O368" s="26"/>
    </row>
    <row r="369" spans="1:15" x14ac:dyDescent="0.35">
      <c r="A369" s="9" t="str">
        <f>+MontoEmpresas!A370</f>
        <v>PV_RODEO</v>
      </c>
      <c r="B369" s="24">
        <f>+MontoEmpresas!AV370</f>
        <v>260524.10000000053</v>
      </c>
      <c r="C369" s="24">
        <f>+MontoEmpresas!BJ370</f>
        <v>260524.10000000053</v>
      </c>
      <c r="D369" t="str">
        <f t="shared" si="17"/>
        <v>PV_RODEO</v>
      </c>
      <c r="I369" s="26"/>
      <c r="J369" s="26"/>
      <c r="K369" s="26"/>
      <c r="L369" s="26"/>
      <c r="M369" s="26"/>
      <c r="N369" s="26"/>
      <c r="O369" s="26"/>
    </row>
    <row r="370" spans="1:15" x14ac:dyDescent="0.35">
      <c r="A370" s="9" t="str">
        <f>+MontoEmpresas!A371</f>
        <v>PV_SALVADOR</v>
      </c>
      <c r="B370" s="24">
        <f>+MontoEmpresas!AV371</f>
        <v>-1322228.1000000001</v>
      </c>
      <c r="C370" s="24">
        <f>+MontoEmpresas!BJ371</f>
        <v>-1322228.1000000001</v>
      </c>
      <c r="D370" t="str">
        <f t="shared" si="17"/>
        <v>PV_SALVADOR</v>
      </c>
      <c r="I370" s="26"/>
      <c r="J370" s="26"/>
      <c r="K370" s="26"/>
      <c r="L370" s="26"/>
      <c r="M370" s="26"/>
      <c r="N370" s="26"/>
      <c r="O370" s="26"/>
    </row>
    <row r="371" spans="1:15" x14ac:dyDescent="0.35">
      <c r="A371" s="9" t="str">
        <f>+MontoEmpresas!A372</f>
        <v>QUELTEHUE</v>
      </c>
      <c r="B371" s="24">
        <f>+MontoEmpresas!AV372</f>
        <v>306006.8899999999</v>
      </c>
      <c r="C371" s="24">
        <f>+MontoEmpresas!BJ372</f>
        <v>306006.8899999999</v>
      </c>
      <c r="D371" t="str">
        <f t="shared" si="17"/>
        <v>QUELTEHUE</v>
      </c>
      <c r="I371" s="26"/>
      <c r="J371" s="26"/>
      <c r="K371" s="26"/>
      <c r="L371" s="26"/>
      <c r="M371" s="26"/>
      <c r="N371" s="26"/>
      <c r="O371" s="26"/>
    </row>
    <row r="372" spans="1:15" x14ac:dyDescent="0.35">
      <c r="A372" s="9" t="str">
        <f>+MontoEmpresas!A373</f>
        <v>QUEMCHI</v>
      </c>
      <c r="B372" s="24">
        <f>+MontoEmpresas!AV373</f>
        <v>0</v>
      </c>
      <c r="C372" s="24">
        <f>+MontoEmpresas!BJ373</f>
        <v>0</v>
      </c>
      <c r="D372" t="str">
        <f t="shared" si="17"/>
        <v>QUEMCHI</v>
      </c>
      <c r="I372" s="26"/>
      <c r="J372" s="26"/>
      <c r="K372" s="26"/>
      <c r="L372" s="26"/>
      <c r="M372" s="26"/>
      <c r="N372" s="26"/>
      <c r="O372" s="26"/>
    </row>
    <row r="373" spans="1:15" x14ac:dyDescent="0.35">
      <c r="A373" s="9" t="str">
        <f>+MontoEmpresas!A374</f>
        <v>QUICKSTART</v>
      </c>
      <c r="B373" s="24">
        <f>+MontoEmpresas!AV374</f>
        <v>0</v>
      </c>
      <c r="C373" s="24">
        <f>+MontoEmpresas!BJ374</f>
        <v>0</v>
      </c>
      <c r="D373" t="str">
        <f t="shared" si="17"/>
        <v>QUICKSTART</v>
      </c>
      <c r="I373" s="26"/>
      <c r="J373" s="26"/>
      <c r="K373" s="26"/>
      <c r="L373" s="26"/>
      <c r="M373" s="26"/>
      <c r="N373" s="26"/>
      <c r="O373" s="26"/>
    </row>
    <row r="374" spans="1:15" x14ac:dyDescent="0.35">
      <c r="A374" s="9" t="str">
        <f>+MontoEmpresas!A375</f>
        <v>QUILLAY_SOLAR_SPA</v>
      </c>
      <c r="B374" s="24">
        <f>+MontoEmpresas!AV375</f>
        <v>184897.20000000042</v>
      </c>
      <c r="C374" s="24">
        <f>+MontoEmpresas!BJ375</f>
        <v>184897.20000000042</v>
      </c>
      <c r="D374" t="str">
        <f t="shared" si="17"/>
        <v>QUILLAY_SOLAR_SPA</v>
      </c>
      <c r="I374" s="26"/>
      <c r="J374" s="26"/>
      <c r="K374" s="26"/>
      <c r="L374" s="26"/>
      <c r="M374" s="26"/>
      <c r="N374" s="26"/>
      <c r="O374" s="26"/>
    </row>
    <row r="375" spans="1:15" x14ac:dyDescent="0.35">
      <c r="A375" s="9" t="str">
        <f>+MontoEmpresas!A376</f>
        <v>QUINTA_SOLAR</v>
      </c>
      <c r="B375" s="24">
        <f>+MontoEmpresas!AV376</f>
        <v>0</v>
      </c>
      <c r="C375" s="24">
        <f>+MontoEmpresas!BJ376</f>
        <v>0</v>
      </c>
      <c r="D375" t="str">
        <f t="shared" si="17"/>
        <v>QUINTA_SOLAR</v>
      </c>
      <c r="I375" s="26"/>
      <c r="J375" s="26"/>
      <c r="K375" s="26"/>
      <c r="L375" s="26"/>
      <c r="M375" s="26"/>
      <c r="N375" s="26"/>
      <c r="O375" s="26"/>
    </row>
    <row r="376" spans="1:15" x14ac:dyDescent="0.35">
      <c r="A376" s="9" t="str">
        <f>+MontoEmpresas!A377</f>
        <v>RAGSA</v>
      </c>
      <c r="B376" s="24">
        <f>+MontoEmpresas!AV377</f>
        <v>3540529.5900000054</v>
      </c>
      <c r="C376" s="24">
        <f>+MontoEmpresas!BJ377</f>
        <v>3540529.5900000054</v>
      </c>
      <c r="D376" t="str">
        <f t="shared" si="17"/>
        <v>RAGSA</v>
      </c>
      <c r="I376" s="26"/>
      <c r="J376" s="26"/>
      <c r="K376" s="26"/>
      <c r="L376" s="26"/>
      <c r="M376" s="26"/>
      <c r="N376" s="26"/>
      <c r="O376" s="26"/>
    </row>
    <row r="377" spans="1:15" x14ac:dyDescent="0.35">
      <c r="A377" s="9" t="str">
        <f>+MontoEmpresas!A378</f>
        <v>RAKI</v>
      </c>
      <c r="B377" s="24">
        <f>+MontoEmpresas!AV378</f>
        <v>54520.05999999999</v>
      </c>
      <c r="C377" s="24">
        <f>+MontoEmpresas!BJ378</f>
        <v>54520.05999999999</v>
      </c>
      <c r="D377" t="str">
        <f t="shared" si="17"/>
        <v>RAKI</v>
      </c>
      <c r="I377" s="26"/>
      <c r="J377" s="26"/>
      <c r="K377" s="26"/>
      <c r="L377" s="26"/>
      <c r="M377" s="26"/>
      <c r="N377" s="26"/>
      <c r="O377" s="26"/>
    </row>
    <row r="378" spans="1:15" x14ac:dyDescent="0.35">
      <c r="A378" s="9" t="str">
        <f>+MontoEmpresas!A379</f>
        <v>RANGUIL_SUR_SPA</v>
      </c>
      <c r="B378" s="24">
        <f>+MontoEmpresas!AV379</f>
        <v>225165.22000000015</v>
      </c>
      <c r="C378" s="24">
        <f>+MontoEmpresas!BJ379</f>
        <v>225165.22000000015</v>
      </c>
      <c r="D378" t="str">
        <f t="shared" si="17"/>
        <v>RANGUIL_SUR_SPA</v>
      </c>
      <c r="I378" s="26"/>
      <c r="J378" s="26"/>
      <c r="K378" s="26"/>
      <c r="L378" s="26"/>
      <c r="M378" s="26"/>
      <c r="N378" s="26"/>
      <c r="O378" s="26"/>
    </row>
    <row r="379" spans="1:15" x14ac:dyDescent="0.35">
      <c r="A379" s="9" t="str">
        <f>+MontoEmpresas!A380</f>
        <v>RASO_POWER</v>
      </c>
      <c r="B379" s="24">
        <f>+MontoEmpresas!AV380</f>
        <v>0</v>
      </c>
      <c r="C379" s="24">
        <f>+MontoEmpresas!BJ380</f>
        <v>0</v>
      </c>
      <c r="D379" t="str">
        <f t="shared" si="17"/>
        <v>RASO_POWER</v>
      </c>
      <c r="I379" s="26"/>
      <c r="J379" s="26"/>
      <c r="K379" s="26"/>
      <c r="L379" s="26"/>
      <c r="M379" s="26"/>
      <c r="N379" s="26"/>
      <c r="O379" s="26"/>
    </row>
    <row r="380" spans="1:15" x14ac:dyDescent="0.35">
      <c r="A380" s="9" t="str">
        <f>+MontoEmpresas!A381</f>
        <v>REDEN_CABILDO_SOLAR</v>
      </c>
      <c r="B380" s="24">
        <f>+MontoEmpresas!AV381</f>
        <v>310127.81000000006</v>
      </c>
      <c r="C380" s="24">
        <f>+MontoEmpresas!BJ381</f>
        <v>310127.81000000006</v>
      </c>
      <c r="D380" t="str">
        <f t="shared" si="17"/>
        <v>REDEN_CABILDO_SOLAR</v>
      </c>
      <c r="I380" s="26"/>
      <c r="J380" s="26"/>
      <c r="K380" s="26"/>
      <c r="L380" s="26"/>
      <c r="M380" s="26"/>
      <c r="N380" s="26"/>
      <c r="O380" s="26"/>
    </row>
    <row r="381" spans="1:15" x14ac:dyDescent="0.35">
      <c r="A381" s="9" t="str">
        <f>+MontoEmpresas!A382</f>
        <v>REDEN_LALAJUELA</v>
      </c>
      <c r="B381" s="24">
        <f>+MontoEmpresas!AV382</f>
        <v>778944.00999999978</v>
      </c>
      <c r="C381" s="24">
        <f>+MontoEmpresas!BJ382</f>
        <v>778944.00999999978</v>
      </c>
      <c r="D381" t="str">
        <f t="shared" si="17"/>
        <v>REDEN_LALAJUELA</v>
      </c>
    </row>
    <row r="382" spans="1:15" x14ac:dyDescent="0.35">
      <c r="A382" s="9" t="str">
        <f>+MontoEmpresas!A383</f>
        <v>REDEN_TALHUEN_SOLAR</v>
      </c>
      <c r="B382" s="24">
        <f>+MontoEmpresas!AV383</f>
        <v>597394.95999999985</v>
      </c>
      <c r="C382" s="24">
        <f>+MontoEmpresas!BJ383</f>
        <v>597394.95999999985</v>
      </c>
      <c r="D382" t="str">
        <f t="shared" si="17"/>
        <v>REDEN_TALHUEN_SOLAR</v>
      </c>
    </row>
    <row r="383" spans="1:15" x14ac:dyDescent="0.35">
      <c r="A383" s="9" t="str">
        <f>+MontoEmpresas!A384</f>
        <v>RENOVALIA_6</v>
      </c>
      <c r="B383" s="24">
        <f>+MontoEmpresas!AV384</f>
        <v>377098.20999999956</v>
      </c>
      <c r="C383" s="24">
        <f>+MontoEmpresas!BJ384</f>
        <v>377098.20999999956</v>
      </c>
      <c r="D383" t="str">
        <f t="shared" si="17"/>
        <v>RENOVALIA_6</v>
      </c>
    </row>
    <row r="384" spans="1:15" x14ac:dyDescent="0.35">
      <c r="A384" s="9" t="str">
        <f>+MontoEmpresas!A385</f>
        <v>RENOVALIA_7</v>
      </c>
      <c r="B384" s="24">
        <f>+MontoEmpresas!AV385</f>
        <v>446777.91999999894</v>
      </c>
      <c r="C384" s="24">
        <f>+MontoEmpresas!BJ385</f>
        <v>446777.91999999894</v>
      </c>
      <c r="D384" t="str">
        <f t="shared" si="17"/>
        <v>RENOVALIA_7</v>
      </c>
    </row>
    <row r="385" spans="1:4" x14ac:dyDescent="0.35">
      <c r="A385" s="9" t="str">
        <f>+MontoEmpresas!A386</f>
        <v>RINCONADA</v>
      </c>
      <c r="B385" s="24">
        <f>+MontoEmpresas!AV386</f>
        <v>1127966.4500000016</v>
      </c>
      <c r="C385" s="24">
        <f>+MontoEmpresas!BJ386</f>
        <v>1127966.4500000016</v>
      </c>
      <c r="D385" t="str">
        <f t="shared" si="17"/>
        <v>RINCONADA</v>
      </c>
    </row>
    <row r="386" spans="1:4" x14ac:dyDescent="0.35">
      <c r="A386" s="9" t="str">
        <f>+MontoEmpresas!A387</f>
        <v>RIO HUASCO</v>
      </c>
      <c r="B386" s="24">
        <f>+MontoEmpresas!AV387</f>
        <v>244683.27000000037</v>
      </c>
      <c r="C386" s="24">
        <f>+MontoEmpresas!BJ387</f>
        <v>244683.27000000037</v>
      </c>
      <c r="D386" t="str">
        <f t="shared" si="17"/>
        <v>RIO HUASCO</v>
      </c>
    </row>
    <row r="387" spans="1:4" x14ac:dyDescent="0.35">
      <c r="A387" s="9" t="str">
        <f>+MontoEmpresas!A388</f>
        <v>RIO_COLORADO</v>
      </c>
      <c r="B387" s="24">
        <f>+MontoEmpresas!AV388</f>
        <v>1038921.0099999993</v>
      </c>
      <c r="C387" s="24">
        <f>+MontoEmpresas!BJ388</f>
        <v>1038921.0099999993</v>
      </c>
      <c r="D387" t="str">
        <f t="shared" si="17"/>
        <v>RIO_COLORADO</v>
      </c>
    </row>
    <row r="388" spans="1:4" x14ac:dyDescent="0.35">
      <c r="A388" s="9" t="str">
        <f>+MontoEmpresas!A389</f>
        <v>RIO_MULCHEN</v>
      </c>
      <c r="B388" s="24">
        <f>+MontoEmpresas!AV389</f>
        <v>525189.09999999974</v>
      </c>
      <c r="C388" s="24">
        <f>+MontoEmpresas!BJ389</f>
        <v>525189.09999999974</v>
      </c>
      <c r="D388" t="str">
        <f t="shared" si="17"/>
        <v>RIO_MULCHEN</v>
      </c>
    </row>
    <row r="389" spans="1:4" x14ac:dyDescent="0.35">
      <c r="A389" s="9" t="str">
        <f>+MontoEmpresas!A390</f>
        <v>RIO_PUMA</v>
      </c>
      <c r="B389" s="24">
        <f>+MontoEmpresas!AV390</f>
        <v>0</v>
      </c>
      <c r="C389" s="24">
        <f>+MontoEmpresas!BJ390</f>
        <v>0</v>
      </c>
      <c r="D389" t="str">
        <f t="shared" si="17"/>
        <v>RIO_PUMA</v>
      </c>
    </row>
    <row r="390" spans="1:4" x14ac:dyDescent="0.35">
      <c r="A390" s="9" t="str">
        <f>+MontoEmpresas!A391</f>
        <v>RLA_SOLAR</v>
      </c>
      <c r="B390" s="24">
        <f>+MontoEmpresas!AV391</f>
        <v>246882.7699999999</v>
      </c>
      <c r="C390" s="24">
        <f>+MontoEmpresas!BJ391</f>
        <v>246882.7699999999</v>
      </c>
      <c r="D390" t="str">
        <f t="shared" si="17"/>
        <v>RLA_SOLAR</v>
      </c>
    </row>
    <row r="391" spans="1:4" x14ac:dyDescent="0.35">
      <c r="A391" s="9" t="str">
        <f>+MontoEmpresas!A392</f>
        <v>ROBLERIA</v>
      </c>
      <c r="B391" s="24">
        <f>+MontoEmpresas!AV392</f>
        <v>700222.52</v>
      </c>
      <c r="C391" s="24">
        <f>+MontoEmpresas!BJ392</f>
        <v>700222.52</v>
      </c>
      <c r="D391" t="str">
        <f t="shared" si="17"/>
        <v>ROBLERIA</v>
      </c>
    </row>
    <row r="392" spans="1:4" x14ac:dyDescent="0.35">
      <c r="A392" s="9" t="str">
        <f>+MontoEmpresas!A393</f>
        <v>ROMERIA</v>
      </c>
      <c r="B392" s="24">
        <f>+MontoEmpresas!AV393</f>
        <v>0</v>
      </c>
      <c r="C392" s="24">
        <f>+MontoEmpresas!BJ393</f>
        <v>0</v>
      </c>
      <c r="D392" t="str">
        <f t="shared" si="17"/>
        <v>ROMERIA</v>
      </c>
    </row>
    <row r="393" spans="1:4" x14ac:dyDescent="0.35">
      <c r="A393" s="9" t="str">
        <f>+MontoEmpresas!A394</f>
        <v>RTS</v>
      </c>
      <c r="B393" s="24">
        <f>+MontoEmpresas!AV394</f>
        <v>40758.950000000026</v>
      </c>
      <c r="C393" s="24">
        <f>+MontoEmpresas!BJ394</f>
        <v>40758.950000000026</v>
      </c>
      <c r="D393" t="str">
        <f t="shared" si="17"/>
        <v>RTS</v>
      </c>
    </row>
    <row r="394" spans="1:4" x14ac:dyDescent="0.35">
      <c r="A394" s="9" t="str">
        <f>+MontoEmpresas!A395</f>
        <v>RUCATAYO</v>
      </c>
      <c r="B394" s="24">
        <f>+MontoEmpresas!AV395</f>
        <v>-6358487.4600000009</v>
      </c>
      <c r="C394" s="24">
        <f>+MontoEmpresas!BJ395</f>
        <v>-6358487.4600000009</v>
      </c>
      <c r="D394" t="str">
        <f t="shared" si="17"/>
        <v>RUCATAYO</v>
      </c>
    </row>
    <row r="395" spans="1:4" x14ac:dyDescent="0.35">
      <c r="A395" s="9" t="str">
        <f>+MontoEmpresas!A396</f>
        <v>SAFIRA_ENERGIA_CHILE</v>
      </c>
      <c r="B395" s="24">
        <f>+MontoEmpresas!AV396</f>
        <v>-1030801.1400000007</v>
      </c>
      <c r="C395" s="24">
        <f>+MontoEmpresas!BJ396</f>
        <v>-153061.96000000148</v>
      </c>
      <c r="D395" t="str">
        <f t="shared" si="17"/>
        <v>SAFIRA_ENERGIA_CHILE</v>
      </c>
    </row>
    <row r="396" spans="1:4" x14ac:dyDescent="0.35">
      <c r="A396" s="9" t="str">
        <f>+MontoEmpresas!A397</f>
        <v>SAN_ANDRES_SPA</v>
      </c>
      <c r="B396" s="24">
        <f>+MontoEmpresas!AV397</f>
        <v>865998.38000000059</v>
      </c>
      <c r="C396" s="24">
        <f>+MontoEmpresas!BJ397</f>
        <v>865998.38000000059</v>
      </c>
      <c r="D396" t="str">
        <f t="shared" si="17"/>
        <v>SAN_ANDRES_SPA</v>
      </c>
    </row>
    <row r="397" spans="1:4" x14ac:dyDescent="0.35">
      <c r="A397" s="9" t="str">
        <f>+MontoEmpresas!A398</f>
        <v>SAN_FRANCISCO</v>
      </c>
      <c r="B397" s="24">
        <f>+MontoEmpresas!AV398</f>
        <v>276754.17999999959</v>
      </c>
      <c r="C397" s="24">
        <f>+MontoEmpresas!BJ398</f>
        <v>276754.17999999959</v>
      </c>
      <c r="D397" t="str">
        <f t="shared" si="17"/>
        <v>SAN_FRANCISCO</v>
      </c>
    </row>
    <row r="398" spans="1:4" x14ac:dyDescent="0.35">
      <c r="A398" s="9" t="str">
        <f>+MontoEmpresas!A399</f>
        <v>SAN_JUAN_LAP</v>
      </c>
      <c r="B398" s="24">
        <f>+MontoEmpresas!AV399</f>
        <v>6660910.4099999983</v>
      </c>
      <c r="C398" s="24">
        <f>+MontoEmpresas!BJ399</f>
        <v>6119699.6799999988</v>
      </c>
      <c r="D398" t="str">
        <f t="shared" si="17"/>
        <v>SAN_JUAN_LAP</v>
      </c>
    </row>
    <row r="399" spans="1:4" x14ac:dyDescent="0.35">
      <c r="A399" s="9" t="str">
        <f>+MontoEmpresas!A400</f>
        <v>SANBAR_SOLAR</v>
      </c>
      <c r="B399" s="24">
        <f>+MontoEmpresas!AV400</f>
        <v>269693.68999999983</v>
      </c>
      <c r="C399" s="24">
        <f>+MontoEmpresas!BJ400</f>
        <v>269693.68999999983</v>
      </c>
      <c r="D399" t="str">
        <f t="shared" si="17"/>
        <v>SANBAR_SOLAR</v>
      </c>
    </row>
    <row r="400" spans="1:4" x14ac:dyDescent="0.35">
      <c r="A400" s="9" t="str">
        <f>+MontoEmpresas!A401</f>
        <v>SANTA IRENE</v>
      </c>
      <c r="B400" s="24">
        <f>+MontoEmpresas!AV401</f>
        <v>0</v>
      </c>
      <c r="C400" s="24">
        <f>+MontoEmpresas!BJ401</f>
        <v>0</v>
      </c>
      <c r="D400" t="str">
        <f t="shared" si="17"/>
        <v>SANTA IRENE</v>
      </c>
    </row>
    <row r="401" spans="1:4" x14ac:dyDescent="0.35">
      <c r="A401" s="9" t="str">
        <f>+MontoEmpresas!A402</f>
        <v>SANTA_ADRIANA</v>
      </c>
      <c r="B401" s="24">
        <f>+MontoEmpresas!AV402</f>
        <v>192174.90000000014</v>
      </c>
      <c r="C401" s="24">
        <f>+MontoEmpresas!BJ402</f>
        <v>192174.90000000014</v>
      </c>
      <c r="D401" t="str">
        <f t="shared" si="17"/>
        <v>SANTA_ADRIANA</v>
      </c>
    </row>
    <row r="402" spans="1:4" x14ac:dyDescent="0.35">
      <c r="A402" s="9" t="str">
        <f>+MontoEmpresas!A403</f>
        <v>SANTA_CATALINA_SOLAR</v>
      </c>
      <c r="B402" s="24">
        <f>+MontoEmpresas!AV403</f>
        <v>720742.09</v>
      </c>
      <c r="C402" s="24">
        <f>+MontoEmpresas!BJ403</f>
        <v>720742.09</v>
      </c>
      <c r="D402" t="str">
        <f t="shared" si="17"/>
        <v>SANTA_CATALINA_SOLAR</v>
      </c>
    </row>
    <row r="403" spans="1:4" x14ac:dyDescent="0.35">
      <c r="A403" s="9" t="str">
        <f>+MontoEmpresas!A404</f>
        <v>SANTA_CLARA</v>
      </c>
      <c r="B403" s="24">
        <f>+MontoEmpresas!AV404</f>
        <v>526133.82000000041</v>
      </c>
      <c r="C403" s="24">
        <f>+MontoEmpresas!BJ404</f>
        <v>526133.82000000041</v>
      </c>
      <c r="D403" t="str">
        <f t="shared" si="17"/>
        <v>SANTA_CLARA</v>
      </c>
    </row>
    <row r="404" spans="1:4" x14ac:dyDescent="0.35">
      <c r="A404" s="9" t="str">
        <f>+MontoEmpresas!A405</f>
        <v>SANTA_INES_SOLAR</v>
      </c>
      <c r="B404" s="24">
        <f>+MontoEmpresas!AV405</f>
        <v>198667.16999999993</v>
      </c>
      <c r="C404" s="24">
        <f>+MontoEmpresas!BJ405</f>
        <v>198667.16999999993</v>
      </c>
      <c r="D404" t="str">
        <f t="shared" si="17"/>
        <v>SANTA_INES_SOLAR</v>
      </c>
    </row>
    <row r="405" spans="1:4" x14ac:dyDescent="0.35">
      <c r="A405" s="9" t="str">
        <f>+MontoEmpresas!A406</f>
        <v>SANTAMARTA</v>
      </c>
      <c r="B405" s="24">
        <f>+MontoEmpresas!AV406</f>
        <v>4266346.1200000029</v>
      </c>
      <c r="C405" s="24">
        <f>+MontoEmpresas!BJ406</f>
        <v>4266346.1200000029</v>
      </c>
      <c r="D405" t="str">
        <f t="shared" si="17"/>
        <v>SANTAMARTA</v>
      </c>
    </row>
    <row r="406" spans="1:4" x14ac:dyDescent="0.35">
      <c r="A406" s="9" t="str">
        <f>+MontoEmpresas!A407</f>
        <v>SANTIAGO_SOLAR</v>
      </c>
      <c r="B406" s="24">
        <f>+MontoEmpresas!AV407</f>
        <v>5340203.1500000041</v>
      </c>
      <c r="C406" s="24">
        <f>+MontoEmpresas!BJ407</f>
        <v>5340203.1500000041</v>
      </c>
      <c r="D406" t="str">
        <f t="shared" si="17"/>
        <v>SANTIAGO_SOLAR</v>
      </c>
    </row>
    <row r="407" spans="1:4" x14ac:dyDescent="0.35">
      <c r="A407" s="9" t="str">
        <f>+MontoEmpresas!A408</f>
        <v>SCM</v>
      </c>
      <c r="B407" s="24">
        <f>+MontoEmpresas!AV408</f>
        <v>6472736.6600000001</v>
      </c>
      <c r="C407" s="24">
        <f>+MontoEmpresas!BJ408</f>
        <v>6472736.6600000001</v>
      </c>
      <c r="D407" t="str">
        <f t="shared" si="17"/>
        <v>SCM</v>
      </c>
    </row>
    <row r="408" spans="1:4" x14ac:dyDescent="0.35">
      <c r="A408" s="9" t="str">
        <f>+MontoEmpresas!A409</f>
        <v>SGA</v>
      </c>
      <c r="B408" s="24">
        <f>+MontoEmpresas!AV409</f>
        <v>-372057.30999999976</v>
      </c>
      <c r="C408" s="24">
        <f>+MontoEmpresas!BJ409</f>
        <v>850739.95999999973</v>
      </c>
      <c r="D408" t="str">
        <f t="shared" si="17"/>
        <v>SGA</v>
      </c>
    </row>
    <row r="409" spans="1:4" x14ac:dyDescent="0.35">
      <c r="A409" s="9" t="str">
        <f>+MontoEmpresas!A410</f>
        <v>SINERGIA_SOLAR_SPA</v>
      </c>
      <c r="B409" s="24">
        <f>+MontoEmpresas!AV410</f>
        <v>2387.8599999999979</v>
      </c>
      <c r="C409" s="24">
        <f>+MontoEmpresas!BJ410</f>
        <v>2387.8599999999979</v>
      </c>
      <c r="D409" t="str">
        <f t="shared" si="17"/>
        <v>SINERGIA_SOLAR_SPA</v>
      </c>
    </row>
    <row r="410" spans="1:4" x14ac:dyDescent="0.35">
      <c r="A410" s="9" t="str">
        <f>+MontoEmpresas!A411</f>
        <v>SOCER</v>
      </c>
      <c r="B410" s="24">
        <f>+MontoEmpresas!AV411</f>
        <v>1156704.1400000006</v>
      </c>
      <c r="C410" s="24">
        <f>+MontoEmpresas!BJ411</f>
        <v>1156704.1400000006</v>
      </c>
      <c r="D410" t="str">
        <f t="shared" si="17"/>
        <v>SOCER</v>
      </c>
    </row>
    <row r="411" spans="1:4" x14ac:dyDescent="0.35">
      <c r="A411" s="9" t="str">
        <f>+MontoEmpresas!A412</f>
        <v>SOL_DE_SEPTIEMBRE_SPA</v>
      </c>
      <c r="B411" s="24">
        <f>+MontoEmpresas!AV412</f>
        <v>741323.39000000199</v>
      </c>
      <c r="C411" s="24">
        <f>+MontoEmpresas!BJ412</f>
        <v>741323.39000000199</v>
      </c>
      <c r="D411" t="str">
        <f t="shared" si="17"/>
        <v>SOL_DE_SEPTIEMBRE_SPA</v>
      </c>
    </row>
    <row r="412" spans="1:4" x14ac:dyDescent="0.35">
      <c r="A412" s="9" t="str">
        <f>+MontoEmpresas!A413</f>
        <v>Solar la Blanquina</v>
      </c>
      <c r="B412" s="24">
        <f>+MontoEmpresas!AV413</f>
        <v>788409.09999999893</v>
      </c>
      <c r="C412" s="24">
        <f>+MontoEmpresas!BJ413</f>
        <v>788409.09999999893</v>
      </c>
      <c r="D412" t="str">
        <f t="shared" si="17"/>
        <v>Solar la Blanquina</v>
      </c>
    </row>
    <row r="413" spans="1:4" x14ac:dyDescent="0.35">
      <c r="A413" s="9" t="str">
        <f>+MontoEmpresas!A414</f>
        <v>SOLAR_E</v>
      </c>
      <c r="B413" s="24">
        <f>+MontoEmpresas!AV414</f>
        <v>2878038.8000000031</v>
      </c>
      <c r="C413" s="24">
        <f>+MontoEmpresas!BJ414</f>
        <v>2878038.8000000031</v>
      </c>
      <c r="D413" t="str">
        <f t="shared" si="17"/>
        <v>SOLAR_E</v>
      </c>
    </row>
    <row r="414" spans="1:4" x14ac:dyDescent="0.35">
      <c r="A414" s="9" t="str">
        <f>+MontoEmpresas!A415</f>
        <v>SOLAR_LOS_PERALES_I</v>
      </c>
      <c r="B414" s="24">
        <f>+MontoEmpresas!AV415</f>
        <v>311769.83000000042</v>
      </c>
      <c r="C414" s="24">
        <f>+MontoEmpresas!BJ415</f>
        <v>311769.83000000042</v>
      </c>
      <c r="D414" t="str">
        <f t="shared" si="17"/>
        <v>SOLAR_LOS_PERALES_I</v>
      </c>
    </row>
    <row r="415" spans="1:4" x14ac:dyDescent="0.35">
      <c r="A415" s="9" t="str">
        <f>+MontoEmpresas!A416</f>
        <v>SOLAR_TI_CUATRO</v>
      </c>
      <c r="B415" s="24">
        <f>+MontoEmpresas!AV416</f>
        <v>242896.57999999996</v>
      </c>
      <c r="C415" s="24">
        <f>+MontoEmpresas!BJ416</f>
        <v>242896.57999999996</v>
      </c>
      <c r="D415" t="str">
        <f t="shared" si="17"/>
        <v>SOLAR_TI_CUATRO</v>
      </c>
    </row>
    <row r="416" spans="1:4" x14ac:dyDescent="0.35">
      <c r="A416" s="9" t="str">
        <f>+MontoEmpresas!A417</f>
        <v>SOLAR_TI_DIEZ</v>
      </c>
      <c r="B416" s="24">
        <f>+MontoEmpresas!AV417</f>
        <v>257621.26999999961</v>
      </c>
      <c r="C416" s="24">
        <f>+MontoEmpresas!BJ417</f>
        <v>257621.26999999961</v>
      </c>
      <c r="D416" t="str">
        <f t="shared" si="17"/>
        <v>SOLAR_TI_DIEZ</v>
      </c>
    </row>
    <row r="417" spans="1:4" x14ac:dyDescent="0.35">
      <c r="A417" s="9" t="str">
        <f>+MontoEmpresas!A418</f>
        <v>SOLAR_TI_ONCE_SPA</v>
      </c>
      <c r="B417" s="24">
        <f>+MontoEmpresas!AV418</f>
        <v>274421.57999999943</v>
      </c>
      <c r="C417" s="24">
        <f>+MontoEmpresas!BJ418</f>
        <v>274421.57999999943</v>
      </c>
      <c r="D417" t="str">
        <f t="shared" si="17"/>
        <v>SOLAR_TI_ONCE_SPA</v>
      </c>
    </row>
    <row r="418" spans="1:4" x14ac:dyDescent="0.35">
      <c r="A418" s="9" t="str">
        <f>+MontoEmpresas!A419</f>
        <v>SONNEDIX_ENERGY</v>
      </c>
      <c r="B418" s="24">
        <f>+MontoEmpresas!AV419</f>
        <v>453640.3299999999</v>
      </c>
      <c r="C418" s="24">
        <f>+MontoEmpresas!BJ419</f>
        <v>-2991179.3699999996</v>
      </c>
      <c r="D418" t="str">
        <f t="shared" si="17"/>
        <v>SONNEDIX_ENERGY</v>
      </c>
    </row>
    <row r="419" spans="1:4" x14ac:dyDescent="0.35">
      <c r="A419" s="9" t="str">
        <f>+MontoEmpresas!A420</f>
        <v>SPS_LA_HUAYCA</v>
      </c>
      <c r="B419" s="24">
        <f>+MontoEmpresas!AV420</f>
        <v>357674.37000000011</v>
      </c>
      <c r="C419" s="24">
        <f>+MontoEmpresas!BJ420</f>
        <v>357674.37000000011</v>
      </c>
      <c r="D419" t="str">
        <f t="shared" si="17"/>
        <v>SPS_LA_HUAYCA</v>
      </c>
    </row>
    <row r="420" spans="1:4" x14ac:dyDescent="0.35">
      <c r="A420" s="9" t="str">
        <f>+MontoEmpresas!A421</f>
        <v>SPVP4</v>
      </c>
      <c r="B420" s="24">
        <f>+MontoEmpresas!AV421</f>
        <v>1402368.3900000001</v>
      </c>
      <c r="C420" s="24">
        <f>+MontoEmpresas!BJ421</f>
        <v>1402368.3900000001</v>
      </c>
      <c r="D420" t="str">
        <f t="shared" si="17"/>
        <v>SPVP4</v>
      </c>
    </row>
    <row r="421" spans="1:4" x14ac:dyDescent="0.35">
      <c r="A421" s="9" t="str">
        <f>+MontoEmpresas!A422</f>
        <v>SPVP4 (EL_CANELO)</v>
      </c>
      <c r="B421" s="24">
        <f>+MontoEmpresas!AV422</f>
        <v>0</v>
      </c>
      <c r="C421" s="24">
        <f>+MontoEmpresas!BJ422</f>
        <v>0</v>
      </c>
      <c r="D421" t="str">
        <f t="shared" si="17"/>
        <v>SPVP4 (EL_CANELO)</v>
      </c>
    </row>
    <row r="422" spans="1:4" x14ac:dyDescent="0.35">
      <c r="A422" s="9" t="str">
        <f>+MontoEmpresas!A423</f>
        <v>SWO</v>
      </c>
      <c r="B422" s="24">
        <f>+MontoEmpresas!AV423</f>
        <v>0</v>
      </c>
      <c r="C422" s="24">
        <f>+MontoEmpresas!BJ423</f>
        <v>0</v>
      </c>
      <c r="D422" t="str">
        <f t="shared" si="17"/>
        <v>SWO</v>
      </c>
    </row>
    <row r="423" spans="1:4" x14ac:dyDescent="0.35">
      <c r="A423" s="9" t="str">
        <f>+MontoEmpresas!A424</f>
        <v>SX_LASERENA</v>
      </c>
      <c r="B423" s="24">
        <f>+MontoEmpresas!AV424</f>
        <v>399196.0499999997</v>
      </c>
      <c r="C423" s="24">
        <f>+MontoEmpresas!BJ424</f>
        <v>399196.0499999997</v>
      </c>
      <c r="D423" t="str">
        <f t="shared" si="17"/>
        <v>SX_LASERENA</v>
      </c>
    </row>
    <row r="424" spans="1:4" x14ac:dyDescent="0.35">
      <c r="A424" s="9" t="str">
        <f>+MontoEmpresas!A425</f>
        <v>TACORA_ENERGY</v>
      </c>
      <c r="B424" s="24">
        <f>+MontoEmpresas!AV425</f>
        <v>-117694.06</v>
      </c>
      <c r="C424" s="24">
        <f>+MontoEmpresas!BJ425</f>
        <v>-117694.06</v>
      </c>
      <c r="D424" t="str">
        <f t="shared" si="17"/>
        <v>TACORA_ENERGY</v>
      </c>
    </row>
    <row r="425" spans="1:4" x14ac:dyDescent="0.35">
      <c r="A425" s="9" t="str">
        <f>+MontoEmpresas!A426</f>
        <v>TALINAY</v>
      </c>
      <c r="B425" s="24">
        <f>+MontoEmpresas!AV426</f>
        <v>9043383.2699999996</v>
      </c>
      <c r="C425" s="24">
        <f>+MontoEmpresas!BJ426</f>
        <v>4884090.6900000013</v>
      </c>
      <c r="D425" t="str">
        <f t="shared" si="17"/>
        <v>TALINAY</v>
      </c>
    </row>
    <row r="426" spans="1:4" x14ac:dyDescent="0.35">
      <c r="A426" s="9" t="str">
        <f>+MontoEmpresas!A427</f>
        <v>TALTAL_SOLAR</v>
      </c>
      <c r="B426" s="24">
        <f>+MontoEmpresas!AV427</f>
        <v>793693.69000000041</v>
      </c>
      <c r="C426" s="24">
        <f>+MontoEmpresas!BJ427</f>
        <v>793693.69000000041</v>
      </c>
      <c r="D426" t="str">
        <f t="shared" si="17"/>
        <v>TALTAL_SOLAR</v>
      </c>
    </row>
    <row r="427" spans="1:4" x14ac:dyDescent="0.35">
      <c r="A427" s="9" t="str">
        <f>+MontoEmpresas!A428</f>
        <v>TAMAKAYA_ENERGIA</v>
      </c>
      <c r="B427" s="24">
        <f>+MontoEmpresas!AV428</f>
        <v>-45683749.699999928</v>
      </c>
      <c r="C427" s="24">
        <f>+MontoEmpresas!BJ428</f>
        <v>-45683749.699999928</v>
      </c>
      <c r="D427" t="str">
        <f t="shared" si="17"/>
        <v>TAMAKAYA_ENERGIA</v>
      </c>
    </row>
    <row r="428" spans="1:4" x14ac:dyDescent="0.35">
      <c r="A428" s="9" t="str">
        <f>+MontoEmpresas!A429</f>
        <v>TAMARUGAL SOLAR 1</v>
      </c>
      <c r="B428" s="24">
        <f>+MontoEmpresas!AV429</f>
        <v>265313.41999999993</v>
      </c>
      <c r="C428" s="24">
        <f>+MontoEmpresas!BJ429</f>
        <v>265313.41999999993</v>
      </c>
      <c r="D428" t="str">
        <f t="shared" si="17"/>
        <v>TAMARUGAL SOLAR 1</v>
      </c>
    </row>
    <row r="429" spans="1:4" x14ac:dyDescent="0.35">
      <c r="A429" s="9" t="str">
        <f>+MontoEmpresas!A430</f>
        <v>TAMM</v>
      </c>
      <c r="B429" s="24">
        <f>+MontoEmpresas!AV430</f>
        <v>0</v>
      </c>
      <c r="C429" s="24">
        <f>+MontoEmpresas!BJ430</f>
        <v>0</v>
      </c>
      <c r="D429" t="str">
        <f t="shared" si="17"/>
        <v>TAMM</v>
      </c>
    </row>
    <row r="430" spans="1:4" x14ac:dyDescent="0.35">
      <c r="A430" s="9" t="str">
        <f>+MontoEmpresas!A431</f>
        <v>TEATINOS</v>
      </c>
      <c r="B430" s="24">
        <f>+MontoEmpresas!AV431</f>
        <v>64812.3299999999</v>
      </c>
      <c r="C430" s="24">
        <f>+MontoEmpresas!BJ431</f>
        <v>64812.3299999999</v>
      </c>
      <c r="D430" t="str">
        <f t="shared" si="17"/>
        <v>TEATINOS</v>
      </c>
    </row>
    <row r="431" spans="1:4" x14ac:dyDescent="0.35">
      <c r="A431" s="9" t="str">
        <f>+MontoEmpresas!A432</f>
        <v>TECNORED</v>
      </c>
      <c r="B431" s="24">
        <f>+MontoEmpresas!AV432</f>
        <v>-2531102.9899999984</v>
      </c>
      <c r="C431" s="24">
        <f>+MontoEmpresas!BJ432</f>
        <v>-268894.07999999833</v>
      </c>
      <c r="D431" t="str">
        <f t="shared" si="17"/>
        <v>TECNORED</v>
      </c>
    </row>
    <row r="432" spans="1:4" x14ac:dyDescent="0.35">
      <c r="A432" s="9" t="str">
        <f>+MontoEmpresas!A433</f>
        <v>TILTIL_SOLAR</v>
      </c>
      <c r="B432" s="24">
        <f>+MontoEmpresas!AV433</f>
        <v>202338.83999999991</v>
      </c>
      <c r="C432" s="24">
        <f>+MontoEmpresas!BJ433</f>
        <v>202338.83999999991</v>
      </c>
      <c r="D432" t="str">
        <f t="shared" ref="D432:D495" si="18">+A432</f>
        <v>TILTIL_SOLAR</v>
      </c>
    </row>
    <row r="433" spans="1:4" x14ac:dyDescent="0.35">
      <c r="A433" s="9" t="str">
        <f>+MontoEmpresas!A434</f>
        <v>TRAILELFU</v>
      </c>
      <c r="B433" s="24">
        <f>+MontoEmpresas!AV434</f>
        <v>249716.79000000004</v>
      </c>
      <c r="C433" s="24">
        <f>+MontoEmpresas!BJ434</f>
        <v>249716.79000000004</v>
      </c>
      <c r="D433" t="str">
        <f t="shared" si="18"/>
        <v>TRAILELFU</v>
      </c>
    </row>
    <row r="434" spans="1:4" x14ac:dyDescent="0.35">
      <c r="A434" s="9" t="str">
        <f>+MontoEmpresas!A435</f>
        <v>TRICAHUE_SOLAR</v>
      </c>
      <c r="B434" s="24">
        <f>+MontoEmpresas!AV435</f>
        <v>932103.92000000062</v>
      </c>
      <c r="C434" s="24">
        <f>+MontoEmpresas!BJ435</f>
        <v>932103.92000000062</v>
      </c>
      <c r="D434" t="str">
        <f t="shared" si="18"/>
        <v>TRICAHUE_SOLAR</v>
      </c>
    </row>
    <row r="435" spans="1:4" x14ac:dyDescent="0.35">
      <c r="A435" s="9" t="str">
        <f>+MontoEmpresas!A436</f>
        <v>TRICAHUE_SPA</v>
      </c>
      <c r="B435" s="24">
        <f>+MontoEmpresas!AV436</f>
        <v>189740.93000000023</v>
      </c>
      <c r="C435" s="24">
        <f>+MontoEmpresas!BJ436</f>
        <v>189740.93000000023</v>
      </c>
      <c r="D435" t="str">
        <f t="shared" si="18"/>
        <v>TRICAHUE_SPA</v>
      </c>
    </row>
    <row r="436" spans="1:4" x14ac:dyDescent="0.35">
      <c r="A436" s="9" t="str">
        <f>+MontoEmpresas!A437</f>
        <v>TSGF</v>
      </c>
      <c r="B436" s="24">
        <f>+MontoEmpresas!AV437</f>
        <v>4680486.9299999978</v>
      </c>
      <c r="C436" s="24">
        <f>+MontoEmpresas!BJ437</f>
        <v>4680486.9299999978</v>
      </c>
      <c r="D436" t="str">
        <f t="shared" si="18"/>
        <v>TSGF</v>
      </c>
    </row>
    <row r="437" spans="1:4" x14ac:dyDescent="0.35">
      <c r="A437" s="9" t="str">
        <f>+MontoEmpresas!A438</f>
        <v>TUCUQUERE_SPA</v>
      </c>
      <c r="B437" s="24">
        <f>+MontoEmpresas!AV438</f>
        <v>309121.19999999972</v>
      </c>
      <c r="C437" s="24">
        <f>+MontoEmpresas!BJ438</f>
        <v>309121.19999999972</v>
      </c>
      <c r="D437" t="str">
        <f t="shared" si="18"/>
        <v>TUCUQUERE_SPA</v>
      </c>
    </row>
    <row r="438" spans="1:4" x14ac:dyDescent="0.35">
      <c r="A438" s="9" t="str">
        <f>+MontoEmpresas!A439</f>
        <v>UCUQUER</v>
      </c>
      <c r="B438" s="24">
        <f>+MontoEmpresas!AV439</f>
        <v>584012.58000000042</v>
      </c>
      <c r="C438" s="24">
        <f>+MontoEmpresas!BJ439</f>
        <v>584012.58000000042</v>
      </c>
      <c r="D438" t="str">
        <f t="shared" si="18"/>
        <v>UCUQUER</v>
      </c>
    </row>
    <row r="439" spans="1:4" x14ac:dyDescent="0.35">
      <c r="A439" s="9" t="str">
        <f>+MontoEmpresas!A440</f>
        <v>UCUQUER_DOS</v>
      </c>
      <c r="B439" s="24">
        <f>+MontoEmpresas!AV440</f>
        <v>617535.08000000066</v>
      </c>
      <c r="C439" s="24">
        <f>+MontoEmpresas!BJ440</f>
        <v>617535.08000000066</v>
      </c>
      <c r="D439" t="str">
        <f t="shared" si="18"/>
        <v>UCUQUER_DOS</v>
      </c>
    </row>
    <row r="440" spans="1:4" x14ac:dyDescent="0.35">
      <c r="A440" s="9" t="str">
        <f>+MontoEmpresas!A441</f>
        <v>VALLE_DE_LA_LUNA_II</v>
      </c>
      <c r="B440" s="24">
        <f>+MontoEmpresas!AV441</f>
        <v>266930.68999999959</v>
      </c>
      <c r="C440" s="24">
        <f>+MontoEmpresas!BJ441</f>
        <v>266930.68999999959</v>
      </c>
      <c r="D440" t="str">
        <f t="shared" si="18"/>
        <v>VALLE_DE_LA_LUNA_II</v>
      </c>
    </row>
    <row r="441" spans="1:4" x14ac:dyDescent="0.35">
      <c r="A441" s="9" t="str">
        <f>+MontoEmpresas!A442</f>
        <v>VALLE_SOLAR_OESTE_2</v>
      </c>
      <c r="B441" s="24">
        <f>+MontoEmpresas!AV442</f>
        <v>12395.590000000026</v>
      </c>
      <c r="C441" s="24">
        <f>+MontoEmpresas!BJ442</f>
        <v>12395.590000000026</v>
      </c>
      <c r="D441" t="str">
        <f t="shared" si="18"/>
        <v>VALLE_SOLAR_OESTE_2</v>
      </c>
    </row>
    <row r="442" spans="1:4" x14ac:dyDescent="0.35">
      <c r="A442" s="9" t="str">
        <f>+MontoEmpresas!A443</f>
        <v>VENTURADA_ENERGIA</v>
      </c>
      <c r="B442" s="24">
        <f>+MontoEmpresas!AV443</f>
        <v>865923.5000000007</v>
      </c>
      <c r="C442" s="24">
        <f>+MontoEmpresas!BJ443</f>
        <v>865923.5000000007</v>
      </c>
      <c r="D442" t="str">
        <f t="shared" si="18"/>
        <v>VENTURADA_ENERGIA</v>
      </c>
    </row>
    <row r="443" spans="1:4" x14ac:dyDescent="0.35">
      <c r="A443" s="9" t="str">
        <f>+MontoEmpresas!A444</f>
        <v>VICTORIA_SOLAR_SPA</v>
      </c>
      <c r="B443" s="24">
        <f>+MontoEmpresas!AV444</f>
        <v>324120.37000000034</v>
      </c>
      <c r="C443" s="24">
        <f>+MontoEmpresas!BJ444</f>
        <v>324120.37000000034</v>
      </c>
      <c r="D443" t="str">
        <f t="shared" si="18"/>
        <v>VICTORIA_SOLAR_SPA</v>
      </c>
    </row>
    <row r="444" spans="1:4" x14ac:dyDescent="0.35">
      <c r="A444" s="9" t="str">
        <f>+MontoEmpresas!A445</f>
        <v>VIENTOS_DE_RENAICO</v>
      </c>
      <c r="B444" s="24">
        <f>+MontoEmpresas!AV445</f>
        <v>2873138.899999992</v>
      </c>
      <c r="C444" s="24">
        <f>+MontoEmpresas!BJ445</f>
        <v>2873138.899999992</v>
      </c>
      <c r="D444" t="str">
        <f t="shared" si="18"/>
        <v>VIENTOS_DE_RENAICO</v>
      </c>
    </row>
    <row r="445" spans="1:4" x14ac:dyDescent="0.35">
      <c r="A445" s="9" t="str">
        <f>+MontoEmpresas!A446</f>
        <v>VILLA_CRUZ_SPA</v>
      </c>
      <c r="B445" s="24">
        <f>+MontoEmpresas!AV446</f>
        <v>244710.5799999999</v>
      </c>
      <c r="C445" s="24">
        <f>+MontoEmpresas!BJ446</f>
        <v>244710.5799999999</v>
      </c>
      <c r="D445" t="str">
        <f t="shared" si="18"/>
        <v>VILLA_CRUZ_SPA</v>
      </c>
    </row>
    <row r="446" spans="1:4" x14ac:dyDescent="0.35">
      <c r="A446" s="9" t="str">
        <f>+MontoEmpresas!A447</f>
        <v>VILLA_SOLAR</v>
      </c>
      <c r="B446" s="24">
        <f>+MontoEmpresas!AV447</f>
        <v>0</v>
      </c>
      <c r="C446" s="24">
        <f>+MontoEmpresas!BJ447</f>
        <v>0</v>
      </c>
      <c r="D446" t="str">
        <f t="shared" si="18"/>
        <v>VILLA_SOLAR</v>
      </c>
    </row>
    <row r="447" spans="1:4" x14ac:dyDescent="0.35">
      <c r="A447" s="9" t="str">
        <f>+MontoEmpresas!A448</f>
        <v>VITUCO</v>
      </c>
      <c r="B447" s="24">
        <f>+MontoEmpresas!AV448</f>
        <v>256616.35000000021</v>
      </c>
      <c r="C447" s="24">
        <f>+MontoEmpresas!BJ448</f>
        <v>256616.35000000021</v>
      </c>
      <c r="D447" t="str">
        <f t="shared" si="18"/>
        <v>VITUCO</v>
      </c>
    </row>
    <row r="448" spans="1:4" x14ac:dyDescent="0.35">
      <c r="A448" s="9" t="str">
        <f>+MontoEmpresas!A449</f>
        <v>WENKE</v>
      </c>
      <c r="B448" s="24">
        <f>+MontoEmpresas!AV449</f>
        <v>5595.4799999999987</v>
      </c>
      <c r="C448" s="24">
        <f>+MontoEmpresas!BJ449</f>
        <v>5595.4799999999987</v>
      </c>
      <c r="D448" t="str">
        <f t="shared" si="18"/>
        <v>WENKE</v>
      </c>
    </row>
    <row r="449" spans="1:4" x14ac:dyDescent="0.35">
      <c r="A449" s="9" t="str">
        <f>+MontoEmpresas!A450</f>
        <v>WPD_MALLECO</v>
      </c>
      <c r="B449" s="24">
        <f>+MontoEmpresas!AV450</f>
        <v>-12046029.650000004</v>
      </c>
      <c r="C449" s="24">
        <f>+MontoEmpresas!BJ450</f>
        <v>-12046029.650000004</v>
      </c>
      <c r="D449" t="str">
        <f t="shared" si="18"/>
        <v>WPD_MALLECO</v>
      </c>
    </row>
    <row r="450" spans="1:4" x14ac:dyDescent="0.35">
      <c r="A450" s="9" t="str">
        <f>+MontoEmpresas!A451</f>
        <v>WPD_NEGRETE</v>
      </c>
      <c r="B450" s="24">
        <f>+MontoEmpresas!AV451</f>
        <v>1033570.7599999995</v>
      </c>
      <c r="C450" s="24">
        <f>+MontoEmpresas!BJ451</f>
        <v>1033570.7599999995</v>
      </c>
      <c r="D450" t="str">
        <f t="shared" si="18"/>
        <v>WPD_NEGRETE</v>
      </c>
    </row>
    <row r="451" spans="1:4" x14ac:dyDescent="0.35">
      <c r="A451" s="9" t="str">
        <f>+MontoEmpresas!A452</f>
        <v>XUE_SOLAR</v>
      </c>
      <c r="B451" s="24">
        <f>+MontoEmpresas!AV452</f>
        <v>0</v>
      </c>
      <c r="C451" s="24">
        <f>+MontoEmpresas!BJ452</f>
        <v>0</v>
      </c>
      <c r="D451" t="str">
        <f t="shared" si="18"/>
        <v>XUE_SOLAR</v>
      </c>
    </row>
    <row r="452" spans="1:4" x14ac:dyDescent="0.35">
      <c r="A452" s="9" t="str">
        <f>+MontoEmpresas!A453</f>
        <v>EMPRESA ELECTRICA LA COMPAÑÍA</v>
      </c>
      <c r="B452" s="24">
        <f>+MontoEmpresas!AV453</f>
        <v>676836.95000000007</v>
      </c>
      <c r="C452" s="24">
        <f>+MontoEmpresas!BJ453</f>
        <v>676836.95000000007</v>
      </c>
      <c r="D452" t="str">
        <f t="shared" si="18"/>
        <v>EMPRESA ELECTRICA LA COMPAÑÍA</v>
      </c>
    </row>
    <row r="453" spans="1:4" x14ac:dyDescent="0.35">
      <c r="A453" s="9" t="str">
        <f>+MontoEmpresas!A454</f>
        <v>ATACAMA SOLAR</v>
      </c>
      <c r="B453" s="24">
        <f>+MontoEmpresas!AV454</f>
        <v>17274.489999999976</v>
      </c>
      <c r="C453" s="24">
        <f>+MontoEmpresas!BJ454</f>
        <v>17274.489999999976</v>
      </c>
      <c r="D453" t="str">
        <f t="shared" si="18"/>
        <v>ATACAMA SOLAR</v>
      </c>
    </row>
    <row r="454" spans="1:4" x14ac:dyDescent="0.35">
      <c r="A454" s="9" t="str">
        <f>+MontoEmpresas!A455</f>
        <v>AES ANDES</v>
      </c>
      <c r="B454" s="24">
        <f>+MontoEmpresas!AV455</f>
        <v>2786548.1000000034</v>
      </c>
      <c r="C454" s="24">
        <f>+MontoEmpresas!BJ455</f>
        <v>2786548.1000000034</v>
      </c>
      <c r="D454" t="str">
        <f t="shared" si="18"/>
        <v>AES ANDES</v>
      </c>
    </row>
    <row r="455" spans="1:4" x14ac:dyDescent="0.35">
      <c r="A455" s="9" t="str">
        <f>+MontoEmpresas!A456</f>
        <v>PSF EL SALITRAL</v>
      </c>
      <c r="B455" s="24">
        <f>+MontoEmpresas!AV456</f>
        <v>452306.1399999999</v>
      </c>
      <c r="C455" s="24">
        <f>+MontoEmpresas!BJ456</f>
        <v>452306.1399999999</v>
      </c>
      <c r="D455" t="str">
        <f t="shared" si="18"/>
        <v>PSF EL SALITRAL</v>
      </c>
    </row>
    <row r="456" spans="1:4" x14ac:dyDescent="0.35">
      <c r="A456" s="9" t="str">
        <f>+MontoEmpresas!A457</f>
        <v>FOTOVOLTAICA ALFA</v>
      </c>
      <c r="B456" s="24">
        <f>+MontoEmpresas!AV457</f>
        <v>269414.62000000034</v>
      </c>
      <c r="C456" s="24">
        <f>+MontoEmpresas!BJ457</f>
        <v>269414.62000000034</v>
      </c>
      <c r="D456" t="str">
        <f t="shared" si="18"/>
        <v>FOTOVOLTAICA ALFA</v>
      </c>
    </row>
    <row r="457" spans="1:4" x14ac:dyDescent="0.35">
      <c r="A457" s="9" t="str">
        <f>+MontoEmpresas!A458</f>
        <v>SOL_DEL_DESIERTO</v>
      </c>
      <c r="B457" s="24">
        <f>+MontoEmpresas!AV458</f>
        <v>0</v>
      </c>
      <c r="C457" s="24">
        <f>+MontoEmpresas!BJ458</f>
        <v>0</v>
      </c>
      <c r="D457" t="str">
        <f t="shared" si="18"/>
        <v>SOL_DEL_DESIERTO</v>
      </c>
    </row>
    <row r="458" spans="1:4" x14ac:dyDescent="0.35">
      <c r="A458" s="9" t="str">
        <f>+MontoEmpresas!A459</f>
        <v>PEGASUS</v>
      </c>
      <c r="B458" s="24">
        <f>+MontoEmpresas!AV459</f>
        <v>288750.71999999951</v>
      </c>
      <c r="C458" s="24">
        <f>+MontoEmpresas!BJ459</f>
        <v>288750.71999999951</v>
      </c>
      <c r="D458" t="str">
        <f t="shared" si="18"/>
        <v>PEGASUS</v>
      </c>
    </row>
    <row r="459" spans="1:4" x14ac:dyDescent="0.35">
      <c r="A459" s="9" t="str">
        <f>+MontoEmpresas!A460</f>
        <v>FOTOVOLTAICA AVELLANO</v>
      </c>
      <c r="B459" s="24">
        <f>+MontoEmpresas!AV460</f>
        <v>235936.8400000002</v>
      </c>
      <c r="C459" s="24">
        <f>+MontoEmpresas!BJ460</f>
        <v>235936.8400000002</v>
      </c>
      <c r="D459" t="str">
        <f t="shared" si="18"/>
        <v>FOTOVOLTAICA AVELLANO</v>
      </c>
    </row>
    <row r="460" spans="1:4" x14ac:dyDescent="0.35">
      <c r="A460" s="9" t="str">
        <f>+MontoEmpresas!A461</f>
        <v>E459</v>
      </c>
      <c r="B460" s="24">
        <f>+MontoEmpresas!AV461</f>
        <v>0</v>
      </c>
      <c r="C460" s="24">
        <f>+MontoEmpresas!BJ461</f>
        <v>0</v>
      </c>
      <c r="D460" t="str">
        <f t="shared" si="18"/>
        <v>E459</v>
      </c>
    </row>
    <row r="461" spans="1:4" x14ac:dyDescent="0.35">
      <c r="A461" s="9" t="str">
        <f>+MontoEmpresas!A462</f>
        <v>E460</v>
      </c>
      <c r="B461" s="24">
        <f>+MontoEmpresas!AV462</f>
        <v>0</v>
      </c>
      <c r="C461" s="24">
        <f>+MontoEmpresas!BJ462</f>
        <v>0</v>
      </c>
      <c r="D461" t="str">
        <f t="shared" si="18"/>
        <v>E460</v>
      </c>
    </row>
    <row r="462" spans="1:4" x14ac:dyDescent="0.35">
      <c r="A462" s="9" t="str">
        <f>+MontoEmpresas!A463</f>
        <v>E461</v>
      </c>
      <c r="B462" s="24">
        <f>+MontoEmpresas!AV463</f>
        <v>0</v>
      </c>
      <c r="C462" s="24">
        <f>+MontoEmpresas!BJ463</f>
        <v>0</v>
      </c>
      <c r="D462" t="str">
        <f t="shared" si="18"/>
        <v>E461</v>
      </c>
    </row>
    <row r="463" spans="1:4" x14ac:dyDescent="0.35">
      <c r="A463" s="9" t="str">
        <f>+MontoEmpresas!A464</f>
        <v>E462</v>
      </c>
      <c r="B463" s="24">
        <f>+MontoEmpresas!AV464</f>
        <v>0</v>
      </c>
      <c r="C463" s="24">
        <f>+MontoEmpresas!BJ464</f>
        <v>0</v>
      </c>
      <c r="D463" t="str">
        <f t="shared" si="18"/>
        <v>E462</v>
      </c>
    </row>
    <row r="464" spans="1:4" x14ac:dyDescent="0.35">
      <c r="A464" s="9" t="str">
        <f>+MontoEmpresas!A465</f>
        <v>E463</v>
      </c>
      <c r="B464" s="24">
        <f>+MontoEmpresas!AV465</f>
        <v>0</v>
      </c>
      <c r="C464" s="24">
        <f>+MontoEmpresas!BJ465</f>
        <v>0</v>
      </c>
      <c r="D464" t="str">
        <f t="shared" si="18"/>
        <v>E463</v>
      </c>
    </row>
    <row r="465" spans="1:4" x14ac:dyDescent="0.35">
      <c r="A465" s="9" t="str">
        <f>+MontoEmpresas!A466</f>
        <v>E464</v>
      </c>
      <c r="B465" s="24">
        <f>+MontoEmpresas!AV466</f>
        <v>0</v>
      </c>
      <c r="C465" s="24">
        <f>+MontoEmpresas!BJ466</f>
        <v>0</v>
      </c>
      <c r="D465" t="str">
        <f t="shared" si="18"/>
        <v>E464</v>
      </c>
    </row>
    <row r="466" spans="1:4" x14ac:dyDescent="0.35">
      <c r="A466" s="9" t="str">
        <f>+MontoEmpresas!A467</f>
        <v>E465</v>
      </c>
      <c r="B466" s="24">
        <f>+MontoEmpresas!AV467</f>
        <v>0</v>
      </c>
      <c r="C466" s="24">
        <f>+MontoEmpresas!BJ467</f>
        <v>0</v>
      </c>
      <c r="D466" t="str">
        <f t="shared" si="18"/>
        <v>E465</v>
      </c>
    </row>
    <row r="467" spans="1:4" x14ac:dyDescent="0.35">
      <c r="A467" s="9" t="str">
        <f>+MontoEmpresas!A468</f>
        <v>E466</v>
      </c>
      <c r="B467" s="24">
        <f>+MontoEmpresas!AV468</f>
        <v>0</v>
      </c>
      <c r="C467" s="24">
        <f>+MontoEmpresas!BJ468</f>
        <v>0</v>
      </c>
      <c r="D467" t="str">
        <f t="shared" si="18"/>
        <v>E466</v>
      </c>
    </row>
    <row r="468" spans="1:4" x14ac:dyDescent="0.35">
      <c r="A468" s="9" t="str">
        <f>+MontoEmpresas!A469</f>
        <v>E467</v>
      </c>
      <c r="B468" s="24">
        <f>+MontoEmpresas!AV469</f>
        <v>0</v>
      </c>
      <c r="C468" s="24">
        <f>+MontoEmpresas!BJ469</f>
        <v>0</v>
      </c>
      <c r="D468" t="str">
        <f t="shared" si="18"/>
        <v>E467</v>
      </c>
    </row>
    <row r="469" spans="1:4" x14ac:dyDescent="0.35">
      <c r="A469" s="9" t="str">
        <f>+MontoEmpresas!A470</f>
        <v>E468</v>
      </c>
      <c r="B469" s="24">
        <f>+MontoEmpresas!AV470</f>
        <v>0</v>
      </c>
      <c r="C469" s="24">
        <f>+MontoEmpresas!BJ470</f>
        <v>0</v>
      </c>
      <c r="D469" t="str">
        <f t="shared" si="18"/>
        <v>E468</v>
      </c>
    </row>
    <row r="470" spans="1:4" x14ac:dyDescent="0.35">
      <c r="A470" s="9" t="str">
        <f>+MontoEmpresas!A471</f>
        <v>E469</v>
      </c>
      <c r="B470" s="24">
        <f>+MontoEmpresas!AV471</f>
        <v>0</v>
      </c>
      <c r="C470" s="24">
        <f>+MontoEmpresas!BJ471</f>
        <v>0</v>
      </c>
      <c r="D470" t="str">
        <f t="shared" si="18"/>
        <v>E469</v>
      </c>
    </row>
    <row r="471" spans="1:4" x14ac:dyDescent="0.35">
      <c r="A471" s="9" t="str">
        <f>+MontoEmpresas!A472</f>
        <v>E470</v>
      </c>
      <c r="B471" s="24">
        <f>+MontoEmpresas!AV472</f>
        <v>0</v>
      </c>
      <c r="C471" s="24">
        <f>+MontoEmpresas!BJ472</f>
        <v>0</v>
      </c>
      <c r="D471" t="str">
        <f t="shared" si="18"/>
        <v>E470</v>
      </c>
    </row>
    <row r="472" spans="1:4" x14ac:dyDescent="0.35">
      <c r="A472" s="9" t="str">
        <f>+MontoEmpresas!A473</f>
        <v>E471</v>
      </c>
      <c r="B472" s="24">
        <f>+MontoEmpresas!AV473</f>
        <v>0</v>
      </c>
      <c r="C472" s="24">
        <f>+MontoEmpresas!BJ473</f>
        <v>0</v>
      </c>
      <c r="D472" t="str">
        <f t="shared" si="18"/>
        <v>E471</v>
      </c>
    </row>
    <row r="473" spans="1:4" x14ac:dyDescent="0.35">
      <c r="A473" s="9" t="str">
        <f>+MontoEmpresas!A474</f>
        <v>E472</v>
      </c>
      <c r="B473" s="24">
        <f>+MontoEmpresas!AV474</f>
        <v>0</v>
      </c>
      <c r="C473" s="24">
        <f>+MontoEmpresas!BJ474</f>
        <v>0</v>
      </c>
      <c r="D473" t="str">
        <f t="shared" si="18"/>
        <v>E472</v>
      </c>
    </row>
    <row r="474" spans="1:4" x14ac:dyDescent="0.35">
      <c r="A474" s="9" t="str">
        <f>+MontoEmpresas!A475</f>
        <v>E473</v>
      </c>
      <c r="B474" s="24">
        <f>+MontoEmpresas!AV475</f>
        <v>0</v>
      </c>
      <c r="C474" s="24">
        <f>+MontoEmpresas!BJ475</f>
        <v>0</v>
      </c>
      <c r="D474" t="str">
        <f t="shared" si="18"/>
        <v>E473</v>
      </c>
    </row>
    <row r="475" spans="1:4" x14ac:dyDescent="0.35">
      <c r="A475" s="9" t="str">
        <f>+MontoEmpresas!A476</f>
        <v>E474</v>
      </c>
      <c r="B475" s="24">
        <f>+MontoEmpresas!AV476</f>
        <v>0</v>
      </c>
      <c r="C475" s="24">
        <f>+MontoEmpresas!BJ476</f>
        <v>0</v>
      </c>
      <c r="D475" t="str">
        <f t="shared" si="18"/>
        <v>E474</v>
      </c>
    </row>
    <row r="476" spans="1:4" x14ac:dyDescent="0.35">
      <c r="A476" s="9" t="str">
        <f>+MontoEmpresas!A477</f>
        <v>E475</v>
      </c>
      <c r="B476" s="24">
        <f>+MontoEmpresas!AV477</f>
        <v>0</v>
      </c>
      <c r="C476" s="24">
        <f>+MontoEmpresas!BJ477</f>
        <v>0</v>
      </c>
      <c r="D476" t="str">
        <f t="shared" si="18"/>
        <v>E475</v>
      </c>
    </row>
    <row r="477" spans="1:4" x14ac:dyDescent="0.35">
      <c r="A477" s="9" t="str">
        <f>+MontoEmpresas!A478</f>
        <v>E476</v>
      </c>
      <c r="B477" s="24">
        <f>+MontoEmpresas!AV478</f>
        <v>0</v>
      </c>
      <c r="C477" s="24">
        <f>+MontoEmpresas!BJ478</f>
        <v>0</v>
      </c>
      <c r="D477" t="str">
        <f t="shared" si="18"/>
        <v>E476</v>
      </c>
    </row>
    <row r="478" spans="1:4" x14ac:dyDescent="0.35">
      <c r="A478" s="9" t="str">
        <f>+MontoEmpresas!A479</f>
        <v>E477</v>
      </c>
      <c r="B478" s="24">
        <f>+MontoEmpresas!AV479</f>
        <v>0</v>
      </c>
      <c r="C478" s="24">
        <f>+MontoEmpresas!BJ479</f>
        <v>0</v>
      </c>
      <c r="D478" t="str">
        <f t="shared" si="18"/>
        <v>E477</v>
      </c>
    </row>
    <row r="479" spans="1:4" x14ac:dyDescent="0.35">
      <c r="A479" s="9" t="str">
        <f>+MontoEmpresas!A480</f>
        <v>E478</v>
      </c>
      <c r="B479" s="24">
        <f>+MontoEmpresas!AV480</f>
        <v>0</v>
      </c>
      <c r="C479" s="24">
        <f>+MontoEmpresas!BJ480</f>
        <v>0</v>
      </c>
      <c r="D479" t="str">
        <f t="shared" si="18"/>
        <v>E478</v>
      </c>
    </row>
    <row r="480" spans="1:4" x14ac:dyDescent="0.35">
      <c r="A480" s="9" t="str">
        <f>+MontoEmpresas!A481</f>
        <v>E479</v>
      </c>
      <c r="B480" s="24">
        <f>+MontoEmpresas!AV481</f>
        <v>0</v>
      </c>
      <c r="C480" s="24">
        <f>+MontoEmpresas!BJ481</f>
        <v>0</v>
      </c>
      <c r="D480" t="str">
        <f t="shared" si="18"/>
        <v>E479</v>
      </c>
    </row>
    <row r="481" spans="1:4" x14ac:dyDescent="0.35">
      <c r="A481" s="9" t="str">
        <f>+MontoEmpresas!A482</f>
        <v>E480</v>
      </c>
      <c r="B481" s="24">
        <f>+MontoEmpresas!AV482</f>
        <v>0</v>
      </c>
      <c r="C481" s="24">
        <f>+MontoEmpresas!BJ482</f>
        <v>0</v>
      </c>
      <c r="D481" t="str">
        <f t="shared" si="18"/>
        <v>E480</v>
      </c>
    </row>
    <row r="482" spans="1:4" x14ac:dyDescent="0.35">
      <c r="A482" s="9" t="str">
        <f>+MontoEmpresas!A483</f>
        <v>E481</v>
      </c>
      <c r="B482" s="24">
        <f>+MontoEmpresas!AV483</f>
        <v>0</v>
      </c>
      <c r="C482" s="24">
        <f>+MontoEmpresas!BJ483</f>
        <v>0</v>
      </c>
      <c r="D482" t="str">
        <f t="shared" si="18"/>
        <v>E481</v>
      </c>
    </row>
    <row r="483" spans="1:4" x14ac:dyDescent="0.35">
      <c r="A483" s="9" t="str">
        <f>+MontoEmpresas!A484</f>
        <v>E482</v>
      </c>
      <c r="B483" s="24">
        <f>+MontoEmpresas!AV484</f>
        <v>0</v>
      </c>
      <c r="C483" s="24">
        <f>+MontoEmpresas!BJ484</f>
        <v>0</v>
      </c>
      <c r="D483" t="str">
        <f t="shared" si="18"/>
        <v>E482</v>
      </c>
    </row>
    <row r="484" spans="1:4" x14ac:dyDescent="0.35">
      <c r="A484" s="9" t="str">
        <f>+MontoEmpresas!A485</f>
        <v>E483</v>
      </c>
      <c r="B484" s="24">
        <f>+MontoEmpresas!AV485</f>
        <v>0</v>
      </c>
      <c r="C484" s="24">
        <f>+MontoEmpresas!BJ485</f>
        <v>0</v>
      </c>
      <c r="D484" t="str">
        <f t="shared" si="18"/>
        <v>E483</v>
      </c>
    </row>
    <row r="485" spans="1:4" x14ac:dyDescent="0.35">
      <c r="A485" s="9" t="str">
        <f>+MontoEmpresas!A486</f>
        <v>E484</v>
      </c>
      <c r="B485" s="24">
        <f>+MontoEmpresas!AV486</f>
        <v>0</v>
      </c>
      <c r="C485" s="24">
        <f>+MontoEmpresas!BJ486</f>
        <v>0</v>
      </c>
      <c r="D485" t="str">
        <f t="shared" si="18"/>
        <v>E484</v>
      </c>
    </row>
    <row r="486" spans="1:4" x14ac:dyDescent="0.35">
      <c r="A486" s="9" t="str">
        <f>+MontoEmpresas!A487</f>
        <v>E485</v>
      </c>
      <c r="B486" s="24">
        <f>+MontoEmpresas!AV487</f>
        <v>0</v>
      </c>
      <c r="C486" s="24">
        <f>+MontoEmpresas!BJ487</f>
        <v>0</v>
      </c>
      <c r="D486" t="str">
        <f t="shared" si="18"/>
        <v>E485</v>
      </c>
    </row>
    <row r="487" spans="1:4" x14ac:dyDescent="0.35">
      <c r="A487" s="9" t="str">
        <f>+MontoEmpresas!A488</f>
        <v>E486</v>
      </c>
      <c r="B487" s="24">
        <f>+MontoEmpresas!AV488</f>
        <v>0</v>
      </c>
      <c r="C487" s="24">
        <f>+MontoEmpresas!BJ488</f>
        <v>0</v>
      </c>
      <c r="D487" t="str">
        <f t="shared" si="18"/>
        <v>E486</v>
      </c>
    </row>
    <row r="488" spans="1:4" x14ac:dyDescent="0.35">
      <c r="A488" s="9" t="str">
        <f>+MontoEmpresas!A489</f>
        <v>E487</v>
      </c>
      <c r="B488" s="24">
        <f>+MontoEmpresas!AV489</f>
        <v>0</v>
      </c>
      <c r="C488" s="24">
        <f>+MontoEmpresas!BJ489</f>
        <v>0</v>
      </c>
      <c r="D488" t="str">
        <f t="shared" si="18"/>
        <v>E487</v>
      </c>
    </row>
    <row r="489" spans="1:4" x14ac:dyDescent="0.35">
      <c r="A489" s="9" t="str">
        <f>+MontoEmpresas!A490</f>
        <v>E488</v>
      </c>
      <c r="B489" s="24">
        <f>+MontoEmpresas!AV490</f>
        <v>0</v>
      </c>
      <c r="C489" s="24">
        <f>+MontoEmpresas!BJ490</f>
        <v>0</v>
      </c>
      <c r="D489" t="str">
        <f t="shared" si="18"/>
        <v>E488</v>
      </c>
    </row>
    <row r="490" spans="1:4" x14ac:dyDescent="0.35">
      <c r="A490" s="9" t="str">
        <f>+MontoEmpresas!A491</f>
        <v>E489</v>
      </c>
      <c r="B490" s="24">
        <f>+MontoEmpresas!AV491</f>
        <v>0</v>
      </c>
      <c r="C490" s="24">
        <f>+MontoEmpresas!BJ491</f>
        <v>0</v>
      </c>
      <c r="D490" t="str">
        <f t="shared" si="18"/>
        <v>E489</v>
      </c>
    </row>
    <row r="491" spans="1:4" x14ac:dyDescent="0.35">
      <c r="A491" s="9" t="str">
        <f>+MontoEmpresas!A492</f>
        <v>E490</v>
      </c>
      <c r="B491" s="24">
        <f>+MontoEmpresas!AV492</f>
        <v>0</v>
      </c>
      <c r="C491" s="24">
        <f>+MontoEmpresas!BJ492</f>
        <v>0</v>
      </c>
      <c r="D491" t="str">
        <f t="shared" si="18"/>
        <v>E490</v>
      </c>
    </row>
    <row r="492" spans="1:4" x14ac:dyDescent="0.35">
      <c r="A492" s="9" t="str">
        <f>+MontoEmpresas!A493</f>
        <v>E491</v>
      </c>
      <c r="B492" s="24">
        <f>+MontoEmpresas!AV493</f>
        <v>0</v>
      </c>
      <c r="C492" s="24">
        <f>+MontoEmpresas!BJ493</f>
        <v>0</v>
      </c>
      <c r="D492" t="str">
        <f t="shared" si="18"/>
        <v>E491</v>
      </c>
    </row>
    <row r="493" spans="1:4" x14ac:dyDescent="0.35">
      <c r="A493" s="9" t="str">
        <f>+MontoEmpresas!A494</f>
        <v>E492</v>
      </c>
      <c r="B493" s="24">
        <f>+MontoEmpresas!AV494</f>
        <v>0</v>
      </c>
      <c r="C493" s="24">
        <f>+MontoEmpresas!BJ494</f>
        <v>0</v>
      </c>
      <c r="D493" t="str">
        <f t="shared" si="18"/>
        <v>E492</v>
      </c>
    </row>
    <row r="494" spans="1:4" x14ac:dyDescent="0.35">
      <c r="A494" s="9" t="str">
        <f>+MontoEmpresas!A495</f>
        <v>E493</v>
      </c>
      <c r="B494" s="24">
        <f>+MontoEmpresas!AV495</f>
        <v>0</v>
      </c>
      <c r="C494" s="24">
        <f>+MontoEmpresas!BJ495</f>
        <v>0</v>
      </c>
      <c r="D494" t="str">
        <f t="shared" si="18"/>
        <v>E493</v>
      </c>
    </row>
    <row r="495" spans="1:4" x14ac:dyDescent="0.35">
      <c r="A495" s="9" t="str">
        <f>+MontoEmpresas!A496</f>
        <v>E494</v>
      </c>
      <c r="B495" s="24">
        <f>+MontoEmpresas!AV496</f>
        <v>0</v>
      </c>
      <c r="C495" s="24">
        <f>+MontoEmpresas!BJ496</f>
        <v>0</v>
      </c>
      <c r="D495" t="str">
        <f t="shared" si="18"/>
        <v>E494</v>
      </c>
    </row>
    <row r="496" spans="1:4" x14ac:dyDescent="0.35">
      <c r="A496" s="9" t="str">
        <f>+MontoEmpresas!A497</f>
        <v>E495</v>
      </c>
      <c r="B496" s="24">
        <f>+MontoEmpresas!AV497</f>
        <v>0</v>
      </c>
      <c r="C496" s="24">
        <f>+MontoEmpresas!BJ497</f>
        <v>0</v>
      </c>
      <c r="D496" t="str">
        <f t="shared" ref="D496:D501" si="19">+A496</f>
        <v>E495</v>
      </c>
    </row>
    <row r="497" spans="1:4" x14ac:dyDescent="0.35">
      <c r="A497" s="9" t="str">
        <f>+MontoEmpresas!A498</f>
        <v>E496</v>
      </c>
      <c r="B497" s="24">
        <f>+MontoEmpresas!AV498</f>
        <v>0</v>
      </c>
      <c r="C497" s="24">
        <f>+MontoEmpresas!BJ498</f>
        <v>0</v>
      </c>
      <c r="D497" t="str">
        <f t="shared" si="19"/>
        <v>E496</v>
      </c>
    </row>
    <row r="498" spans="1:4" x14ac:dyDescent="0.35">
      <c r="A498" s="9" t="str">
        <f>+MontoEmpresas!A499</f>
        <v>E497</v>
      </c>
      <c r="B498" s="24">
        <f>+MontoEmpresas!AV499</f>
        <v>0</v>
      </c>
      <c r="C498" s="24">
        <f>+MontoEmpresas!BJ499</f>
        <v>0</v>
      </c>
      <c r="D498" t="str">
        <f t="shared" si="19"/>
        <v>E497</v>
      </c>
    </row>
    <row r="499" spans="1:4" x14ac:dyDescent="0.35">
      <c r="A499" s="9" t="str">
        <f>+MontoEmpresas!A500</f>
        <v>E498</v>
      </c>
      <c r="B499" s="24">
        <f>+MontoEmpresas!AV500</f>
        <v>0</v>
      </c>
      <c r="C499" s="24">
        <f>+MontoEmpresas!BJ500</f>
        <v>0</v>
      </c>
      <c r="D499" t="str">
        <f t="shared" si="19"/>
        <v>E498</v>
      </c>
    </row>
    <row r="500" spans="1:4" x14ac:dyDescent="0.35">
      <c r="A500" s="9" t="str">
        <f>+MontoEmpresas!A501</f>
        <v>E499</v>
      </c>
      <c r="B500" s="24">
        <f>+MontoEmpresas!AV501</f>
        <v>0</v>
      </c>
      <c r="C500" s="24">
        <f>+MontoEmpresas!BJ501</f>
        <v>0</v>
      </c>
      <c r="D500" t="str">
        <f t="shared" si="19"/>
        <v>E499</v>
      </c>
    </row>
    <row r="501" spans="1:4" x14ac:dyDescent="0.35">
      <c r="A501" s="9" t="str">
        <f>+MontoEmpresas!A502</f>
        <v>SINEMP</v>
      </c>
      <c r="B501" s="24">
        <f>+MontoEmpresas!AV502</f>
        <v>47377568.870000049</v>
      </c>
      <c r="C501" s="24">
        <f>+MontoEmpresas!BJ502</f>
        <v>47377568.870000049</v>
      </c>
      <c r="D501" t="str">
        <f t="shared" si="19"/>
        <v>SINEMP</v>
      </c>
    </row>
    <row r="502" spans="1:4" x14ac:dyDescent="0.35">
      <c r="A502" s="9"/>
      <c r="B502" s="24"/>
      <c r="C502" s="24"/>
    </row>
    <row r="503" spans="1:4" x14ac:dyDescent="0.35">
      <c r="A503" s="9"/>
      <c r="B503" s="24"/>
      <c r="C503" s="24"/>
    </row>
    <row r="504" spans="1:4" x14ac:dyDescent="0.35">
      <c r="A504" s="9"/>
      <c r="B504" s="24"/>
      <c r="C504" s="24"/>
    </row>
    <row r="505" spans="1:4" x14ac:dyDescent="0.35">
      <c r="A505" s="9"/>
      <c r="B505" s="24"/>
      <c r="C505" s="24"/>
    </row>
    <row r="506" spans="1:4" x14ac:dyDescent="0.35">
      <c r="A506" s="9"/>
      <c r="B506" s="24"/>
      <c r="C506" s="24"/>
    </row>
    <row r="507" spans="1:4" x14ac:dyDescent="0.35">
      <c r="A507" s="9"/>
      <c r="B507" s="24"/>
      <c r="C507" s="24"/>
    </row>
    <row r="508" spans="1:4" x14ac:dyDescent="0.35">
      <c r="A508" s="9"/>
      <c r="B508" s="24"/>
      <c r="C508" s="24"/>
    </row>
    <row r="509" spans="1:4" x14ac:dyDescent="0.35">
      <c r="A509" s="9"/>
      <c r="B509" s="24"/>
      <c r="C509" s="24"/>
    </row>
    <row r="510" spans="1:4" x14ac:dyDescent="0.35">
      <c r="A510" s="9"/>
      <c r="B510" s="24"/>
      <c r="C510" s="24"/>
    </row>
    <row r="511" spans="1:4" x14ac:dyDescent="0.35">
      <c r="A511" s="9"/>
      <c r="B511" s="24"/>
      <c r="C511" s="24"/>
    </row>
    <row r="512" spans="1:4" x14ac:dyDescent="0.35">
      <c r="A512" s="9"/>
      <c r="B512" s="24"/>
      <c r="C512" s="24"/>
    </row>
    <row r="513" spans="1:3" x14ac:dyDescent="0.35">
      <c r="A513" s="9"/>
      <c r="B513" s="24"/>
      <c r="C513" s="24"/>
    </row>
    <row r="514" spans="1:3" x14ac:dyDescent="0.35">
      <c r="A514" s="9"/>
      <c r="B514" s="24"/>
      <c r="C514" s="24"/>
    </row>
    <row r="515" spans="1:3" x14ac:dyDescent="0.35">
      <c r="A515" s="9"/>
      <c r="B515" s="24"/>
      <c r="C515" s="24"/>
    </row>
    <row r="516" spans="1:3" x14ac:dyDescent="0.35">
      <c r="A516" s="9"/>
      <c r="B516" s="24"/>
      <c r="C516" s="24"/>
    </row>
    <row r="517" spans="1:3" x14ac:dyDescent="0.35">
      <c r="A517" s="9"/>
      <c r="B517" s="24"/>
      <c r="C517" s="24"/>
    </row>
    <row r="518" spans="1:3" x14ac:dyDescent="0.35">
      <c r="A518" s="9"/>
      <c r="B518" s="24"/>
      <c r="C518" s="24"/>
    </row>
    <row r="519" spans="1:3" x14ac:dyDescent="0.35">
      <c r="A519" s="9"/>
      <c r="B519" s="24"/>
      <c r="C519" s="24"/>
    </row>
    <row r="520" spans="1:3" x14ac:dyDescent="0.35">
      <c r="A520" s="9"/>
      <c r="B520" s="24"/>
      <c r="C520" s="24"/>
    </row>
    <row r="521" spans="1:3" x14ac:dyDescent="0.35">
      <c r="A521" s="9"/>
      <c r="B521" s="24"/>
      <c r="C521" s="24"/>
    </row>
    <row r="522" spans="1:3" x14ac:dyDescent="0.35">
      <c r="A522" s="9"/>
      <c r="B522" s="24"/>
      <c r="C522" s="24"/>
    </row>
    <row r="523" spans="1:3" x14ac:dyDescent="0.35">
      <c r="A523" s="9"/>
      <c r="B523" s="24"/>
      <c r="C523" s="24"/>
    </row>
    <row r="524" spans="1:3" x14ac:dyDescent="0.35">
      <c r="A524" s="9"/>
      <c r="B524" s="24"/>
      <c r="C524" s="24"/>
    </row>
    <row r="525" spans="1:3" x14ac:dyDescent="0.35">
      <c r="A525" s="9"/>
      <c r="B525" s="24"/>
      <c r="C525" s="24"/>
    </row>
    <row r="526" spans="1:3" x14ac:dyDescent="0.35">
      <c r="A526" s="9"/>
      <c r="B526" s="24"/>
      <c r="C526" s="24"/>
    </row>
    <row r="527" spans="1:3" x14ac:dyDescent="0.35">
      <c r="A527" s="9"/>
      <c r="B527" s="24"/>
      <c r="C527" s="24"/>
    </row>
    <row r="528" spans="1:3" x14ac:dyDescent="0.35">
      <c r="A528" s="9"/>
      <c r="B528" s="24"/>
      <c r="C528" s="24"/>
    </row>
    <row r="529" spans="1:3" x14ac:dyDescent="0.35">
      <c r="A529" s="9"/>
      <c r="B529" s="24"/>
      <c r="C529" s="24"/>
    </row>
    <row r="530" spans="1:3" x14ac:dyDescent="0.35">
      <c r="A530" s="9"/>
      <c r="B530" s="24"/>
      <c r="C530" s="24"/>
    </row>
    <row r="531" spans="1:3" x14ac:dyDescent="0.35">
      <c r="A531" s="9"/>
      <c r="B531" s="24"/>
      <c r="C531" s="24"/>
    </row>
    <row r="532" spans="1:3" x14ac:dyDescent="0.35">
      <c r="A532" s="9"/>
      <c r="B532" s="24"/>
      <c r="C532" s="24"/>
    </row>
    <row r="533" spans="1:3" x14ac:dyDescent="0.35">
      <c r="A533" s="9"/>
      <c r="B533" s="24"/>
      <c r="C533" s="24"/>
    </row>
    <row r="534" spans="1:3" x14ac:dyDescent="0.35">
      <c r="A534" s="9"/>
      <c r="B534" s="24"/>
      <c r="C534" s="24"/>
    </row>
    <row r="535" spans="1:3" x14ac:dyDescent="0.35">
      <c r="A535" s="9"/>
      <c r="B535" s="24"/>
      <c r="C535" s="24"/>
    </row>
    <row r="536" spans="1:3" x14ac:dyDescent="0.35">
      <c r="A536" s="9"/>
      <c r="B536" s="24"/>
      <c r="C536" s="24"/>
    </row>
    <row r="537" spans="1:3" x14ac:dyDescent="0.35">
      <c r="A537" s="9"/>
      <c r="B537" s="24"/>
      <c r="C537" s="24"/>
    </row>
    <row r="538" spans="1:3" x14ac:dyDescent="0.35">
      <c r="A538" s="9"/>
      <c r="B538" s="24"/>
      <c r="C538" s="24"/>
    </row>
    <row r="539" spans="1:3" x14ac:dyDescent="0.35">
      <c r="A539" s="9"/>
      <c r="B539" s="24"/>
      <c r="C539" s="24"/>
    </row>
    <row r="540" spans="1:3" x14ac:dyDescent="0.35">
      <c r="A540" s="9"/>
      <c r="B540" s="24"/>
      <c r="C540" s="24"/>
    </row>
    <row r="541" spans="1:3" x14ac:dyDescent="0.35">
      <c r="A541" s="9"/>
      <c r="B541" s="24"/>
      <c r="C541" s="24"/>
    </row>
    <row r="542" spans="1:3" x14ac:dyDescent="0.35">
      <c r="A542" s="9"/>
      <c r="B542" s="24"/>
      <c r="C542" s="24"/>
    </row>
    <row r="543" spans="1:3" x14ac:dyDescent="0.35">
      <c r="A543" s="9"/>
      <c r="B543" s="24"/>
      <c r="C543" s="24"/>
    </row>
    <row r="544" spans="1:3" x14ac:dyDescent="0.35">
      <c r="A544" s="9"/>
      <c r="B544" s="24"/>
      <c r="C544" s="24"/>
    </row>
    <row r="545" spans="1:3" x14ac:dyDescent="0.35">
      <c r="A545" s="9"/>
      <c r="B545" s="24"/>
      <c r="C545" s="24"/>
    </row>
    <row r="546" spans="1:3" x14ac:dyDescent="0.35">
      <c r="A546" s="9"/>
      <c r="B546" s="24"/>
      <c r="C546" s="24"/>
    </row>
    <row r="547" spans="1:3" x14ac:dyDescent="0.35">
      <c r="A547" s="9"/>
      <c r="B547" s="24"/>
      <c r="C547" s="24"/>
    </row>
    <row r="548" spans="1:3" x14ac:dyDescent="0.35">
      <c r="A548" s="9"/>
      <c r="B548" s="24"/>
      <c r="C548" s="24"/>
    </row>
    <row r="549" spans="1:3" x14ac:dyDescent="0.35">
      <c r="A549" s="9"/>
      <c r="B549" s="24"/>
      <c r="C549" s="24"/>
    </row>
    <row r="550" spans="1:3" x14ac:dyDescent="0.35">
      <c r="A550" s="9"/>
      <c r="B550" s="24"/>
      <c r="C550" s="24"/>
    </row>
    <row r="551" spans="1:3" x14ac:dyDescent="0.35">
      <c r="A551" s="9"/>
      <c r="B551" s="24"/>
      <c r="C551" s="24"/>
    </row>
    <row r="552" spans="1:3" x14ac:dyDescent="0.35">
      <c r="A552" s="9"/>
      <c r="B552" s="24"/>
      <c r="C552" s="24"/>
    </row>
    <row r="553" spans="1:3" x14ac:dyDescent="0.35">
      <c r="A553" s="9"/>
      <c r="B553" s="24"/>
      <c r="C553" s="24"/>
    </row>
    <row r="554" spans="1:3" x14ac:dyDescent="0.35">
      <c r="A554" s="9"/>
      <c r="B554" s="24"/>
      <c r="C554" s="24"/>
    </row>
    <row r="555" spans="1:3" x14ac:dyDescent="0.35">
      <c r="A555" s="9"/>
      <c r="B555" s="24"/>
      <c r="C555" s="24"/>
    </row>
    <row r="556" spans="1:3" x14ac:dyDescent="0.35">
      <c r="A556" s="9"/>
      <c r="B556" s="24"/>
      <c r="C556" s="24"/>
    </row>
    <row r="557" spans="1:3" x14ac:dyDescent="0.35">
      <c r="A557" s="9"/>
      <c r="B557" s="24"/>
      <c r="C557" s="24"/>
    </row>
    <row r="558" spans="1:3" x14ac:dyDescent="0.35">
      <c r="A558" s="9"/>
      <c r="B558" s="24"/>
      <c r="C558" s="24"/>
    </row>
    <row r="559" spans="1:3" x14ac:dyDescent="0.35">
      <c r="A559" s="9"/>
      <c r="B559" s="24"/>
      <c r="C559" s="24"/>
    </row>
    <row r="560" spans="1:3" x14ac:dyDescent="0.35">
      <c r="A560" s="9"/>
      <c r="B560" s="24"/>
      <c r="C560" s="24"/>
    </row>
    <row r="561" spans="1:3" x14ac:dyDescent="0.35">
      <c r="A561" s="9"/>
      <c r="B561" s="24"/>
      <c r="C561" s="24"/>
    </row>
    <row r="562" spans="1:3" x14ac:dyDescent="0.35">
      <c r="A562" s="9"/>
      <c r="B562" s="24"/>
      <c r="C562" s="24"/>
    </row>
    <row r="563" spans="1:3" x14ac:dyDescent="0.35">
      <c r="A563" s="9"/>
      <c r="B563" s="24"/>
      <c r="C563" s="24"/>
    </row>
    <row r="564" spans="1:3" x14ac:dyDescent="0.35">
      <c r="A564" s="9"/>
      <c r="B564" s="24"/>
      <c r="C564" s="24"/>
    </row>
    <row r="565" spans="1:3" x14ac:dyDescent="0.35">
      <c r="A565" s="9"/>
      <c r="B565" s="24"/>
      <c r="C565" s="24"/>
    </row>
    <row r="566" spans="1:3" x14ac:dyDescent="0.35">
      <c r="A566" s="9"/>
      <c r="B566" s="24"/>
      <c r="C566" s="24"/>
    </row>
    <row r="567" spans="1:3" x14ac:dyDescent="0.35">
      <c r="A567" s="9"/>
      <c r="B567" s="24"/>
      <c r="C567" s="24"/>
    </row>
    <row r="568" spans="1:3" x14ac:dyDescent="0.35">
      <c r="A568" s="9"/>
      <c r="B568" s="24"/>
      <c r="C568" s="24"/>
    </row>
    <row r="569" spans="1:3" x14ac:dyDescent="0.35">
      <c r="A569" s="9"/>
      <c r="B569" s="24"/>
      <c r="C569" s="24"/>
    </row>
    <row r="570" spans="1:3" x14ac:dyDescent="0.35">
      <c r="A570" s="9"/>
      <c r="B570" s="24"/>
      <c r="C570" s="24"/>
    </row>
    <row r="571" spans="1:3" x14ac:dyDescent="0.35">
      <c r="A571" s="9"/>
      <c r="B571" s="24"/>
      <c r="C571" s="24"/>
    </row>
    <row r="572" spans="1:3" x14ac:dyDescent="0.35">
      <c r="A572" s="9"/>
      <c r="B572" s="24"/>
      <c r="C572" s="24"/>
    </row>
    <row r="573" spans="1:3" x14ac:dyDescent="0.35">
      <c r="A573" s="9"/>
      <c r="B573" s="24"/>
      <c r="C573" s="24"/>
    </row>
    <row r="574" spans="1:3" x14ac:dyDescent="0.35">
      <c r="A574" s="9"/>
      <c r="B574" s="24"/>
      <c r="C574" s="24"/>
    </row>
    <row r="575" spans="1:3" x14ac:dyDescent="0.35">
      <c r="A575" s="9"/>
      <c r="B575" s="24"/>
      <c r="C575" s="24"/>
    </row>
    <row r="576" spans="1:3" x14ac:dyDescent="0.35">
      <c r="A576" s="9"/>
      <c r="B576" s="24"/>
      <c r="C576" s="24"/>
    </row>
    <row r="577" spans="1:3" x14ac:dyDescent="0.35">
      <c r="A577" s="9"/>
      <c r="B577" s="24"/>
      <c r="C577" s="24"/>
    </row>
    <row r="578" spans="1:3" x14ac:dyDescent="0.35">
      <c r="A578" s="9"/>
      <c r="B578" s="24"/>
      <c r="C578" s="24"/>
    </row>
    <row r="579" spans="1:3" x14ac:dyDescent="0.35">
      <c r="A579" s="9"/>
      <c r="B579" s="24"/>
      <c r="C579" s="24"/>
    </row>
    <row r="580" spans="1:3" x14ac:dyDescent="0.35">
      <c r="A580" s="9"/>
      <c r="B580" s="24"/>
      <c r="C580" s="24"/>
    </row>
    <row r="581" spans="1:3" x14ac:dyDescent="0.35">
      <c r="A581" s="9"/>
      <c r="B581" s="24"/>
      <c r="C581" s="24"/>
    </row>
    <row r="582" spans="1:3" x14ac:dyDescent="0.35">
      <c r="A582" s="9"/>
      <c r="B582" s="24"/>
      <c r="C582" s="24"/>
    </row>
    <row r="583" spans="1:3" x14ac:dyDescent="0.35">
      <c r="A583" s="9"/>
      <c r="B583" s="24"/>
      <c r="C583" s="24"/>
    </row>
    <row r="584" spans="1:3" x14ac:dyDescent="0.35">
      <c r="A584" s="9"/>
      <c r="B584" s="24"/>
      <c r="C584" s="24"/>
    </row>
    <row r="585" spans="1:3" x14ac:dyDescent="0.35">
      <c r="A585" s="9"/>
      <c r="B585" s="24"/>
      <c r="C585" s="24"/>
    </row>
    <row r="586" spans="1:3" x14ac:dyDescent="0.35">
      <c r="A586" s="9"/>
      <c r="B586" s="24"/>
      <c r="C586" s="24"/>
    </row>
    <row r="587" spans="1:3" x14ac:dyDescent="0.35">
      <c r="A587" s="9"/>
      <c r="B587" s="24"/>
      <c r="C587" s="24"/>
    </row>
    <row r="588" spans="1:3" x14ac:dyDescent="0.35">
      <c r="A588" s="9"/>
      <c r="B588" s="24"/>
      <c r="C588" s="24"/>
    </row>
    <row r="589" spans="1:3" x14ac:dyDescent="0.35">
      <c r="A589" s="9"/>
      <c r="B589" s="24"/>
      <c r="C589" s="24"/>
    </row>
    <row r="590" spans="1:3" x14ac:dyDescent="0.35">
      <c r="A590" s="9"/>
      <c r="B590" s="24"/>
      <c r="C590" s="24"/>
    </row>
    <row r="591" spans="1:3" x14ac:dyDescent="0.35">
      <c r="A591" s="9"/>
      <c r="B591" s="24"/>
      <c r="C591" s="24"/>
    </row>
    <row r="592" spans="1:3" x14ac:dyDescent="0.35">
      <c r="A592" s="9"/>
      <c r="B592" s="24"/>
      <c r="C592" s="24"/>
    </row>
    <row r="593" spans="1:3" x14ac:dyDescent="0.35">
      <c r="A593" s="9"/>
      <c r="B593" s="24"/>
      <c r="C593" s="24"/>
    </row>
    <row r="594" spans="1:3" x14ac:dyDescent="0.35">
      <c r="A594" s="9"/>
      <c r="B594" s="24"/>
      <c r="C594" s="24"/>
    </row>
    <row r="595" spans="1:3" x14ac:dyDescent="0.35">
      <c r="A595" s="9"/>
      <c r="B595" s="24"/>
      <c r="C595" s="24"/>
    </row>
    <row r="596" spans="1:3" x14ac:dyDescent="0.35">
      <c r="A596" s="9"/>
      <c r="B596" s="24"/>
      <c r="C596" s="24"/>
    </row>
    <row r="597" spans="1:3" x14ac:dyDescent="0.35">
      <c r="A597" s="9"/>
      <c r="B597" s="24"/>
      <c r="C597" s="24"/>
    </row>
    <row r="598" spans="1:3" x14ac:dyDescent="0.35">
      <c r="A598" s="9"/>
      <c r="B598" s="24"/>
      <c r="C598" s="24"/>
    </row>
    <row r="599" spans="1:3" x14ac:dyDescent="0.35">
      <c r="A599" s="9"/>
      <c r="B599" s="24"/>
      <c r="C599" s="24"/>
    </row>
    <row r="600" spans="1:3" x14ac:dyDescent="0.35">
      <c r="A600" s="9"/>
      <c r="B600" s="24"/>
      <c r="C600" s="24"/>
    </row>
    <row r="601" spans="1:3" x14ac:dyDescent="0.35">
      <c r="A601" s="9"/>
      <c r="B601" s="24"/>
      <c r="C601" s="24"/>
    </row>
    <row r="602" spans="1:3" x14ac:dyDescent="0.35">
      <c r="A602" s="9"/>
      <c r="B602" s="24"/>
      <c r="C602" s="24"/>
    </row>
    <row r="603" spans="1:3" x14ac:dyDescent="0.35">
      <c r="A603" s="9"/>
      <c r="B603" s="24"/>
      <c r="C603" s="24"/>
    </row>
    <row r="604" spans="1:3" x14ac:dyDescent="0.35">
      <c r="A604" s="9"/>
      <c r="B604" s="24"/>
      <c r="C604" s="24"/>
    </row>
    <row r="605" spans="1:3" x14ac:dyDescent="0.35">
      <c r="A605" s="9"/>
      <c r="B605" s="24"/>
      <c r="C605" s="24"/>
    </row>
    <row r="606" spans="1:3" x14ac:dyDescent="0.35">
      <c r="A606" s="9"/>
      <c r="B606" s="24"/>
      <c r="C606" s="24"/>
    </row>
    <row r="607" spans="1:3" x14ac:dyDescent="0.35">
      <c r="A607" s="9"/>
      <c r="B607" s="24"/>
      <c r="C607" s="24"/>
    </row>
    <row r="608" spans="1:3" x14ac:dyDescent="0.35">
      <c r="A608" s="9"/>
      <c r="B608" s="24"/>
      <c r="C608" s="24"/>
    </row>
    <row r="609" spans="1:3" x14ac:dyDescent="0.35">
      <c r="A609" s="9"/>
      <c r="B609" s="24"/>
      <c r="C609" s="24"/>
    </row>
    <row r="610" spans="1:3" x14ac:dyDescent="0.35">
      <c r="A610" s="9"/>
      <c r="B610" s="24"/>
      <c r="C610" s="24"/>
    </row>
    <row r="611" spans="1:3" x14ac:dyDescent="0.35">
      <c r="A611" s="9"/>
      <c r="B611" s="24"/>
      <c r="C611" s="24"/>
    </row>
    <row r="612" spans="1:3" x14ac:dyDescent="0.35">
      <c r="A612" s="9"/>
      <c r="B612" s="24"/>
      <c r="C612" s="24"/>
    </row>
    <row r="613" spans="1:3" x14ac:dyDescent="0.35">
      <c r="A613" s="9"/>
      <c r="B613" s="24"/>
      <c r="C613" s="24"/>
    </row>
    <row r="614" spans="1:3" x14ac:dyDescent="0.35">
      <c r="A614" s="9"/>
      <c r="B614" s="24"/>
      <c r="C614" s="24"/>
    </row>
    <row r="615" spans="1:3" x14ac:dyDescent="0.35">
      <c r="A615" s="9"/>
      <c r="B615" s="24"/>
      <c r="C615" s="24"/>
    </row>
    <row r="616" spans="1:3" x14ac:dyDescent="0.35">
      <c r="A616" s="9"/>
      <c r="B616" s="24"/>
      <c r="C616" s="24"/>
    </row>
    <row r="617" spans="1:3" x14ac:dyDescent="0.35">
      <c r="A617" s="9"/>
      <c r="B617" s="24"/>
      <c r="C617" s="24"/>
    </row>
    <row r="618" spans="1:3" x14ac:dyDescent="0.35">
      <c r="A618" s="9"/>
      <c r="B618" s="24"/>
      <c r="C618" s="24"/>
    </row>
    <row r="619" spans="1:3" x14ac:dyDescent="0.35">
      <c r="A619" s="9"/>
      <c r="B619" s="24"/>
      <c r="C619" s="24"/>
    </row>
    <row r="620" spans="1:3" x14ac:dyDescent="0.35">
      <c r="A620" s="9"/>
      <c r="B620" s="24"/>
      <c r="C620" s="24"/>
    </row>
    <row r="621" spans="1:3" x14ac:dyDescent="0.35">
      <c r="A621" s="9"/>
      <c r="B621" s="24"/>
      <c r="C621" s="24"/>
    </row>
    <row r="622" spans="1:3" x14ac:dyDescent="0.35">
      <c r="A622" s="9"/>
      <c r="B622" s="24"/>
      <c r="C622" s="24"/>
    </row>
    <row r="623" spans="1:3" x14ac:dyDescent="0.35">
      <c r="A623" s="9"/>
      <c r="B623" s="24"/>
      <c r="C623" s="24"/>
    </row>
    <row r="624" spans="1:3" x14ac:dyDescent="0.35">
      <c r="A624" s="9"/>
      <c r="B624" s="24"/>
      <c r="C624" s="24"/>
    </row>
    <row r="625" spans="1:3" x14ac:dyDescent="0.35">
      <c r="A625" s="9"/>
      <c r="B625" s="24"/>
      <c r="C625" s="24"/>
    </row>
    <row r="626" spans="1:3" x14ac:dyDescent="0.35">
      <c r="A626" s="9"/>
      <c r="B626" s="24"/>
      <c r="C626" s="24"/>
    </row>
    <row r="627" spans="1:3" x14ac:dyDescent="0.35">
      <c r="A627" s="9"/>
      <c r="B627" s="24"/>
      <c r="C627" s="24"/>
    </row>
    <row r="628" spans="1:3" x14ac:dyDescent="0.35">
      <c r="A628" s="9"/>
      <c r="B628" s="24"/>
      <c r="C628" s="24"/>
    </row>
    <row r="629" spans="1:3" x14ac:dyDescent="0.35">
      <c r="A629" s="9"/>
      <c r="B629" s="24"/>
      <c r="C629" s="24"/>
    </row>
    <row r="630" spans="1:3" x14ac:dyDescent="0.35">
      <c r="A630" s="9"/>
      <c r="B630" s="24"/>
      <c r="C630" s="24"/>
    </row>
    <row r="631" spans="1:3" x14ac:dyDescent="0.35">
      <c r="A631" s="9"/>
      <c r="B631" s="24"/>
      <c r="C631" s="24"/>
    </row>
    <row r="632" spans="1:3" x14ac:dyDescent="0.35">
      <c r="A632" s="9"/>
      <c r="B632" s="24"/>
      <c r="C632" s="24"/>
    </row>
    <row r="633" spans="1:3" x14ac:dyDescent="0.35">
      <c r="A633" s="9"/>
      <c r="B633" s="24"/>
      <c r="C633" s="24"/>
    </row>
    <row r="634" spans="1:3" x14ac:dyDescent="0.35">
      <c r="A634" s="9"/>
      <c r="B634" s="24"/>
      <c r="C634" s="24"/>
    </row>
    <row r="635" spans="1:3" x14ac:dyDescent="0.35">
      <c r="A635" s="9"/>
      <c r="B635" s="24"/>
      <c r="C635" s="24"/>
    </row>
    <row r="636" spans="1:3" x14ac:dyDescent="0.35">
      <c r="A636" s="9"/>
      <c r="B636" s="24"/>
      <c r="C636" s="24"/>
    </row>
    <row r="637" spans="1:3" x14ac:dyDescent="0.35">
      <c r="A637" s="9"/>
      <c r="B637" s="24"/>
      <c r="C637" s="24"/>
    </row>
    <row r="638" spans="1:3" x14ac:dyDescent="0.35">
      <c r="A638" s="9"/>
      <c r="B638" s="24"/>
      <c r="C638" s="24"/>
    </row>
    <row r="639" spans="1:3" x14ac:dyDescent="0.35">
      <c r="A639" s="9"/>
      <c r="B639" s="24"/>
      <c r="C639" s="24"/>
    </row>
    <row r="640" spans="1:3" x14ac:dyDescent="0.35">
      <c r="A640" s="9"/>
      <c r="B640" s="24"/>
      <c r="C640" s="24"/>
    </row>
    <row r="641" spans="1:3" x14ac:dyDescent="0.35">
      <c r="A641" s="9"/>
      <c r="B641" s="24"/>
      <c r="C641" s="24"/>
    </row>
    <row r="642" spans="1:3" x14ac:dyDescent="0.35">
      <c r="A642" s="9"/>
      <c r="B642" s="24"/>
      <c r="C642" s="24"/>
    </row>
    <row r="643" spans="1:3" x14ac:dyDescent="0.35">
      <c r="A643" s="9"/>
      <c r="B643" s="24"/>
      <c r="C643" s="24"/>
    </row>
    <row r="644" spans="1:3" x14ac:dyDescent="0.35">
      <c r="A644" s="9"/>
      <c r="B644" s="24"/>
      <c r="C644" s="24"/>
    </row>
    <row r="645" spans="1:3" x14ac:dyDescent="0.35">
      <c r="A645" s="9"/>
      <c r="B645" s="24"/>
      <c r="C645" s="24"/>
    </row>
    <row r="646" spans="1:3" x14ac:dyDescent="0.35">
      <c r="A646" s="9"/>
      <c r="B646" s="24"/>
      <c r="C646" s="24"/>
    </row>
    <row r="647" spans="1:3" x14ac:dyDescent="0.35">
      <c r="A647" s="9"/>
      <c r="B647" s="24"/>
      <c r="C647" s="24"/>
    </row>
    <row r="648" spans="1:3" x14ac:dyDescent="0.35">
      <c r="A648" s="9"/>
      <c r="B648" s="24"/>
      <c r="C648" s="24"/>
    </row>
    <row r="649" spans="1:3" x14ac:dyDescent="0.35">
      <c r="A649" s="9"/>
      <c r="B649" s="24"/>
      <c r="C649" s="24"/>
    </row>
    <row r="650" spans="1:3" x14ac:dyDescent="0.35">
      <c r="A650" s="9"/>
      <c r="B650" s="24"/>
      <c r="C650" s="24"/>
    </row>
    <row r="651" spans="1:3" x14ac:dyDescent="0.35">
      <c r="A651" s="9"/>
      <c r="B651" s="24"/>
      <c r="C651" s="24"/>
    </row>
    <row r="652" spans="1:3" x14ac:dyDescent="0.35">
      <c r="A652" s="9"/>
      <c r="B652" s="24"/>
      <c r="C652" s="24"/>
    </row>
    <row r="653" spans="1:3" x14ac:dyDescent="0.35">
      <c r="A653" s="9"/>
      <c r="B653" s="24"/>
      <c r="C653" s="24"/>
    </row>
    <row r="654" spans="1:3" x14ac:dyDescent="0.35">
      <c r="A654" s="9"/>
      <c r="B654" s="24"/>
      <c r="C654" s="24"/>
    </row>
    <row r="655" spans="1:3" x14ac:dyDescent="0.35">
      <c r="A655" s="9"/>
      <c r="B655" s="24"/>
      <c r="C655" s="24"/>
    </row>
    <row r="656" spans="1:3" x14ac:dyDescent="0.35">
      <c r="A656" s="9"/>
      <c r="B656" s="24"/>
      <c r="C656" s="24"/>
    </row>
    <row r="657" spans="1:3" x14ac:dyDescent="0.35">
      <c r="A657" s="9"/>
      <c r="B657" s="24"/>
      <c r="C657" s="24"/>
    </row>
    <row r="658" spans="1:3" x14ac:dyDescent="0.35">
      <c r="A658" s="9"/>
      <c r="B658" s="24"/>
      <c r="C658" s="24"/>
    </row>
    <row r="659" spans="1:3" x14ac:dyDescent="0.35">
      <c r="A659" s="9"/>
      <c r="B659" s="24"/>
      <c r="C659" s="24"/>
    </row>
    <row r="660" spans="1:3" x14ac:dyDescent="0.35">
      <c r="A660" s="9"/>
      <c r="B660" s="24"/>
      <c r="C660" s="24"/>
    </row>
    <row r="661" spans="1:3" x14ac:dyDescent="0.35">
      <c r="A661" s="9"/>
      <c r="B661" s="24"/>
      <c r="C661" s="24"/>
    </row>
    <row r="662" spans="1:3" x14ac:dyDescent="0.35">
      <c r="A662" s="9"/>
      <c r="B662" s="24"/>
      <c r="C662" s="24"/>
    </row>
    <row r="663" spans="1:3" x14ac:dyDescent="0.35">
      <c r="A663" s="9"/>
      <c r="B663" s="24"/>
      <c r="C663" s="24"/>
    </row>
    <row r="664" spans="1:3" x14ac:dyDescent="0.35">
      <c r="A664" s="9"/>
      <c r="B664" s="24"/>
      <c r="C664" s="24"/>
    </row>
    <row r="665" spans="1:3" x14ac:dyDescent="0.35">
      <c r="A665" s="9"/>
      <c r="B665" s="24"/>
      <c r="C665" s="24"/>
    </row>
    <row r="666" spans="1:3" x14ac:dyDescent="0.35">
      <c r="A666" s="9"/>
      <c r="B666" s="24"/>
      <c r="C666" s="24"/>
    </row>
    <row r="667" spans="1:3" x14ac:dyDescent="0.35">
      <c r="A667" s="9"/>
      <c r="B667" s="24"/>
      <c r="C667" s="24"/>
    </row>
    <row r="668" spans="1:3" x14ac:dyDescent="0.35">
      <c r="A668" s="9"/>
      <c r="B668" s="24"/>
      <c r="C668" s="24"/>
    </row>
    <row r="669" spans="1:3" x14ac:dyDescent="0.35">
      <c r="A669" s="9"/>
      <c r="B669" s="24"/>
      <c r="C669" s="24"/>
    </row>
    <row r="670" spans="1:3" x14ac:dyDescent="0.35">
      <c r="A670" s="9"/>
      <c r="B670" s="24"/>
      <c r="C670" s="24"/>
    </row>
    <row r="671" spans="1:3" x14ac:dyDescent="0.35">
      <c r="A671" s="9"/>
      <c r="B671" s="24"/>
      <c r="C671" s="24"/>
    </row>
    <row r="672" spans="1:3" x14ac:dyDescent="0.35">
      <c r="A672" s="9"/>
      <c r="B672" s="24"/>
      <c r="C672" s="24"/>
    </row>
    <row r="673" spans="1:3" x14ac:dyDescent="0.35">
      <c r="A673" s="9"/>
      <c r="B673" s="24"/>
      <c r="C673" s="24"/>
    </row>
    <row r="674" spans="1:3" x14ac:dyDescent="0.35">
      <c r="A674" s="9"/>
      <c r="B674" s="24"/>
      <c r="C674" s="24"/>
    </row>
    <row r="675" spans="1:3" x14ac:dyDescent="0.35">
      <c r="A675" s="9"/>
      <c r="B675" s="24"/>
      <c r="C675" s="24"/>
    </row>
    <row r="676" spans="1:3" x14ac:dyDescent="0.35">
      <c r="A676" s="9"/>
      <c r="B676" s="24"/>
      <c r="C676" s="24"/>
    </row>
    <row r="677" spans="1:3" x14ac:dyDescent="0.35">
      <c r="A677" s="9"/>
      <c r="B677" s="24"/>
      <c r="C677" s="24"/>
    </row>
    <row r="678" spans="1:3" x14ac:dyDescent="0.35">
      <c r="A678" s="9"/>
      <c r="B678" s="24"/>
      <c r="C678" s="24"/>
    </row>
    <row r="679" spans="1:3" x14ac:dyDescent="0.35">
      <c r="A679" s="9"/>
      <c r="B679" s="24"/>
      <c r="C679" s="24"/>
    </row>
    <row r="680" spans="1:3" x14ac:dyDescent="0.35">
      <c r="A680" s="9"/>
      <c r="B680" s="24"/>
      <c r="C680" s="24"/>
    </row>
    <row r="681" spans="1:3" x14ac:dyDescent="0.35">
      <c r="A681" s="9"/>
      <c r="B681" s="24"/>
      <c r="C681" s="24"/>
    </row>
    <row r="682" spans="1:3" x14ac:dyDescent="0.35">
      <c r="A682" s="9"/>
      <c r="B682" s="24"/>
      <c r="C682" s="24"/>
    </row>
    <row r="683" spans="1:3" x14ac:dyDescent="0.35">
      <c r="A683" s="9"/>
      <c r="B683" s="24"/>
      <c r="C683" s="24"/>
    </row>
    <row r="684" spans="1:3" x14ac:dyDescent="0.35">
      <c r="A684" s="9"/>
      <c r="B684" s="24"/>
      <c r="C684" s="24"/>
    </row>
    <row r="685" spans="1:3" x14ac:dyDescent="0.35">
      <c r="A685" s="9"/>
      <c r="B685" s="24"/>
      <c r="C685" s="24"/>
    </row>
    <row r="686" spans="1:3" x14ac:dyDescent="0.35">
      <c r="A686" s="9"/>
      <c r="B686" s="24"/>
      <c r="C686" s="24"/>
    </row>
    <row r="687" spans="1:3" x14ac:dyDescent="0.35">
      <c r="A687" s="9"/>
      <c r="B687" s="24"/>
      <c r="C687" s="24"/>
    </row>
    <row r="688" spans="1:3" x14ac:dyDescent="0.35">
      <c r="A688" s="9"/>
      <c r="B688" s="24"/>
      <c r="C688" s="24"/>
    </row>
    <row r="689" spans="1:3" x14ac:dyDescent="0.35">
      <c r="A689" s="9"/>
      <c r="B689" s="24"/>
      <c r="C689" s="24"/>
    </row>
    <row r="690" spans="1:3" x14ac:dyDescent="0.35">
      <c r="A690" s="9"/>
      <c r="B690" s="24"/>
      <c r="C690" s="24"/>
    </row>
    <row r="691" spans="1:3" x14ac:dyDescent="0.35">
      <c r="A691" s="9"/>
      <c r="B691" s="24"/>
      <c r="C691" s="24"/>
    </row>
    <row r="692" spans="1:3" x14ac:dyDescent="0.35">
      <c r="A692" s="9"/>
      <c r="B692" s="24"/>
      <c r="C692" s="24"/>
    </row>
    <row r="693" spans="1:3" x14ac:dyDescent="0.35">
      <c r="A693" s="9"/>
      <c r="B693" s="24"/>
      <c r="C693" s="24"/>
    </row>
    <row r="694" spans="1:3" x14ac:dyDescent="0.35">
      <c r="A694" s="9"/>
      <c r="B694" s="24"/>
      <c r="C694" s="24"/>
    </row>
    <row r="695" spans="1:3" x14ac:dyDescent="0.35">
      <c r="A695" s="9"/>
      <c r="B695" s="24"/>
      <c r="C695" s="24"/>
    </row>
    <row r="696" spans="1:3" x14ac:dyDescent="0.35">
      <c r="A696" s="9"/>
      <c r="B696" s="24"/>
      <c r="C696" s="24"/>
    </row>
    <row r="697" spans="1:3" x14ac:dyDescent="0.35">
      <c r="A697" s="9"/>
      <c r="B697" s="24"/>
      <c r="C697" s="24"/>
    </row>
    <row r="698" spans="1:3" x14ac:dyDescent="0.35">
      <c r="A698" s="9"/>
      <c r="B698" s="24"/>
      <c r="C698" s="24"/>
    </row>
    <row r="699" spans="1:3" x14ac:dyDescent="0.35">
      <c r="A699" s="9"/>
      <c r="B699" s="24"/>
      <c r="C699" s="24"/>
    </row>
    <row r="700" spans="1:3" x14ac:dyDescent="0.35">
      <c r="A700" s="9"/>
      <c r="B700" s="24"/>
      <c r="C700" s="24"/>
    </row>
    <row r="701" spans="1:3" x14ac:dyDescent="0.35">
      <c r="A701" s="9"/>
      <c r="B701" s="24"/>
      <c r="C701" s="24"/>
    </row>
    <row r="702" spans="1:3" x14ac:dyDescent="0.35">
      <c r="A702" s="9"/>
      <c r="B702" s="24"/>
      <c r="C702" s="24"/>
    </row>
    <row r="703" spans="1:3" x14ac:dyDescent="0.35">
      <c r="A703" s="9"/>
      <c r="B703" s="24"/>
      <c r="C703" s="24"/>
    </row>
    <row r="704" spans="1:3" x14ac:dyDescent="0.35">
      <c r="A704" s="9"/>
      <c r="B704" s="24"/>
      <c r="C704" s="24"/>
    </row>
    <row r="705" spans="1:3" x14ac:dyDescent="0.35">
      <c r="A705" s="9"/>
      <c r="B705" s="24"/>
      <c r="C705" s="24"/>
    </row>
    <row r="706" spans="1:3" x14ac:dyDescent="0.35">
      <c r="A706" s="9"/>
      <c r="B706" s="24"/>
      <c r="C706" s="24"/>
    </row>
    <row r="707" spans="1:3" x14ac:dyDescent="0.35">
      <c r="A707" s="9"/>
      <c r="B707" s="24"/>
      <c r="C707" s="24"/>
    </row>
    <row r="708" spans="1:3" x14ac:dyDescent="0.35">
      <c r="A708" s="9"/>
      <c r="B708" s="24"/>
      <c r="C708" s="24"/>
    </row>
    <row r="709" spans="1:3" x14ac:dyDescent="0.35">
      <c r="A709" s="9"/>
      <c r="B709" s="24"/>
      <c r="C709" s="24"/>
    </row>
    <row r="710" spans="1:3" x14ac:dyDescent="0.35">
      <c r="A710" s="9"/>
      <c r="B710" s="24"/>
      <c r="C710" s="24"/>
    </row>
    <row r="711" spans="1:3" x14ac:dyDescent="0.35">
      <c r="A711" s="9"/>
      <c r="B711" s="24"/>
      <c r="C711" s="24"/>
    </row>
    <row r="712" spans="1:3" x14ac:dyDescent="0.35">
      <c r="A712" s="9"/>
      <c r="B712" s="24"/>
      <c r="C712" s="24"/>
    </row>
    <row r="713" spans="1:3" x14ac:dyDescent="0.35">
      <c r="A713" s="9"/>
      <c r="B713" s="24"/>
      <c r="C713" s="24"/>
    </row>
    <row r="714" spans="1:3" x14ac:dyDescent="0.35">
      <c r="A714" s="9"/>
      <c r="B714" s="24"/>
      <c r="C714" s="24"/>
    </row>
    <row r="715" spans="1:3" x14ac:dyDescent="0.35">
      <c r="A715" s="9"/>
      <c r="B715" s="24"/>
      <c r="C715" s="24"/>
    </row>
    <row r="716" spans="1:3" x14ac:dyDescent="0.35">
      <c r="A716" s="9"/>
      <c r="B716" s="24"/>
      <c r="C716" s="24"/>
    </row>
    <row r="717" spans="1:3" x14ac:dyDescent="0.35">
      <c r="A717" s="9"/>
      <c r="B717" s="24"/>
      <c r="C717" s="24"/>
    </row>
    <row r="718" spans="1:3" x14ac:dyDescent="0.35">
      <c r="A718" s="9"/>
      <c r="B718" s="24"/>
      <c r="C718" s="24"/>
    </row>
    <row r="719" spans="1:3" x14ac:dyDescent="0.35">
      <c r="A719" s="9"/>
      <c r="B719" s="24"/>
      <c r="C719" s="24"/>
    </row>
    <row r="720" spans="1:3" x14ac:dyDescent="0.35">
      <c r="A720" s="9"/>
      <c r="B720" s="24"/>
      <c r="C720" s="24"/>
    </row>
    <row r="721" spans="1:3" x14ac:dyDescent="0.35">
      <c r="A721" s="9"/>
      <c r="B721" s="24"/>
      <c r="C721" s="24"/>
    </row>
    <row r="722" spans="1:3" x14ac:dyDescent="0.35">
      <c r="A722" s="9"/>
      <c r="B722" s="24"/>
      <c r="C722" s="24"/>
    </row>
    <row r="723" spans="1:3" x14ac:dyDescent="0.35">
      <c r="A723" s="9"/>
      <c r="B723" s="24"/>
      <c r="C723" s="24"/>
    </row>
    <row r="724" spans="1:3" x14ac:dyDescent="0.35">
      <c r="A724" s="9"/>
      <c r="B724" s="24"/>
      <c r="C724" s="24"/>
    </row>
    <row r="725" spans="1:3" x14ac:dyDescent="0.35">
      <c r="A725" s="9"/>
      <c r="B725" s="24"/>
      <c r="C725" s="24"/>
    </row>
    <row r="726" spans="1:3" x14ac:dyDescent="0.35">
      <c r="A726" s="9"/>
      <c r="B726" s="24"/>
      <c r="C726" s="24"/>
    </row>
    <row r="727" spans="1:3" x14ac:dyDescent="0.35">
      <c r="A727" s="9"/>
      <c r="B727" s="24"/>
      <c r="C727" s="24"/>
    </row>
    <row r="728" spans="1:3" x14ac:dyDescent="0.35">
      <c r="A728" s="9"/>
      <c r="B728" s="24"/>
      <c r="C728" s="24"/>
    </row>
    <row r="729" spans="1:3" x14ac:dyDescent="0.35">
      <c r="A729" s="9"/>
      <c r="B729" s="24"/>
      <c r="C729" s="24"/>
    </row>
    <row r="730" spans="1:3" x14ac:dyDescent="0.35">
      <c r="A730" s="9"/>
      <c r="B730" s="24"/>
      <c r="C730" s="24"/>
    </row>
    <row r="731" spans="1:3" x14ac:dyDescent="0.35">
      <c r="A731" s="9"/>
      <c r="B731" s="24"/>
      <c r="C731" s="24"/>
    </row>
    <row r="732" spans="1:3" x14ac:dyDescent="0.35">
      <c r="A732" s="9"/>
      <c r="B732" s="24"/>
      <c r="C732" s="24"/>
    </row>
    <row r="733" spans="1:3" x14ac:dyDescent="0.35">
      <c r="A733" s="9"/>
      <c r="B733" s="24"/>
      <c r="C733" s="24"/>
    </row>
    <row r="734" spans="1:3" x14ac:dyDescent="0.35">
      <c r="A734" s="9"/>
      <c r="B734" s="24"/>
      <c r="C734" s="24"/>
    </row>
    <row r="735" spans="1:3" x14ac:dyDescent="0.35">
      <c r="A735" s="9"/>
      <c r="B735" s="24"/>
      <c r="C735" s="24"/>
    </row>
    <row r="736" spans="1:3" x14ac:dyDescent="0.35">
      <c r="A736" s="9"/>
      <c r="B736" s="24"/>
      <c r="C736" s="24"/>
    </row>
    <row r="737" spans="1:3" x14ac:dyDescent="0.35">
      <c r="A737" s="9"/>
      <c r="B737" s="24"/>
      <c r="C737" s="24"/>
    </row>
    <row r="738" spans="1:3" x14ac:dyDescent="0.35">
      <c r="A738" s="9"/>
      <c r="B738" s="24"/>
      <c r="C738" s="24"/>
    </row>
    <row r="739" spans="1:3" x14ac:dyDescent="0.35">
      <c r="A739" s="9"/>
      <c r="B739" s="24"/>
      <c r="C739" s="24"/>
    </row>
    <row r="740" spans="1:3" x14ac:dyDescent="0.35">
      <c r="A740" s="9"/>
      <c r="B740" s="24"/>
      <c r="C740" s="24"/>
    </row>
    <row r="741" spans="1:3" x14ac:dyDescent="0.35">
      <c r="A741" s="9"/>
      <c r="B741" s="24"/>
      <c r="C741" s="24"/>
    </row>
    <row r="742" spans="1:3" x14ac:dyDescent="0.35">
      <c r="A742" s="9"/>
      <c r="B742" s="24"/>
      <c r="C742" s="24"/>
    </row>
    <row r="743" spans="1:3" x14ac:dyDescent="0.35">
      <c r="A743" s="9"/>
      <c r="B743" s="24"/>
      <c r="C743" s="24"/>
    </row>
    <row r="744" spans="1:3" x14ac:dyDescent="0.35">
      <c r="A744" s="9"/>
      <c r="B744" s="24"/>
      <c r="C744" s="24"/>
    </row>
    <row r="745" spans="1:3" x14ac:dyDescent="0.35">
      <c r="A745" s="9"/>
      <c r="B745" s="24"/>
      <c r="C745" s="24"/>
    </row>
    <row r="746" spans="1:3" x14ac:dyDescent="0.35">
      <c r="A746" s="9"/>
      <c r="B746" s="24"/>
      <c r="C746" s="24"/>
    </row>
    <row r="747" spans="1:3" x14ac:dyDescent="0.35">
      <c r="A747" s="9"/>
      <c r="B747" s="24"/>
      <c r="C747" s="24"/>
    </row>
    <row r="748" spans="1:3" x14ac:dyDescent="0.35">
      <c r="A748" s="9"/>
      <c r="B748" s="24"/>
      <c r="C748" s="24"/>
    </row>
    <row r="749" spans="1:3" x14ac:dyDescent="0.35">
      <c r="A749" s="9"/>
      <c r="B749" s="24"/>
      <c r="C749" s="24"/>
    </row>
    <row r="750" spans="1:3" x14ac:dyDescent="0.35">
      <c r="A750" s="9"/>
      <c r="B750" s="24"/>
      <c r="C750" s="24"/>
    </row>
    <row r="751" spans="1:3" x14ac:dyDescent="0.35">
      <c r="A751" s="9"/>
      <c r="B751" s="24"/>
      <c r="C751" s="24"/>
    </row>
    <row r="752" spans="1:3" x14ac:dyDescent="0.35">
      <c r="A752" s="9"/>
      <c r="B752" s="24"/>
      <c r="C752" s="24"/>
    </row>
    <row r="753" spans="1:3" x14ac:dyDescent="0.35">
      <c r="A753" s="9"/>
      <c r="B753" s="24"/>
      <c r="C753" s="24"/>
    </row>
    <row r="754" spans="1:3" x14ac:dyDescent="0.35">
      <c r="A754" s="9"/>
      <c r="B754" s="24"/>
      <c r="C754" s="24"/>
    </row>
    <row r="755" spans="1:3" x14ac:dyDescent="0.35">
      <c r="A755" s="9"/>
      <c r="B755" s="24"/>
      <c r="C755" s="24"/>
    </row>
    <row r="756" spans="1:3" x14ac:dyDescent="0.35">
      <c r="A756" s="9"/>
      <c r="B756" s="24"/>
      <c r="C756" s="24"/>
    </row>
    <row r="757" spans="1:3" x14ac:dyDescent="0.35">
      <c r="A757" s="9"/>
      <c r="B757" s="24"/>
      <c r="C757" s="24"/>
    </row>
    <row r="758" spans="1:3" x14ac:dyDescent="0.35">
      <c r="A758" s="9"/>
      <c r="B758" s="24"/>
      <c r="C758" s="24"/>
    </row>
    <row r="759" spans="1:3" x14ac:dyDescent="0.35">
      <c r="A759" s="9"/>
      <c r="B759" s="24"/>
      <c r="C759" s="24"/>
    </row>
    <row r="760" spans="1:3" x14ac:dyDescent="0.35">
      <c r="A760" s="9"/>
      <c r="B760" s="24"/>
      <c r="C760" s="24"/>
    </row>
    <row r="761" spans="1:3" x14ac:dyDescent="0.35">
      <c r="A761" s="9"/>
      <c r="B761" s="24"/>
      <c r="C761" s="24"/>
    </row>
    <row r="762" spans="1:3" x14ac:dyDescent="0.35">
      <c r="A762" s="9"/>
      <c r="B762" s="24"/>
      <c r="C762" s="24"/>
    </row>
    <row r="763" spans="1:3" x14ac:dyDescent="0.35">
      <c r="A763" s="9"/>
      <c r="B763" s="24"/>
      <c r="C763" s="24"/>
    </row>
  </sheetData>
  <conditionalFormatting sqref="B2:B763">
    <cfRule type="cellIs" dxfId="5" priority="12" operator="lessThan">
      <formula>0</formula>
    </cfRule>
  </conditionalFormatting>
  <conditionalFormatting sqref="I3:I53 K3:L53">
    <cfRule type="cellIs" dxfId="4" priority="11" operator="lessThan">
      <formula>0</formula>
    </cfRule>
  </conditionalFormatting>
  <conditionalFormatting sqref="I2:I53 K2:L53">
    <cfRule type="cellIs" dxfId="3" priority="8" operator="lessThan">
      <formula>0</formula>
    </cfRule>
  </conditionalFormatting>
  <conditionalFormatting sqref="C2:C763">
    <cfRule type="cellIs" dxfId="2" priority="3" operator="lessThan">
      <formula>0</formula>
    </cfRule>
  </conditionalFormatting>
  <conditionalFormatting sqref="O3:O57">
    <cfRule type="cellIs" dxfId="1" priority="2" operator="lessThan">
      <formula>0</formula>
    </cfRule>
  </conditionalFormatting>
  <conditionalFormatting sqref="O2:O5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065B1-D1A9-4F7B-8130-56E81D45F206}">
  <sheetPr codeName="Hoja8">
    <tabColor rgb="FF00B050"/>
  </sheetPr>
  <dimension ref="A1:H66"/>
  <sheetViews>
    <sheetView showGridLines="0" tabSelected="1" zoomScale="85" zoomScaleNormal="85" workbookViewId="0">
      <selection activeCell="D1" sqref="D1:E1"/>
    </sheetView>
  </sheetViews>
  <sheetFormatPr baseColWidth="10" defaultRowHeight="14.5" x14ac:dyDescent="0.35"/>
  <cols>
    <col min="4" max="4" width="28" bestFit="1" customWidth="1"/>
    <col min="5" max="5" width="22.81640625" style="17" bestFit="1" customWidth="1"/>
    <col min="6" max="6" width="13.453125" style="27" bestFit="1" customWidth="1"/>
    <col min="7" max="7" width="16" hidden="1" customWidth="1"/>
    <col min="8" max="11" width="0" hidden="1" customWidth="1"/>
  </cols>
  <sheetData>
    <row r="1" spans="1:8" x14ac:dyDescent="0.35">
      <c r="A1" s="29" t="s">
        <v>365</v>
      </c>
      <c r="B1" s="29">
        <v>795.48</v>
      </c>
      <c r="D1" s="73" t="s">
        <v>664</v>
      </c>
      <c r="E1" s="73"/>
    </row>
    <row r="2" spans="1:8" x14ac:dyDescent="0.35">
      <c r="D2" s="21" t="s">
        <v>89</v>
      </c>
      <c r="E2" s="11" t="s">
        <v>644</v>
      </c>
      <c r="G2" s="11" t="s">
        <v>644</v>
      </c>
      <c r="H2" s="11" t="s">
        <v>90</v>
      </c>
    </row>
    <row r="3" spans="1:8" x14ac:dyDescent="0.35">
      <c r="D3" s="22" t="str">
        <f>Resumen!N2</f>
        <v>ENEL_GENERACION</v>
      </c>
      <c r="E3" s="23">
        <f>-G3</f>
        <v>156437136586.13879</v>
      </c>
      <c r="G3" s="23">
        <f t="shared" ref="G3:G34" si="0">+H3*$B$1*1000000</f>
        <v>-156437136586.13879</v>
      </c>
      <c r="H3" s="28">
        <f>Resumen!O2/1000000</f>
        <v>-196.65753581000001</v>
      </c>
    </row>
    <row r="4" spans="1:8" x14ac:dyDescent="0.35">
      <c r="D4" s="22" t="str">
        <f>Resumen!N3</f>
        <v>COLBUN</v>
      </c>
      <c r="E4" s="23">
        <f t="shared" ref="E4:E53" si="1">-G4</f>
        <v>61524679093.777191</v>
      </c>
      <c r="G4" s="23">
        <f t="shared" si="0"/>
        <v>-61524679093.777191</v>
      </c>
      <c r="H4" s="28">
        <f>Resumen!O3/1000000</f>
        <v>-77.342835889999989</v>
      </c>
    </row>
    <row r="5" spans="1:8" x14ac:dyDescent="0.35">
      <c r="D5" s="22" t="str">
        <f>Resumen!N4</f>
        <v>ENGIE</v>
      </c>
      <c r="E5" s="23">
        <f t="shared" si="1"/>
        <v>44248260101.287209</v>
      </c>
      <c r="G5" s="23">
        <f t="shared" si="0"/>
        <v>-44248260101.287209</v>
      </c>
      <c r="H5" s="28">
        <f>Resumen!O4/1000000</f>
        <v>-55.62460414000001</v>
      </c>
    </row>
    <row r="6" spans="1:8" x14ac:dyDescent="0.35">
      <c r="D6" s="22" t="str">
        <f>Resumen!N5</f>
        <v>TAMAKAYA_ENERGIA</v>
      </c>
      <c r="E6" s="23">
        <f t="shared" si="1"/>
        <v>36340509211.355942</v>
      </c>
      <c r="G6" s="23">
        <f t="shared" si="0"/>
        <v>-36340509211.355942</v>
      </c>
      <c r="H6" s="28">
        <f>Resumen!O5/1000000</f>
        <v>-45.683749699999929</v>
      </c>
    </row>
    <row r="7" spans="1:8" x14ac:dyDescent="0.35">
      <c r="D7" s="22" t="str">
        <f>Resumen!N6</f>
        <v>HUEMUL_ENERGIA</v>
      </c>
      <c r="E7" s="23">
        <f t="shared" si="1"/>
        <v>20696822496.445187</v>
      </c>
      <c r="G7" s="23">
        <f t="shared" si="0"/>
        <v>-20696822496.445187</v>
      </c>
      <c r="H7" s="28">
        <f>Resumen!O6/1000000</f>
        <v>-26.018029989999985</v>
      </c>
    </row>
    <row r="8" spans="1:8" x14ac:dyDescent="0.35">
      <c r="D8" s="22" t="str">
        <f>Resumen!N7</f>
        <v>CERRO_DOMINADOR_CSP</v>
      </c>
      <c r="E8" s="23">
        <f t="shared" si="1"/>
        <v>18226159460.485203</v>
      </c>
      <c r="G8" s="23">
        <f t="shared" si="0"/>
        <v>-18226159460.485203</v>
      </c>
      <c r="H8" s="28">
        <f>Resumen!O7/1000000</f>
        <v>-22.912152990000003</v>
      </c>
    </row>
    <row r="9" spans="1:8" x14ac:dyDescent="0.35">
      <c r="D9" s="22" t="str">
        <f>Resumen!N8</f>
        <v>AES_GENER</v>
      </c>
      <c r="E9" s="23">
        <f t="shared" si="1"/>
        <v>13307914551.002399</v>
      </c>
      <c r="G9" s="23">
        <f t="shared" si="0"/>
        <v>-13307914551.002399</v>
      </c>
      <c r="H9" s="28">
        <f>Resumen!O8/1000000</f>
        <v>-16.729414379999998</v>
      </c>
    </row>
    <row r="10" spans="1:8" x14ac:dyDescent="0.35">
      <c r="D10" s="22" t="str">
        <f>Resumen!N9</f>
        <v>EGP_CHILE</v>
      </c>
      <c r="E10" s="23">
        <f t="shared" si="1"/>
        <v>11778555639.219635</v>
      </c>
      <c r="G10" s="23">
        <f t="shared" si="0"/>
        <v>-11778555639.219635</v>
      </c>
      <c r="H10" s="28">
        <f>Resumen!O9/1000000</f>
        <v>-14.806853270000044</v>
      </c>
    </row>
    <row r="11" spans="1:8" x14ac:dyDescent="0.35">
      <c r="D11" s="22" t="str">
        <f>Resumen!N10</f>
        <v>WPD_MALLECO</v>
      </c>
      <c r="E11" s="23">
        <f t="shared" si="1"/>
        <v>9582375665.9820042</v>
      </c>
      <c r="G11" s="23">
        <f t="shared" si="0"/>
        <v>-9582375665.9820042</v>
      </c>
      <c r="H11" s="28">
        <f>Resumen!O10/1000000</f>
        <v>-12.046029650000005</v>
      </c>
    </row>
    <row r="12" spans="1:8" x14ac:dyDescent="0.35">
      <c r="D12" s="22" t="str">
        <f>Resumen!N11</f>
        <v>CONDOR_ENERGIA</v>
      </c>
      <c r="E12" s="23">
        <f t="shared" si="1"/>
        <v>8630177180.6964035</v>
      </c>
      <c r="G12" s="23">
        <f t="shared" si="0"/>
        <v>-8630177180.6964035</v>
      </c>
      <c r="H12" s="28">
        <f>Resumen!O11/1000000</f>
        <v>-10.849018430000006</v>
      </c>
    </row>
    <row r="13" spans="1:8" x14ac:dyDescent="0.35">
      <c r="D13" s="22" t="str">
        <f>Resumen!N12</f>
        <v>RUCATAYO</v>
      </c>
      <c r="E13" s="23">
        <f t="shared" si="1"/>
        <v>5058049604.6808014</v>
      </c>
      <c r="G13" s="23">
        <f t="shared" si="0"/>
        <v>-5058049604.6808014</v>
      </c>
      <c r="H13" s="28">
        <f>Resumen!O12/1000000</f>
        <v>-6.358487460000001</v>
      </c>
    </row>
    <row r="14" spans="1:8" x14ac:dyDescent="0.35">
      <c r="D14" s="22" t="str">
        <f>Resumen!N13</f>
        <v>CABO_LEONES_II</v>
      </c>
      <c r="E14" s="23">
        <f t="shared" si="1"/>
        <v>3705161201.1371999</v>
      </c>
      <c r="G14" s="23">
        <f t="shared" si="0"/>
        <v>-3705161201.1371999</v>
      </c>
      <c r="H14" s="28">
        <f>Resumen!O13/1000000</f>
        <v>-4.6577678899999997</v>
      </c>
    </row>
    <row r="15" spans="1:8" x14ac:dyDescent="0.35">
      <c r="D15" s="22" t="str">
        <f>Resumen!N14</f>
        <v>CONEJO_SOLAR</v>
      </c>
      <c r="E15" s="23">
        <f t="shared" si="1"/>
        <v>3418441142.2980032</v>
      </c>
      <c r="G15" s="23">
        <f t="shared" si="0"/>
        <v>-3418441142.2980032</v>
      </c>
      <c r="H15" s="28">
        <f>Resumen!O14/1000000</f>
        <v>-4.2973313500000039</v>
      </c>
    </row>
    <row r="16" spans="1:8" x14ac:dyDescent="0.35">
      <c r="D16" s="22" t="str">
        <f>Resumen!N15</f>
        <v>HORNITOS</v>
      </c>
      <c r="E16" s="23">
        <f t="shared" si="1"/>
        <v>3209582737.4519978</v>
      </c>
      <c r="G16" s="23">
        <f t="shared" si="0"/>
        <v>-3209582737.4519978</v>
      </c>
      <c r="H16" s="28">
        <f>Resumen!O15/1000000</f>
        <v>-4.0347748999999968</v>
      </c>
    </row>
    <row r="17" spans="4:8" x14ac:dyDescent="0.35">
      <c r="D17" s="22" t="str">
        <f>Resumen!N16</f>
        <v>ATRIA_ENERGIA</v>
      </c>
      <c r="E17" s="23">
        <f t="shared" si="1"/>
        <v>2454074501.7348008</v>
      </c>
      <c r="G17" s="23">
        <f t="shared" si="0"/>
        <v>-2454074501.7348008</v>
      </c>
      <c r="H17" s="28">
        <f>Resumen!O16/1000000</f>
        <v>-3.085023510000001</v>
      </c>
    </row>
    <row r="18" spans="4:8" x14ac:dyDescent="0.35">
      <c r="D18" s="22" t="str">
        <f>Resumen!N17</f>
        <v>DUQUECO</v>
      </c>
      <c r="E18" s="23">
        <f t="shared" si="1"/>
        <v>2383486836.1836042</v>
      </c>
      <c r="G18" s="23">
        <f t="shared" si="0"/>
        <v>-2383486836.1836042</v>
      </c>
      <c r="H18" s="28">
        <f>Resumen!O17/1000000</f>
        <v>-2.9962875700000051</v>
      </c>
    </row>
    <row r="19" spans="4:8" x14ac:dyDescent="0.35">
      <c r="D19" s="22" t="str">
        <f>Resumen!N18</f>
        <v>SONNEDIX_ENERGY</v>
      </c>
      <c r="E19" s="23">
        <f t="shared" si="1"/>
        <v>2379423365.2476001</v>
      </c>
      <c r="G19" s="23">
        <f t="shared" si="0"/>
        <v>-2379423365.2476001</v>
      </c>
      <c r="H19" s="28">
        <f>Resumen!O18/1000000</f>
        <v>-2.9911793699999998</v>
      </c>
    </row>
    <row r="20" spans="4:8" x14ac:dyDescent="0.35">
      <c r="D20" s="22" t="str">
        <f>Resumen!N19</f>
        <v>MARIA_ELENA_SOLAR</v>
      </c>
      <c r="E20" s="23">
        <f t="shared" si="1"/>
        <v>2155844380.2671976</v>
      </c>
      <c r="G20" s="23">
        <f t="shared" si="0"/>
        <v>-2155844380.2671976</v>
      </c>
      <c r="H20" s="28">
        <f>Resumen!O19/1000000</f>
        <v>-2.7101176399999973</v>
      </c>
    </row>
    <row r="21" spans="4:8" x14ac:dyDescent="0.35">
      <c r="D21" s="22" t="str">
        <f>Resumen!N20</f>
        <v>MONTE REDONDO</v>
      </c>
      <c r="E21" s="23">
        <f t="shared" si="1"/>
        <v>2127210242.4132009</v>
      </c>
      <c r="G21" s="23">
        <f t="shared" si="0"/>
        <v>-2127210242.4132009</v>
      </c>
      <c r="H21" s="28">
        <f>Resumen!O20/1000000</f>
        <v>-2.6741215900000008</v>
      </c>
    </row>
    <row r="22" spans="4:8" x14ac:dyDescent="0.35">
      <c r="D22" s="22" t="str">
        <f>Resumen!N21</f>
        <v>PV_SALVADOR</v>
      </c>
      <c r="E22" s="23">
        <f t="shared" si="1"/>
        <v>1051806008.988</v>
      </c>
      <c r="G22" s="23">
        <f t="shared" si="0"/>
        <v>-1051806008.988</v>
      </c>
      <c r="H22" s="28">
        <f>Resumen!O21/1000000</f>
        <v>-1.3222281</v>
      </c>
    </row>
    <row r="23" spans="4:8" x14ac:dyDescent="0.35">
      <c r="D23" s="22" t="str">
        <f>Resumen!N22</f>
        <v>GEOTERMICA_DEL_NORTE</v>
      </c>
      <c r="E23" s="23">
        <f t="shared" si="1"/>
        <v>762957961.60080183</v>
      </c>
      <c r="G23" s="23">
        <f t="shared" si="0"/>
        <v>-762957961.60080183</v>
      </c>
      <c r="H23" s="28">
        <f>Resumen!O22/1000000</f>
        <v>-0.95911646000000228</v>
      </c>
    </row>
    <row r="24" spans="4:8" x14ac:dyDescent="0.35">
      <c r="D24" s="22" t="str">
        <f>Resumen!N23</f>
        <v>GR Power Chile SpA</v>
      </c>
      <c r="E24" s="23">
        <f t="shared" si="1"/>
        <v>630987431.8608005</v>
      </c>
      <c r="G24" s="23">
        <f t="shared" si="0"/>
        <v>-630987431.8608005</v>
      </c>
      <c r="H24" s="28">
        <f>Resumen!O23/1000000</f>
        <v>-0.79321596000000061</v>
      </c>
    </row>
    <row r="25" spans="4:8" x14ac:dyDescent="0.35">
      <c r="D25" s="22" t="str">
        <f>Resumen!N24</f>
        <v>LUZ_DEL_NORTE</v>
      </c>
      <c r="E25" s="23">
        <f t="shared" si="1"/>
        <v>472280286.34919995</v>
      </c>
      <c r="G25" s="23">
        <f t="shared" si="0"/>
        <v>-472280286.34919995</v>
      </c>
      <c r="H25" s="28">
        <f>Resumen!O24/1000000</f>
        <v>-0.59370478999999998</v>
      </c>
    </row>
    <row r="26" spans="4:8" x14ac:dyDescent="0.35">
      <c r="D26" s="22" t="str">
        <f>Resumen!N25</f>
        <v>KDM_ENERGIA</v>
      </c>
      <c r="E26" s="23">
        <f t="shared" si="1"/>
        <v>447868222.23360032</v>
      </c>
      <c r="G26" s="23">
        <f t="shared" si="0"/>
        <v>-447868222.23360032</v>
      </c>
      <c r="H26" s="28">
        <f>Resumen!O25/1000000</f>
        <v>-0.56301632000000035</v>
      </c>
    </row>
    <row r="27" spans="4:8" x14ac:dyDescent="0.35">
      <c r="D27" s="22" t="str">
        <f>Resumen!N26</f>
        <v>JAVIERA</v>
      </c>
      <c r="E27" s="23">
        <f t="shared" si="1"/>
        <v>404917130.7972005</v>
      </c>
      <c r="G27" s="23">
        <f t="shared" si="0"/>
        <v>-404917130.7972005</v>
      </c>
      <c r="H27" s="28">
        <f>Resumen!O26/1000000</f>
        <v>-0.5090223900000006</v>
      </c>
    </row>
    <row r="28" spans="4:8" x14ac:dyDescent="0.35">
      <c r="D28" s="22" t="str">
        <f>Resumen!N27</f>
        <v>ON GROUP</v>
      </c>
      <c r="E28" s="23">
        <f t="shared" si="1"/>
        <v>341205825.05519998</v>
      </c>
      <c r="G28" s="23">
        <f t="shared" si="0"/>
        <v>-341205825.05519998</v>
      </c>
      <c r="H28" s="28">
        <f>Resumen!O27/1000000</f>
        <v>-0.42893073999999992</v>
      </c>
    </row>
    <row r="29" spans="4:8" x14ac:dyDescent="0.35">
      <c r="D29" s="22" t="str">
        <f>Resumen!N28</f>
        <v>ENERGIA_LEON</v>
      </c>
      <c r="E29" s="23">
        <f t="shared" si="1"/>
        <v>338393580.52079982</v>
      </c>
      <c r="G29" s="23">
        <f t="shared" si="0"/>
        <v>-338393580.52079982</v>
      </c>
      <c r="H29" s="28">
        <f>Resumen!O28/1000000</f>
        <v>-0.42539545999999973</v>
      </c>
    </row>
    <row r="30" spans="4:8" x14ac:dyDescent="0.35">
      <c r="D30" s="22" t="str">
        <f>Resumen!N29</f>
        <v>TECNORED</v>
      </c>
      <c r="E30" s="23">
        <f t="shared" si="1"/>
        <v>213899862.75839865</v>
      </c>
      <c r="G30" s="23">
        <f t="shared" si="0"/>
        <v>-213899862.75839865</v>
      </c>
      <c r="H30" s="28">
        <f>Resumen!O29/1000000</f>
        <v>-0.26889407999999831</v>
      </c>
    </row>
    <row r="31" spans="4:8" x14ac:dyDescent="0.35">
      <c r="D31" s="22" t="str">
        <f>Resumen!N30</f>
        <v>ALLIPEN</v>
      </c>
      <c r="E31" s="23">
        <f t="shared" si="1"/>
        <v>212606157.72479993</v>
      </c>
      <c r="G31" s="23">
        <f t="shared" si="0"/>
        <v>-212606157.72479993</v>
      </c>
      <c r="H31" s="28">
        <f>Resumen!O30/1000000</f>
        <v>-0.26726775999999991</v>
      </c>
    </row>
    <row r="32" spans="4:8" x14ac:dyDescent="0.35">
      <c r="D32" s="22" t="str">
        <f>Resumen!N31</f>
        <v>POZO_ALMONTE_SOLAR_3</v>
      </c>
      <c r="E32" s="23">
        <f t="shared" si="1"/>
        <v>144165794.97599983</v>
      </c>
      <c r="G32" s="23">
        <f t="shared" si="0"/>
        <v>-144165794.97599983</v>
      </c>
      <c r="H32" s="28">
        <f>Resumen!O31/1000000</f>
        <v>-0.18123119999999979</v>
      </c>
    </row>
    <row r="33" spans="4:8" x14ac:dyDescent="0.35">
      <c r="D33" s="22" t="str">
        <f>Resumen!N32</f>
        <v>SAFIRA_ENERGIA_CHILE</v>
      </c>
      <c r="E33" s="23">
        <f t="shared" si="1"/>
        <v>121757727.94080117</v>
      </c>
      <c r="G33" s="23">
        <f t="shared" si="0"/>
        <v>-121757727.94080117</v>
      </c>
      <c r="H33" s="28">
        <f>Resumen!O32/1000000</f>
        <v>-0.15306196000000147</v>
      </c>
    </row>
    <row r="34" spans="4:8" x14ac:dyDescent="0.35">
      <c r="D34" s="22" t="str">
        <f>Resumen!N33</f>
        <v>TACORA_ENERGY</v>
      </c>
      <c r="E34" s="23">
        <f t="shared" si="1"/>
        <v>93623270.848800004</v>
      </c>
      <c r="G34" s="23">
        <f t="shared" si="0"/>
        <v>-93623270.848800004</v>
      </c>
      <c r="H34" s="28">
        <f>Resumen!O33/1000000</f>
        <v>-0.11769406</v>
      </c>
    </row>
    <row r="35" spans="4:8" x14ac:dyDescent="0.35">
      <c r="D35" s="22" t="str">
        <f>Resumen!N34</f>
        <v>POZO_ALMONTE_SOLAR_2</v>
      </c>
      <c r="E35" s="23">
        <f t="shared" si="1"/>
        <v>80716027.148399964</v>
      </c>
      <c r="G35" s="23">
        <f t="shared" ref="G35:G53" si="2">+H35*$B$1*1000000</f>
        <v>-80716027.148399964</v>
      </c>
      <c r="H35" s="28">
        <f>Resumen!O34/1000000</f>
        <v>-0.10146832999999994</v>
      </c>
    </row>
    <row r="36" spans="4:8" x14ac:dyDescent="0.35">
      <c r="D36" s="22" t="str">
        <f>Resumen!N35</f>
        <v>ECOM_GENERACION</v>
      </c>
      <c r="E36" s="23">
        <f t="shared" si="1"/>
        <v>79012602.186000004</v>
      </c>
      <c r="G36" s="23">
        <f t="shared" si="2"/>
        <v>-79012602.186000004</v>
      </c>
      <c r="H36" s="28">
        <f>Resumen!O35/1000000</f>
        <v>-9.9326950000000011E-2</v>
      </c>
    </row>
    <row r="37" spans="4:8" x14ac:dyDescent="0.35">
      <c r="D37" s="22" t="str">
        <f>Resumen!N36</f>
        <v>PARQUE_EOLICO_LEBU</v>
      </c>
      <c r="E37" s="23">
        <f t="shared" si="1"/>
        <v>74709572.447999895</v>
      </c>
      <c r="G37" s="23">
        <f t="shared" si="2"/>
        <v>-74709572.447999895</v>
      </c>
      <c r="H37" s="28">
        <f>Resumen!O36/1000000</f>
        <v>-9.3917599999999851E-2</v>
      </c>
    </row>
    <row r="38" spans="4:8" x14ac:dyDescent="0.35">
      <c r="D38" s="22" t="str">
        <f>Resumen!N37</f>
        <v>LOS_LOROS</v>
      </c>
      <c r="E38" s="23">
        <f t="shared" si="1"/>
        <v>63965493.42119991</v>
      </c>
      <c r="G38" s="23">
        <f t="shared" si="2"/>
        <v>-63965493.42119991</v>
      </c>
      <c r="H38" s="28">
        <f>Resumen!O37/1000000</f>
        <v>-8.0411189999999882E-2</v>
      </c>
    </row>
    <row r="39" spans="4:8" x14ac:dyDescent="0.35">
      <c r="D39" s="22" t="str">
        <f>Resumen!N38</f>
        <v>AASA_ENERGIA</v>
      </c>
      <c r="E39" s="23">
        <f t="shared" si="1"/>
        <v>47398357.607999943</v>
      </c>
      <c r="G39" s="23">
        <f t="shared" si="2"/>
        <v>-47398357.607999943</v>
      </c>
      <c r="H39" s="28">
        <f>Resumen!O38/1000000</f>
        <v>-5.9584599999999925E-2</v>
      </c>
    </row>
    <row r="40" spans="4:8" x14ac:dyDescent="0.35">
      <c r="D40" s="22" t="str">
        <f>Resumen!N39</f>
        <v>ERSA</v>
      </c>
      <c r="E40" s="23">
        <f t="shared" si="1"/>
        <v>26365587.990000013</v>
      </c>
      <c r="G40" s="23">
        <f t="shared" si="2"/>
        <v>-26365587.990000013</v>
      </c>
      <c r="H40" s="28">
        <f>Resumen!O39/1000000</f>
        <v>-3.3144250000000014E-2</v>
      </c>
    </row>
    <row r="41" spans="4:8" x14ac:dyDescent="0.35">
      <c r="D41" s="22" t="str">
        <f>Resumen!N40</f>
        <v>AGSA</v>
      </c>
      <c r="E41" s="23">
        <f t="shared" si="1"/>
        <v>23978344.555199992</v>
      </c>
      <c r="G41" s="23">
        <f t="shared" si="2"/>
        <v>-23978344.555199992</v>
      </c>
      <c r="H41" s="28">
        <f>Resumen!O40/1000000</f>
        <v>-3.0143239999999991E-2</v>
      </c>
    </row>
    <row r="42" spans="4:8" x14ac:dyDescent="0.35">
      <c r="D42" s="22" t="str">
        <f>Resumen!N41</f>
        <v>GAS SUR</v>
      </c>
      <c r="E42" s="23">
        <f t="shared" si="1"/>
        <v>14274920.419199988</v>
      </c>
      <c r="G42" s="23">
        <f t="shared" si="2"/>
        <v>-14274920.419199988</v>
      </c>
      <c r="H42" s="28">
        <f>Resumen!O41/1000000</f>
        <v>-1.7945039999999985E-2</v>
      </c>
    </row>
    <row r="43" spans="4:8" x14ac:dyDescent="0.35">
      <c r="D43" s="22" t="str">
        <f>Resumen!N42</f>
        <v/>
      </c>
      <c r="E43" s="23">
        <f t="shared" si="1"/>
        <v>0</v>
      </c>
      <c r="G43" s="23">
        <f t="shared" si="2"/>
        <v>0</v>
      </c>
      <c r="H43" s="28">
        <f>Resumen!O42/1000000</f>
        <v>0</v>
      </c>
    </row>
    <row r="44" spans="4:8" x14ac:dyDescent="0.35">
      <c r="D44" s="22" t="str">
        <f>Resumen!N43</f>
        <v/>
      </c>
      <c r="E44" s="23">
        <f t="shared" si="1"/>
        <v>0</v>
      </c>
      <c r="G44" s="23">
        <f t="shared" si="2"/>
        <v>0</v>
      </c>
      <c r="H44" s="28">
        <f>Resumen!O43/1000000</f>
        <v>0</v>
      </c>
    </row>
    <row r="45" spans="4:8" x14ac:dyDescent="0.35">
      <c r="D45" s="22" t="str">
        <f>Resumen!N44</f>
        <v/>
      </c>
      <c r="E45" s="23">
        <f t="shared" si="1"/>
        <v>0</v>
      </c>
      <c r="G45" s="23">
        <f t="shared" si="2"/>
        <v>0</v>
      </c>
      <c r="H45" s="28">
        <f>Resumen!O44/1000000</f>
        <v>0</v>
      </c>
    </row>
    <row r="46" spans="4:8" x14ac:dyDescent="0.35">
      <c r="D46" s="22" t="str">
        <f>Resumen!N45</f>
        <v/>
      </c>
      <c r="E46" s="23">
        <f t="shared" si="1"/>
        <v>0</v>
      </c>
      <c r="G46" s="23">
        <f t="shared" si="2"/>
        <v>0</v>
      </c>
      <c r="H46" s="28">
        <f>Resumen!O45/1000000</f>
        <v>0</v>
      </c>
    </row>
    <row r="47" spans="4:8" x14ac:dyDescent="0.35">
      <c r="D47" s="22" t="str">
        <f>Resumen!N46</f>
        <v/>
      </c>
      <c r="E47" s="23">
        <f t="shared" si="1"/>
        <v>0</v>
      </c>
      <c r="G47" s="23">
        <f t="shared" si="2"/>
        <v>0</v>
      </c>
      <c r="H47" s="28">
        <f>Resumen!O46/1000000</f>
        <v>0</v>
      </c>
    </row>
    <row r="48" spans="4:8" x14ac:dyDescent="0.35">
      <c r="D48" s="22" t="str">
        <f>Resumen!N47</f>
        <v/>
      </c>
      <c r="E48" s="23">
        <f t="shared" si="1"/>
        <v>0</v>
      </c>
      <c r="G48" s="23">
        <f t="shared" si="2"/>
        <v>0</v>
      </c>
      <c r="H48" s="28">
        <f>Resumen!O47/1000000</f>
        <v>0</v>
      </c>
    </row>
    <row r="49" spans="4:8" x14ac:dyDescent="0.35">
      <c r="D49" s="22" t="str">
        <f>Resumen!N48</f>
        <v/>
      </c>
      <c r="E49" s="23">
        <f t="shared" si="1"/>
        <v>0</v>
      </c>
      <c r="G49" s="23">
        <f t="shared" si="2"/>
        <v>0</v>
      </c>
      <c r="H49" s="28">
        <f>Resumen!O48/1000000</f>
        <v>0</v>
      </c>
    </row>
    <row r="50" spans="4:8" x14ac:dyDescent="0.35">
      <c r="D50" s="22" t="str">
        <f>Resumen!N49</f>
        <v/>
      </c>
      <c r="E50" s="23">
        <f t="shared" si="1"/>
        <v>0</v>
      </c>
      <c r="G50" s="23">
        <f t="shared" si="2"/>
        <v>0</v>
      </c>
      <c r="H50" s="28">
        <f>Resumen!O49/1000000</f>
        <v>0</v>
      </c>
    </row>
    <row r="51" spans="4:8" x14ac:dyDescent="0.35">
      <c r="D51" s="22" t="str">
        <f>Resumen!N50</f>
        <v/>
      </c>
      <c r="E51" s="23">
        <f t="shared" si="1"/>
        <v>0</v>
      </c>
      <c r="G51" s="23">
        <f t="shared" si="2"/>
        <v>0</v>
      </c>
      <c r="H51" s="28">
        <f>Resumen!O50/1000000</f>
        <v>0</v>
      </c>
    </row>
    <row r="52" spans="4:8" x14ac:dyDescent="0.35">
      <c r="D52" s="22" t="str">
        <f>Resumen!N51</f>
        <v/>
      </c>
      <c r="E52" s="23">
        <f t="shared" si="1"/>
        <v>0</v>
      </c>
      <c r="G52" s="23">
        <f t="shared" si="2"/>
        <v>0</v>
      </c>
      <c r="H52" s="28">
        <f>Resumen!O51/1000000</f>
        <v>0</v>
      </c>
    </row>
    <row r="53" spans="4:8" x14ac:dyDescent="0.35">
      <c r="D53" s="22" t="str">
        <f>Resumen!N52</f>
        <v/>
      </c>
      <c r="E53" s="23">
        <f t="shared" si="1"/>
        <v>0</v>
      </c>
      <c r="G53" s="23">
        <f t="shared" si="2"/>
        <v>0</v>
      </c>
      <c r="H53" s="28">
        <f>Resumen!O52/1000000</f>
        <v>0</v>
      </c>
    </row>
    <row r="54" spans="4:8" x14ac:dyDescent="0.35">
      <c r="E54"/>
      <c r="F54"/>
    </row>
    <row r="55" spans="4:8" x14ac:dyDescent="0.35">
      <c r="E55"/>
      <c r="F55"/>
    </row>
    <row r="56" spans="4:8" x14ac:dyDescent="0.35">
      <c r="E56"/>
      <c r="F56"/>
    </row>
    <row r="57" spans="4:8" x14ac:dyDescent="0.35">
      <c r="E57"/>
      <c r="F57"/>
    </row>
    <row r="58" spans="4:8" x14ac:dyDescent="0.35">
      <c r="E58"/>
      <c r="F58"/>
    </row>
    <row r="59" spans="4:8" x14ac:dyDescent="0.35">
      <c r="E59"/>
      <c r="F59"/>
    </row>
    <row r="60" spans="4:8" x14ac:dyDescent="0.35">
      <c r="E60"/>
      <c r="F60"/>
    </row>
    <row r="61" spans="4:8" x14ac:dyDescent="0.35">
      <c r="E61"/>
      <c r="F61"/>
    </row>
    <row r="62" spans="4:8" x14ac:dyDescent="0.35">
      <c r="E62"/>
      <c r="F62"/>
    </row>
    <row r="63" spans="4:8" x14ac:dyDescent="0.35">
      <c r="E63"/>
      <c r="F63"/>
    </row>
    <row r="64" spans="4:8" x14ac:dyDescent="0.35">
      <c r="E64"/>
      <c r="F64"/>
    </row>
    <row r="65" spans="5:6" x14ac:dyDescent="0.35">
      <c r="E65"/>
      <c r="F65"/>
    </row>
    <row r="66" spans="5:6" x14ac:dyDescent="0.35">
      <c r="E66"/>
      <c r="F66"/>
    </row>
  </sheetData>
  <mergeCells count="1">
    <mergeCell ref="D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Procedimiento</vt:lpstr>
      <vt:lpstr>IDEMpresas</vt:lpstr>
      <vt:lpstr>Húmedo</vt:lpstr>
      <vt:lpstr>Medio</vt:lpstr>
      <vt:lpstr>Seco</vt:lpstr>
      <vt:lpstr>MontoEmpresas</vt:lpstr>
      <vt:lpstr>CompraVenta</vt:lpstr>
      <vt:lpstr>CVReg</vt:lpstr>
      <vt:lpstr>Resumen</vt:lpstr>
      <vt:lpstr>TablaMontosGarantiasCLP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Betancur Vidal</dc:creator>
  <cp:lastModifiedBy>David Bryan Guacucano Lovera</cp:lastModifiedBy>
  <dcterms:created xsi:type="dcterms:W3CDTF">2020-03-16T11:37:23Z</dcterms:created>
  <dcterms:modified xsi:type="dcterms:W3CDTF">2021-09-30T21:38:26Z</dcterms:modified>
</cp:coreProperties>
</file>