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jandra.torres\Desktop\Recobros Auditorias técnicas\Facturación 24-12-2020\"/>
    </mc:Choice>
  </mc:AlternateContent>
  <xr:revisionPtr revIDLastSave="0" documentId="13_ncr:1_{CE384D16-DA54-487B-9ABD-24DA845120D1}" xr6:coauthVersionLast="46" xr6:coauthVersionMax="46" xr10:uidLastSave="{00000000-0000-0000-0000-000000000000}"/>
  <bookViews>
    <workbookView xWindow="-110" yWindow="-110" windowWidth="19420" windowHeight="10540" xr2:uid="{CD681671-B69A-4756-9C22-BE99AC2E423F}"/>
  </bookViews>
  <sheets>
    <sheet name="Prorratas" sheetId="2" r:id="rId1"/>
    <sheet name="Hoja3" sheetId="15" state="hidden" r:id="rId2"/>
    <sheet name="Hoja4" sheetId="16" state="hidden" r:id="rId3"/>
    <sheet name="TD Facturación" sheetId="8" state="hidden" r:id="rId4"/>
    <sheet name="Hoja1" sheetId="14" state="hidden" r:id="rId5"/>
    <sheet name="Hoja2" sheetId="13" state="hidden" r:id="rId6"/>
    <sheet name="TD Carta" sheetId="11" state="hidden" r:id="rId7"/>
    <sheet name="Planilla de Trabajo" sheetId="5" r:id="rId8"/>
    <sheet name="Base TD" sheetId="6" state="hidden" r:id="rId9"/>
    <sheet name="UF 2018" sheetId="4" state="hidden" r:id="rId10"/>
    <sheet name="UF 2019" sheetId="3" state="hidden" r:id="rId11"/>
  </sheets>
  <externalReferences>
    <externalReference r:id="rId12"/>
    <externalReference r:id="rId13"/>
  </externalReferences>
  <definedNames>
    <definedName name="_xlnm._FilterDatabase" localSheetId="8" hidden="1">'Base TD'!$A$2:$L$68</definedName>
    <definedName name="_xlnm._FilterDatabase" localSheetId="7" hidden="1">'Planilla de Trabajo'!$A$1:$I$4</definedName>
    <definedName name="_xlnm._FilterDatabase" localSheetId="0" hidden="1">Prorratas!$B$5:$P$154</definedName>
    <definedName name="_xlnm._FilterDatabase" localSheetId="3" hidden="1">'TD Facturación'!$A:$A</definedName>
    <definedName name="Proyectos">[1]Hoja2!$C$2:$C$14</definedName>
  </definedNames>
  <calcPr calcId="191029"/>
  <pivotCaches>
    <pivotCache cacheId="78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5" i="8" l="1"/>
  <c r="A123" i="8"/>
  <c r="A117" i="8"/>
  <c r="A115" i="8"/>
  <c r="A113" i="8"/>
  <c r="A109" i="8"/>
  <c r="A103" i="8"/>
  <c r="A101" i="8"/>
  <c r="A95" i="8"/>
  <c r="A93" i="8"/>
  <c r="A91" i="8"/>
  <c r="A87" i="8"/>
  <c r="F4" i="6"/>
  <c r="G4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G3" i="6"/>
  <c r="F3" i="6"/>
  <c r="C3" i="6"/>
  <c r="B3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L5" i="6"/>
  <c r="L6" i="6"/>
  <c r="L7" i="6"/>
  <c r="L8" i="6"/>
  <c r="J5" i="6"/>
  <c r="J6" i="6"/>
  <c r="J7" i="6"/>
  <c r="J8" i="6"/>
  <c r="J3" i="6"/>
  <c r="J4" i="6"/>
  <c r="L3" i="6"/>
  <c r="L4" i="6"/>
  <c r="J7" i="11" l="1"/>
  <c r="J8" i="11"/>
  <c r="J9" i="11"/>
  <c r="J10" i="11"/>
  <c r="J11" i="11"/>
  <c r="J12" i="11"/>
  <c r="J6" i="11"/>
  <c r="I6" i="11"/>
  <c r="I7" i="11"/>
  <c r="I8" i="11"/>
  <c r="I9" i="11"/>
  <c r="I10" i="11"/>
  <c r="I11" i="11"/>
  <c r="I12" i="11"/>
  <c r="H7" i="11"/>
  <c r="H8" i="11"/>
  <c r="H9" i="11"/>
  <c r="H10" i="11"/>
  <c r="H11" i="11"/>
  <c r="H12" i="11"/>
  <c r="H6" i="11"/>
  <c r="F3" i="11"/>
  <c r="F2" i="11" s="1"/>
  <c r="I14" i="11" l="1"/>
  <c r="A79" i="8"/>
  <c r="A81" i="8" s="1"/>
  <c r="A69" i="8"/>
  <c r="A71" i="8" s="1"/>
  <c r="A73" i="8" s="1"/>
  <c r="A60" i="8"/>
  <c r="A63" i="8" s="1"/>
  <c r="A65" i="8" s="1"/>
  <c r="A52" i="8"/>
  <c r="A54" i="8" s="1"/>
  <c r="A56" i="8" s="1"/>
  <c r="A48" i="8"/>
  <c r="A23" i="8"/>
  <c r="A25" i="8" s="1"/>
  <c r="A27" i="8" s="1"/>
  <c r="A19" i="8"/>
  <c r="N5" i="2" l="1"/>
  <c r="M5" i="2"/>
  <c r="L5" i="2"/>
  <c r="K5" i="2"/>
  <c r="J5" i="2"/>
  <c r="I5" i="2"/>
  <c r="H5" i="2"/>
  <c r="G5" i="2"/>
  <c r="F5" i="2"/>
  <c r="E5" i="2"/>
  <c r="D5" i="2"/>
  <c r="C5" i="2"/>
  <c r="I6" i="5"/>
  <c r="P6" i="2" l="1"/>
  <c r="P8" i="2"/>
  <c r="P5" i="2"/>
  <c r="G1" i="2"/>
  <c r="C1" i="2" l="1"/>
  <c r="D1" i="2"/>
  <c r="E1" i="2"/>
  <c r="F1" i="2"/>
  <c r="H1" i="2"/>
  <c r="I1" i="2"/>
  <c r="J1" i="2"/>
  <c r="K1" i="2"/>
  <c r="L1" i="2"/>
  <c r="M1" i="2"/>
  <c r="N1" i="2"/>
  <c r="P101" i="2" l="1"/>
  <c r="P136" i="2"/>
  <c r="P50" i="2"/>
  <c r="P127" i="2"/>
  <c r="P61" i="2"/>
  <c r="P104" i="2"/>
  <c r="P122" i="2"/>
  <c r="P55" i="2"/>
  <c r="P98" i="2"/>
  <c r="P143" i="2"/>
  <c r="P73" i="2"/>
  <c r="P134" i="2"/>
  <c r="P67" i="2"/>
  <c r="P131" i="2"/>
  <c r="P49" i="2"/>
  <c r="P68" i="2"/>
  <c r="P110" i="2"/>
  <c r="P43" i="2"/>
  <c r="P37" i="2"/>
  <c r="P133" i="2"/>
  <c r="P82" i="2"/>
  <c r="P16" i="2"/>
  <c r="P77" i="2"/>
  <c r="P10" i="2"/>
  <c r="P138" i="2"/>
  <c r="P71" i="2"/>
  <c r="P114" i="2"/>
  <c r="P48" i="2"/>
  <c r="P89" i="2"/>
  <c r="P22" i="2"/>
  <c r="P150" i="2"/>
  <c r="P83" i="2"/>
  <c r="P147" i="2"/>
  <c r="P129" i="2"/>
  <c r="P62" i="2"/>
  <c r="P108" i="2"/>
  <c r="P123" i="2"/>
  <c r="P34" i="2"/>
  <c r="P21" i="2"/>
  <c r="P53" i="2"/>
  <c r="P60" i="2"/>
  <c r="P93" i="2"/>
  <c r="P26" i="2"/>
  <c r="P154" i="2"/>
  <c r="P87" i="2"/>
  <c r="P146" i="2"/>
  <c r="P100" i="2"/>
  <c r="P105" i="2"/>
  <c r="P38" i="2"/>
  <c r="P40" i="2"/>
  <c r="P28" i="2"/>
  <c r="P81" i="2"/>
  <c r="P14" i="2"/>
  <c r="P142" i="2"/>
  <c r="P11" i="2"/>
  <c r="P139" i="2"/>
  <c r="P149" i="2"/>
  <c r="P80" i="2"/>
  <c r="P124" i="2"/>
  <c r="P144" i="2"/>
  <c r="P125" i="2"/>
  <c r="P58" i="2"/>
  <c r="P96" i="2"/>
  <c r="P119" i="2"/>
  <c r="P15" i="2"/>
  <c r="P9" i="2"/>
  <c r="P137" i="2"/>
  <c r="P70" i="2"/>
  <c r="P128" i="2"/>
  <c r="P120" i="2"/>
  <c r="P113" i="2"/>
  <c r="P46" i="2"/>
  <c r="P64" i="2"/>
  <c r="P107" i="2"/>
  <c r="P85" i="2"/>
  <c r="P117" i="2"/>
  <c r="P31" i="2"/>
  <c r="P13" i="2"/>
  <c r="P141" i="2"/>
  <c r="P74" i="2"/>
  <c r="P7" i="2"/>
  <c r="P135" i="2"/>
  <c r="P47" i="2"/>
  <c r="P25" i="2"/>
  <c r="P153" i="2"/>
  <c r="P86" i="2"/>
  <c r="P19" i="2"/>
  <c r="P148" i="2"/>
  <c r="P65" i="2"/>
  <c r="P116" i="2"/>
  <c r="P126" i="2"/>
  <c r="P59" i="2"/>
  <c r="P88" i="2"/>
  <c r="P69" i="2"/>
  <c r="P130" i="2"/>
  <c r="P63" i="2"/>
  <c r="P29" i="2"/>
  <c r="P90" i="2"/>
  <c r="P23" i="2"/>
  <c r="P151" i="2"/>
  <c r="P79" i="2"/>
  <c r="P41" i="2"/>
  <c r="P44" i="2"/>
  <c r="P102" i="2"/>
  <c r="P35" i="2"/>
  <c r="P99" i="2"/>
  <c r="P17" i="2"/>
  <c r="P145" i="2"/>
  <c r="P78" i="2"/>
  <c r="P75" i="2"/>
  <c r="P32" i="2"/>
  <c r="P18" i="2"/>
  <c r="P36" i="2"/>
  <c r="P152" i="2"/>
  <c r="P132" i="2"/>
  <c r="P24" i="2"/>
  <c r="P95" i="2"/>
  <c r="P112" i="2"/>
  <c r="P45" i="2"/>
  <c r="P109" i="2"/>
  <c r="P56" i="2"/>
  <c r="P42" i="2"/>
  <c r="P106" i="2"/>
  <c r="P52" i="2"/>
  <c r="P39" i="2"/>
  <c r="P103" i="2"/>
  <c r="P66" i="2"/>
  <c r="P72" i="2"/>
  <c r="P111" i="2"/>
  <c r="P140" i="2"/>
  <c r="P57" i="2"/>
  <c r="P121" i="2"/>
  <c r="P92" i="2"/>
  <c r="P54" i="2"/>
  <c r="P118" i="2"/>
  <c r="P84" i="2"/>
  <c r="P51" i="2"/>
  <c r="P115" i="2"/>
  <c r="P76" i="2"/>
  <c r="P33" i="2"/>
  <c r="P97" i="2"/>
  <c r="P20" i="2"/>
  <c r="P30" i="2"/>
  <c r="P94" i="2"/>
  <c r="P12" i="2"/>
  <c r="P27" i="2"/>
  <c r="P91" i="2"/>
</calcChain>
</file>

<file path=xl/sharedStrings.xml><?xml version="1.0" encoding="utf-8"?>
<sst xmlns="http://schemas.openxmlformats.org/spreadsheetml/2006/main" count="838" uniqueCount="401">
  <si>
    <t>SE NCH</t>
  </si>
  <si>
    <t>KIMAL</t>
  </si>
  <si>
    <t>PIC-NPM</t>
  </si>
  <si>
    <t>CNA-LAG</t>
  </si>
  <si>
    <t>TRF-CMP</t>
  </si>
  <si>
    <t>TRF-AJA</t>
  </si>
  <si>
    <t>LAG-AME</t>
  </si>
  <si>
    <t>AME-RAP</t>
  </si>
  <si>
    <t>CAR-POL</t>
  </si>
  <si>
    <t>CHA-ANC</t>
  </si>
  <si>
    <t>CIR-PIC</t>
  </si>
  <si>
    <t>ENC-LAG</t>
  </si>
  <si>
    <t>Clave</t>
  </si>
  <si>
    <t>UCUQUER DOS</t>
  </si>
  <si>
    <t>Trueno</t>
  </si>
  <si>
    <t>TRAILELFU</t>
  </si>
  <si>
    <t>TOMAVAL GENERACIÓN</t>
  </si>
  <si>
    <t>Tiltil Solar</t>
  </si>
  <si>
    <t>TECNORED</t>
  </si>
  <si>
    <t>TAMM</t>
  </si>
  <si>
    <t>Tamakaya Energia SpA</t>
  </si>
  <si>
    <t>TALINAY</t>
  </si>
  <si>
    <t>SWC</t>
  </si>
  <si>
    <t>STERICYCLE</t>
  </si>
  <si>
    <t>SPV P4</t>
  </si>
  <si>
    <t>SPS LA HUAYCA</t>
  </si>
  <si>
    <t>SGA</t>
  </si>
  <si>
    <t>SDGx1</t>
  </si>
  <si>
    <t>SANTA MARTA</t>
  </si>
  <si>
    <t>SANTA IRENE</t>
  </si>
  <si>
    <t>SAN JUAN</t>
  </si>
  <si>
    <t>San Andrés</t>
  </si>
  <si>
    <t>RUCATAYO</t>
  </si>
  <si>
    <t>ROBLERÍA</t>
  </si>
  <si>
    <t>RIO HUASCO</t>
  </si>
  <si>
    <t>RECA</t>
  </si>
  <si>
    <t>RE2288</t>
  </si>
  <si>
    <t>RAKI</t>
  </si>
  <si>
    <t>PV SALVADOR</t>
  </si>
  <si>
    <t>PUNTILLA</t>
  </si>
  <si>
    <t>PUNTA PALMERAS</t>
  </si>
  <si>
    <t>PUCLARO</t>
  </si>
  <si>
    <t>POZO ALMONTE SOLAR 3</t>
  </si>
  <si>
    <t>POZO ALMONTE SOLAR 2</t>
  </si>
  <si>
    <t>Planta Solar San Pedro III SpA</t>
  </si>
  <si>
    <t>PICHILONCO</t>
  </si>
  <si>
    <t>PETROPOWER</t>
  </si>
  <si>
    <t>PEHUENCHE</t>
  </si>
  <si>
    <t>Parque Solar Los Loros</t>
  </si>
  <si>
    <t>PARQUE EÓLICO TALTAL</t>
  </si>
  <si>
    <t>Parque Eólico Renaico</t>
  </si>
  <si>
    <t>PARQUE EÓLICO LOS CURUROS</t>
  </si>
  <si>
    <t>Parque Eolico Lebu</t>
  </si>
  <si>
    <t>Parque Eólico El Arrayán</t>
  </si>
  <si>
    <t>PANGUIPULLI</t>
  </si>
  <si>
    <t>Pacific Hydro Chacayes</t>
  </si>
  <si>
    <t>PACIFIC HYDRO</t>
  </si>
  <si>
    <t>ON GROUP</t>
  </si>
  <si>
    <t>NUEVA ENERGIA</t>
  </si>
  <si>
    <t>NORVIND</t>
  </si>
  <si>
    <t>NORACID</t>
  </si>
  <si>
    <t>Negrete</t>
  </si>
  <si>
    <t>N/E</t>
  </si>
  <si>
    <t>MONTE REDONDO</t>
  </si>
  <si>
    <t>Molinera Villarrica</t>
  </si>
  <si>
    <t>MASISA ECO</t>
  </si>
  <si>
    <t>MALLARAUCO</t>
  </si>
  <si>
    <t>MAISAN</t>
  </si>
  <si>
    <t>LUZ DEL NORTE</t>
  </si>
  <si>
    <t>LOS PADRES HIDRO</t>
  </si>
  <si>
    <t>LOS MORROS</t>
  </si>
  <si>
    <t>LOS GUINDOS</t>
  </si>
  <si>
    <t>LOS ESPINOS</t>
  </si>
  <si>
    <t>LLEUQUEREO</t>
  </si>
  <si>
    <t>LEONERA</t>
  </si>
  <si>
    <t>LAS PAMPAS</t>
  </si>
  <si>
    <t>LAS FLORES</t>
  </si>
  <si>
    <t>LA MONTAÑA 1</t>
  </si>
  <si>
    <t>LA HIGUERA</t>
  </si>
  <si>
    <t>LA ARENA</t>
  </si>
  <si>
    <t>KDM</t>
  </si>
  <si>
    <t>JAVIERA</t>
  </si>
  <si>
    <t>Imelsa</t>
  </si>
  <si>
    <t>HUAJACHE</t>
  </si>
  <si>
    <t>HSA</t>
  </si>
  <si>
    <t>HORNITOS</t>
  </si>
  <si>
    <t>HidroProvidencia</t>
  </si>
  <si>
    <t>HIDROPALOMA</t>
  </si>
  <si>
    <t>HIDROMAULE</t>
  </si>
  <si>
    <t>HIDROLIRCAY</t>
  </si>
  <si>
    <t>HIDROELEC</t>
  </si>
  <si>
    <t>Hidroangol</t>
  </si>
  <si>
    <t>HBS Energía</t>
  </si>
  <si>
    <t>GUACOLDA</t>
  </si>
  <si>
    <t>GR PanAzucar</t>
  </si>
  <si>
    <t>GENPAC</t>
  </si>
  <si>
    <t>Generacion Solar Spa</t>
  </si>
  <si>
    <t>GASSUR</t>
  </si>
  <si>
    <t>GASATACAMA</t>
  </si>
  <si>
    <t>Eximido</t>
  </si>
  <si>
    <t>ERNC I</t>
  </si>
  <si>
    <t>EPC</t>
  </si>
  <si>
    <t>EPACÍFICO</t>
  </si>
  <si>
    <t>Eólica la Esperanza</t>
  </si>
  <si>
    <t>ENORCHILE</t>
  </si>
  <si>
    <t>ENLASA</t>
  </si>
  <si>
    <t>ENGIE</t>
  </si>
  <si>
    <t>Energía Bio Bio</t>
  </si>
  <si>
    <t>ENEL GREEN POWER</t>
  </si>
  <si>
    <t>ENDESA</t>
  </si>
  <si>
    <t>Empresa Electrica Cochrane SpA</t>
  </si>
  <si>
    <t>EMELDA</t>
  </si>
  <si>
    <t>ELISA</t>
  </si>
  <si>
    <t>ELEKTRAGEN</t>
  </si>
  <si>
    <t>Eléctrica El Galpón</t>
  </si>
  <si>
    <t>Eléctrica Caren</t>
  </si>
  <si>
    <t>El Mirador</t>
  </si>
  <si>
    <t>El Agrio</t>
  </si>
  <si>
    <t>EBCO ENERGÍA</t>
  </si>
  <si>
    <t>EBCO ATACAMA</t>
  </si>
  <si>
    <t>Duke Energy</t>
  </si>
  <si>
    <t>DOSAL</t>
  </si>
  <si>
    <t>DONGUIL</t>
  </si>
  <si>
    <t>Dongo</t>
  </si>
  <si>
    <t>DIUTO</t>
  </si>
  <si>
    <t>DEI DUQUECO</t>
  </si>
  <si>
    <t>CUMPEO</t>
  </si>
  <si>
    <t>CONFLUENCIA</t>
  </si>
  <si>
    <t>Conejo Solar</t>
  </si>
  <si>
    <t>COMASA</t>
  </si>
  <si>
    <t>Colmito</t>
  </si>
  <si>
    <t>COLLIL</t>
  </si>
  <si>
    <t>COLLAHUASI</t>
  </si>
  <si>
    <t>Colihues Energía</t>
  </si>
  <si>
    <t>COLBUN</t>
  </si>
  <si>
    <t>CHUNGUNGO</t>
  </si>
  <si>
    <t>CGI-IANSA</t>
  </si>
  <si>
    <t>CENIZAS</t>
  </si>
  <si>
    <t>CBB Centro</t>
  </si>
  <si>
    <t>CARRAN</t>
  </si>
  <si>
    <t>CARDONES</t>
  </si>
  <si>
    <t>CARBOMET</t>
  </si>
  <si>
    <t>CAPULLO</t>
  </si>
  <si>
    <t>Bioenergías Forestales</t>
  </si>
  <si>
    <t>Biocruz Generación</t>
  </si>
  <si>
    <t>BESALCO</t>
  </si>
  <si>
    <t>BELLAVISTA</t>
  </si>
  <si>
    <t>BARRICK</t>
  </si>
  <si>
    <t>ARAUCO</t>
  </si>
  <si>
    <t>ANGAMOS</t>
  </si>
  <si>
    <t>ANDINA</t>
  </si>
  <si>
    <t>Andes Generación</t>
  </si>
  <si>
    <t>AMANECER SOLAR</t>
  </si>
  <si>
    <t>ALMEYDA SOLAR</t>
  </si>
  <si>
    <t>ALLIPén</t>
  </si>
  <si>
    <t>ALBA</t>
  </si>
  <si>
    <t>Aguas del Melado</t>
  </si>
  <si>
    <t>AES GENER</t>
  </si>
  <si>
    <t>Aela Generación</t>
  </si>
  <si>
    <t>Acciona Energía Chile</t>
  </si>
  <si>
    <t>ABENGOA</t>
  </si>
  <si>
    <t>D201</t>
  </si>
  <si>
    <t>D310</t>
  </si>
  <si>
    <t>D082</t>
  </si>
  <si>
    <t>D115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</si>
  <si>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</si>
  <si>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</si>
  <si>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</si>
  <si>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</si>
  <si>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</si>
  <si>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</si>
  <si>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</si>
  <si>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</si>
  <si>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</si>
  <si>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</si>
  <si>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</si>
  <si>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</si>
  <si>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</si>
  <si>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Día</t>
  </si>
  <si>
    <t>Totales</t>
  </si>
  <si>
    <t>Total Valor</t>
  </si>
  <si>
    <t>Prorratas</t>
  </si>
  <si>
    <t>Fecha</t>
  </si>
  <si>
    <t>Auxiliar</t>
  </si>
  <si>
    <t>Detalle</t>
  </si>
  <si>
    <t>Tipo ingreso</t>
  </si>
  <si>
    <t>Tipo Doc</t>
  </si>
  <si>
    <t>N° Documento</t>
  </si>
  <si>
    <t>Orden de compra</t>
  </si>
  <si>
    <t>Monto</t>
  </si>
  <si>
    <t>AUD</t>
  </si>
  <si>
    <t xml:space="preserve">Absg Consulting Inc Agencia En Chile </t>
  </si>
  <si>
    <t>Sociedad De Servicios De Ingenieria Spa</t>
  </si>
  <si>
    <t>Nombre Fantasia</t>
  </si>
  <si>
    <t>RUT</t>
  </si>
  <si>
    <t>Razon Social</t>
  </si>
  <si>
    <t>Decreto</t>
  </si>
  <si>
    <t>Gerente</t>
  </si>
  <si>
    <t>correo</t>
  </si>
  <si>
    <t>%</t>
  </si>
  <si>
    <t>Monto a Distribuir</t>
  </si>
  <si>
    <t>Monto a Facturar</t>
  </si>
  <si>
    <t>Observación</t>
  </si>
  <si>
    <t>76489426-K</t>
  </si>
  <si>
    <t>Aela Generación S.A.</t>
  </si>
  <si>
    <t>94272000-9</t>
  </si>
  <si>
    <t>Aes Gener S.A.</t>
  </si>
  <si>
    <t>76114239-9</t>
  </si>
  <si>
    <t>Alba S.A.</t>
  </si>
  <si>
    <t>76321458-3</t>
  </si>
  <si>
    <t>Almeyda Solar SpA</t>
  </si>
  <si>
    <t>76273559-8</t>
  </si>
  <si>
    <t>Amanecer Solar SpA</t>
  </si>
  <si>
    <t>96547510-9</t>
  </si>
  <si>
    <t>Arauco Bioenergía S.A.</t>
  </si>
  <si>
    <t>76249099-4</t>
  </si>
  <si>
    <t>Besalco Energía Renovable S.A.</t>
  </si>
  <si>
    <t>76188197-3</t>
  </si>
  <si>
    <t>Bioenergías Forestales SpA</t>
  </si>
  <si>
    <t>96637520-5</t>
  </si>
  <si>
    <t>Empresa Eléctrica Capullo S.A.</t>
  </si>
  <si>
    <t>91066000-4</t>
  </si>
  <si>
    <t>Carbomet Energía S.A.</t>
  </si>
  <si>
    <t>76819440-8</t>
  </si>
  <si>
    <t>Eléctrica Cenizas S.A.</t>
  </si>
  <si>
    <t>76326949-3</t>
  </si>
  <si>
    <t>Central Colmito S.A.</t>
  </si>
  <si>
    <t>96546010-1</t>
  </si>
  <si>
    <t>Comasa SpA</t>
  </si>
  <si>
    <t>76376829-5</t>
  </si>
  <si>
    <t>Conejo Solar SpA</t>
  </si>
  <si>
    <t>76350250-3</t>
  </si>
  <si>
    <t>Hidroeléctrica La Confluencia S.A.</t>
  </si>
  <si>
    <t>76254033-9</t>
  </si>
  <si>
    <t>Duqueco SpA</t>
  </si>
  <si>
    <t>76149809-6</t>
  </si>
  <si>
    <t>Empresa Eléctrica Carén S.A.</t>
  </si>
  <si>
    <t xml:space="preserve"> </t>
  </si>
  <si>
    <t>76004337-0</t>
  </si>
  <si>
    <t>Empresa Eléctrica Diego de Almagro SpA</t>
  </si>
  <si>
    <t>91081000-6</t>
  </si>
  <si>
    <t>Enel Generación Chile S.A.</t>
  </si>
  <si>
    <t>76009328-9</t>
  </si>
  <si>
    <t>Enlasa Generación Chile S.A.</t>
  </si>
  <si>
    <t>96774300-3</t>
  </si>
  <si>
    <t>Enorchile S.A.</t>
  </si>
  <si>
    <t>76427498-9</t>
  </si>
  <si>
    <t>Eólica La Esperanza S.A.</t>
  </si>
  <si>
    <t>76004531-4</t>
  </si>
  <si>
    <t>Energía Pacífico S.A.</t>
  </si>
  <si>
    <t>96853490-4</t>
  </si>
  <si>
    <t>Gas Sur S.A.</t>
  </si>
  <si>
    <t>76418918-3</t>
  </si>
  <si>
    <t>Guacolda Energía S.A.</t>
  </si>
  <si>
    <t>76067373-0</t>
  </si>
  <si>
    <t>Hidroangol S.A.</t>
  </si>
  <si>
    <t>76025973-K</t>
  </si>
  <si>
    <t>Hidroeléctrica Río Lircay S.A.</t>
  </si>
  <si>
    <t>76376635-7</t>
  </si>
  <si>
    <t>Javiera SpA</t>
  </si>
  <si>
    <t>76059578-0</t>
  </si>
  <si>
    <t>KDM Energía S.A.</t>
  </si>
  <si>
    <t>96990050-5</t>
  </si>
  <si>
    <t>Hidroeléctrica La Higuera S.A.</t>
  </si>
  <si>
    <t>76319477-9</t>
  </si>
  <si>
    <t>Parque Solar Fotovoltaico Luz del Norte SpA</t>
  </si>
  <si>
    <t>76055136-8</t>
  </si>
  <si>
    <t>Hidroeléctrica Mallarauco S.A.</t>
  </si>
  <si>
    <t>96802690-9</t>
  </si>
  <si>
    <t>Masisa S.A.</t>
  </si>
  <si>
    <t>76019239-2</t>
  </si>
  <si>
    <t>Eólica Monte Redondo SpA</t>
  </si>
  <si>
    <t>76919070-8</t>
  </si>
  <si>
    <t>Norvind S.A.</t>
  </si>
  <si>
    <t>76045612-8</t>
  </si>
  <si>
    <t>Eléctrica Nueva Energía S.A.</t>
  </si>
  <si>
    <t>96990040-8</t>
  </si>
  <si>
    <t>Pacific Hydro Chile S.A.</t>
  </si>
  <si>
    <t>76006855-1</t>
  </si>
  <si>
    <t>Pacific Hydro Chacayes S.A.</t>
  </si>
  <si>
    <t>96524140-K</t>
  </si>
  <si>
    <t>Empresa Eléctrica Panguipulli S.A.</t>
  </si>
  <si>
    <t>76068557-7</t>
  </si>
  <si>
    <t>Parque Eólico El Arrayán SpA</t>
  </si>
  <si>
    <t>76416891-7</t>
  </si>
  <si>
    <t>Parque Eólico Lebu-Toro SpA</t>
  </si>
  <si>
    <t>76178599-0</t>
  </si>
  <si>
    <t>Parque Eólico Los Cururos SpA</t>
  </si>
  <si>
    <t>76266502-6</t>
  </si>
  <si>
    <t>Vientos de Renaico SpA</t>
  </si>
  <si>
    <t>76179024-2</t>
  </si>
  <si>
    <t>Parque Eólico Taltal Spa</t>
  </si>
  <si>
    <t>76247976-1</t>
  </si>
  <si>
    <t>Solairedirect Generación V SpA</t>
  </si>
  <si>
    <t>96504980-0</t>
  </si>
  <si>
    <t>Empresa Eléctrica Pehuenche S.A.</t>
  </si>
  <si>
    <t>87756500-9</t>
  </si>
  <si>
    <t>ENAP Refinerías S.A.</t>
  </si>
  <si>
    <t>99589620-6</t>
  </si>
  <si>
    <t>Hidroelectrica Puclaro S.A.</t>
  </si>
  <si>
    <t>76106835-0</t>
  </si>
  <si>
    <t>Punta Palmeras S.A.</t>
  </si>
  <si>
    <t>96817230-1</t>
  </si>
  <si>
    <t>Eléctrica Puntilla S.A.</t>
  </si>
  <si>
    <t>76284682-9</t>
  </si>
  <si>
    <t>PV Salvador SpA</t>
  </si>
  <si>
    <t>76071113-6</t>
  </si>
  <si>
    <t>Hidroeléctrica Río Huasco S.A.</t>
  </si>
  <si>
    <t>76030638-K</t>
  </si>
  <si>
    <t>Empresa Eléctrica Rucatayo S.A.</t>
  </si>
  <si>
    <t>76273569-5</t>
  </si>
  <si>
    <t>San Andrés SpA</t>
  </si>
  <si>
    <t>76319883-9</t>
  </si>
  <si>
    <t>San Juan S.A.</t>
  </si>
  <si>
    <t>99528750-1</t>
  </si>
  <si>
    <t>Sociedad Generadora Austral S.A.</t>
  </si>
  <si>
    <t>76126507-5</t>
  </si>
  <si>
    <t>Parque Talinay Oriente S.A.</t>
  </si>
  <si>
    <t>77302440-5</t>
  </si>
  <si>
    <t>TecnoRed S.A.</t>
  </si>
  <si>
    <t>Total general</t>
  </si>
  <si>
    <t>Suma de Monto a Facturar</t>
  </si>
  <si>
    <t>Glosa</t>
  </si>
  <si>
    <t>Linea</t>
  </si>
  <si>
    <t>Total</t>
  </si>
  <si>
    <t>Auditoria Tecnica según Decreto D082 AME-RAP</t>
  </si>
  <si>
    <t>Auditoria Tecnica según Decreto D082 LAG-AME</t>
  </si>
  <si>
    <t>Auditoria Tecnica según Decreto D201 PIC-NPM</t>
  </si>
  <si>
    <t>Total 91081000-6</t>
  </si>
  <si>
    <t>Total 94272000-9</t>
  </si>
  <si>
    <t>Total 76418918-3</t>
  </si>
  <si>
    <t>Total 96774300-3</t>
  </si>
  <si>
    <t>Total 96524140-K</t>
  </si>
  <si>
    <t>Total 76188197-3</t>
  </si>
  <si>
    <t>Total 96547510-9</t>
  </si>
  <si>
    <t>Total 76179024-2</t>
  </si>
  <si>
    <t>Total 87756500-9</t>
  </si>
  <si>
    <t>Total 76254033-9</t>
  </si>
  <si>
    <t>Total 96504980-0</t>
  </si>
  <si>
    <t>Total 76273559-8</t>
  </si>
  <si>
    <t>Total 96990040-8</t>
  </si>
  <si>
    <t>Total 76030638-K</t>
  </si>
  <si>
    <t>Total 76284682-9</t>
  </si>
  <si>
    <t>Total 76376635-7</t>
  </si>
  <si>
    <t>Total 96546010-1</t>
  </si>
  <si>
    <t>Total 76273569-5</t>
  </si>
  <si>
    <t>Total 76019239-2</t>
  </si>
  <si>
    <t>Total 76321458-3</t>
  </si>
  <si>
    <t>Total 96817230-1</t>
  </si>
  <si>
    <t>Total 76149809-6</t>
  </si>
  <si>
    <t>Total 76489426-K</t>
  </si>
  <si>
    <t>Total 76114239-9</t>
  </si>
  <si>
    <t>Total 76068557-7</t>
  </si>
  <si>
    <t>Total 76067373-0</t>
  </si>
  <si>
    <t>Total 96990050-5</t>
  </si>
  <si>
    <t>Total 76006855-1</t>
  </si>
  <si>
    <t>Total 76059578-0</t>
  </si>
  <si>
    <t>Total 76350250-3</t>
  </si>
  <si>
    <t>Total 96853490-4</t>
  </si>
  <si>
    <t>Total 76178599-0</t>
  </si>
  <si>
    <t>Total 99528750-1</t>
  </si>
  <si>
    <t>Total 76126507-5</t>
  </si>
  <si>
    <t>Total 76326949-3</t>
  </si>
  <si>
    <t>Total 77302440-5</t>
  </si>
  <si>
    <t>Total 76009328-9</t>
  </si>
  <si>
    <t>Total 96637520-5</t>
  </si>
  <si>
    <t>Total 76025973-K</t>
  </si>
  <si>
    <t>Total 76045612-8</t>
  </si>
  <si>
    <t>Total 76106835-0</t>
  </si>
  <si>
    <t>Total 76004337-0</t>
  </si>
  <si>
    <t>Total 76919070-8</t>
  </si>
  <si>
    <t>Total 91066000-4</t>
  </si>
  <si>
    <t>Total 76319477-9</t>
  </si>
  <si>
    <t>Total 76319883-9</t>
  </si>
  <si>
    <t>Total 96802690-9</t>
  </si>
  <si>
    <t>Total 76004531-4</t>
  </si>
  <si>
    <t>Total 76249099-4</t>
  </si>
  <si>
    <t>Total 76376829-5</t>
  </si>
  <si>
    <t>Total 76416891-7</t>
  </si>
  <si>
    <t>Total 76055136-8</t>
  </si>
  <si>
    <t>Total 76247976-1</t>
  </si>
  <si>
    <t>Total 76071113-6</t>
  </si>
  <si>
    <t>Total 76427498-9</t>
  </si>
  <si>
    <t>Total 99589620-6</t>
  </si>
  <si>
    <t>Total 76266502-6</t>
  </si>
  <si>
    <t xml:space="preserve">Total  </t>
  </si>
  <si>
    <t>Total 76819440-8</t>
  </si>
  <si>
    <t>(Todas)</t>
  </si>
  <si>
    <t>N° Factura</t>
  </si>
  <si>
    <t>Fecha Emision</t>
  </si>
  <si>
    <t xml:space="preserve">Total </t>
  </si>
  <si>
    <t>02/12/2020</t>
  </si>
  <si>
    <t>PROV= ABSG CONSULTING INC AGENCIA EN CHILE , OC= 2049 , HES = 2077 ,  GLOSA=  Auditoria Técnica Línea 2x500 kV Pichirropulli - Nueva Puerto Montt energizada en 220 kV. -  Informe Bimestral N°26</t>
  </si>
  <si>
    <t>18/12/2020</t>
  </si>
  <si>
    <t>PROV= SOCIEDAD DE SERVICIOS DE INGENIERIA SPA , OC= 2046 , HES = 2243 ,  GLOSA= Servicio de Auditoria Técnica - Nueva Línea 2x220 KV Lo Aguirre – A. Melipilla - Informes Bimestrales N°34</t>
  </si>
  <si>
    <t>HES = 2243</t>
  </si>
  <si>
    <t>PROV= SOCIEDAD DE SERVICIOS DE INGENIERIA SPA , OC= 2047 , HES = 2244 ,  GLOSA= Servicio de Auditoria Técnica - Nueva Línea 1x220 KV A. Melipilla – Rapel - Informes Bimestrales N°34</t>
  </si>
  <si>
    <t>HES = 2244</t>
  </si>
  <si>
    <t>Proveedor</t>
  </si>
  <si>
    <t>HES = 2077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</si>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</sst>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 * #,##0.00%_ ;_ * \-#,##0.00%_ ;_ * &quot;-&quot;??_ ;_ @_ "/>
    <numFmt numFmtId="165" formatCode="&quot;$&quot;#,##0"/>
    <numFmt numFmtId="166" formatCode="#,##0;\(#,##0\)"/>
    <numFmt numFmtId="167" formatCode="_-* #,##0.00_-;\-* #,##0.00_-;_-* &quot;-&quot;??_-;_-@_-"/>
    <numFmt numFmtId="168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 Ligh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/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65911"/>
      </left>
      <right/>
      <top style="medium">
        <color rgb="FFC65911"/>
      </top>
      <bottom style="medium">
        <color rgb="FFC65911"/>
      </bottom>
      <diagonal/>
    </border>
    <border>
      <left/>
      <right/>
      <top style="medium">
        <color rgb="FFC65911"/>
      </top>
      <bottom style="medium">
        <color rgb="FFC65911"/>
      </bottom>
      <diagonal/>
    </border>
    <border>
      <left/>
      <right style="medium">
        <color rgb="FF000000"/>
      </right>
      <top style="medium">
        <color rgb="FFC65911"/>
      </top>
      <bottom style="medium">
        <color rgb="FFC6591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70">
    <xf numFmtId="0" fontId="0" fillId="0" borderId="0" xfId="0"/>
    <xf numFmtId="4" fontId="0" fillId="0" borderId="0" xfId="0" applyNumberFormat="1"/>
    <xf numFmtId="0" fontId="3" fillId="6" borderId="0" xfId="0" applyFont="1" applyFill="1"/>
    <xf numFmtId="10" fontId="3" fillId="6" borderId="0" xfId="7" applyNumberFormat="1" applyFont="1" applyFill="1" applyAlignment="1">
      <alignment horizontal="center"/>
    </xf>
    <xf numFmtId="41" fontId="3" fillId="6" borderId="0" xfId="6" applyFont="1" applyFill="1"/>
    <xf numFmtId="0" fontId="5" fillId="0" borderId="0" xfId="0" applyFont="1"/>
    <xf numFmtId="10" fontId="5" fillId="0" borderId="0" xfId="7" applyNumberFormat="1" applyFont="1"/>
    <xf numFmtId="41" fontId="5" fillId="0" borderId="0" xfId="6" applyFont="1"/>
    <xf numFmtId="168" fontId="5" fillId="0" borderId="0" xfId="0" applyNumberFormat="1" applyFont="1"/>
    <xf numFmtId="0" fontId="0" fillId="0" borderId="0" xfId="0" pivotButton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6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7" fillId="0" borderId="24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9" fontId="11" fillId="0" borderId="0" xfId="0" applyNumberFormat="1" applyFont="1" applyBorder="1"/>
    <xf numFmtId="0" fontId="11" fillId="0" borderId="0" xfId="0" applyFont="1"/>
    <xf numFmtId="0" fontId="12" fillId="3" borderId="11" xfId="0" applyFont="1" applyFill="1" applyBorder="1" applyAlignment="1" applyProtection="1">
      <alignment horizontal="centerContinuous"/>
    </xf>
    <xf numFmtId="0" fontId="12" fillId="3" borderId="7" xfId="0" applyFont="1" applyFill="1" applyBorder="1" applyAlignment="1" applyProtection="1">
      <alignment horizontal="centerContinuous"/>
    </xf>
    <xf numFmtId="0" fontId="12" fillId="3" borderId="5" xfId="0" applyFont="1" applyFill="1" applyBorder="1" applyAlignment="1" applyProtection="1">
      <alignment horizontal="centerContinuous"/>
    </xf>
    <xf numFmtId="0" fontId="12" fillId="3" borderId="11" xfId="0" applyFont="1" applyFill="1" applyBorder="1" applyAlignment="1" applyProtection="1">
      <alignment horizontal="center"/>
    </xf>
    <xf numFmtId="0" fontId="12" fillId="3" borderId="10" xfId="0" applyFont="1" applyFill="1" applyBorder="1" applyAlignment="1" applyProtection="1">
      <alignment horizontal="centerContinuous"/>
    </xf>
    <xf numFmtId="0" fontId="12" fillId="3" borderId="7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165" fontId="12" fillId="3" borderId="7" xfId="0" applyNumberFormat="1" applyFont="1" applyFill="1" applyBorder="1" applyAlignment="1" applyProtection="1">
      <alignment horizontal="center"/>
    </xf>
    <xf numFmtId="3" fontId="12" fillId="3" borderId="10" xfId="0" applyNumberFormat="1" applyFont="1" applyFill="1" applyBorder="1" applyAlignment="1" applyProtection="1">
      <alignment horizontal="centerContinuous"/>
    </xf>
    <xf numFmtId="0" fontId="13" fillId="2" borderId="20" xfId="0" quotePrefix="1" applyFont="1" applyFill="1" applyBorder="1" applyProtection="1"/>
    <xf numFmtId="164" fontId="13" fillId="2" borderId="19" xfId="0" quotePrefix="1" applyNumberFormat="1" applyFont="1" applyFill="1" applyBorder="1" applyProtection="1"/>
    <xf numFmtId="164" fontId="13" fillId="2" borderId="9" xfId="0" quotePrefix="1" applyNumberFormat="1" applyFont="1" applyFill="1" applyBorder="1" applyProtection="1"/>
    <xf numFmtId="164" fontId="13" fillId="2" borderId="3" xfId="0" quotePrefix="1" applyNumberFormat="1" applyFont="1" applyFill="1" applyBorder="1" applyProtection="1"/>
    <xf numFmtId="164" fontId="13" fillId="2" borderId="18" xfId="0" quotePrefix="1" applyNumberFormat="1" applyFont="1" applyFill="1" applyBorder="1" applyProtection="1"/>
    <xf numFmtId="165" fontId="12" fillId="2" borderId="20" xfId="0" quotePrefix="1" applyNumberFormat="1" applyFont="1" applyFill="1" applyBorder="1" applyAlignment="1" applyProtection="1">
      <alignment horizontal="right" indent="1"/>
    </xf>
    <xf numFmtId="0" fontId="13" fillId="2" borderId="17" xfId="0" quotePrefix="1" applyFont="1" applyFill="1" applyBorder="1" applyProtection="1"/>
    <xf numFmtId="164" fontId="13" fillId="2" borderId="4" xfId="0" quotePrefix="1" applyNumberFormat="1" applyFont="1" applyFill="1" applyBorder="1" applyProtection="1"/>
    <xf numFmtId="164" fontId="13" fillId="2" borderId="16" xfId="0" quotePrefix="1" applyNumberFormat="1" applyFont="1" applyFill="1" applyBorder="1" applyProtection="1"/>
    <xf numFmtId="165" fontId="12" fillId="2" borderId="17" xfId="0" quotePrefix="1" applyNumberFormat="1" applyFont="1" applyFill="1" applyBorder="1" applyAlignment="1" applyProtection="1">
      <alignment horizontal="right" indent="1"/>
    </xf>
    <xf numFmtId="0" fontId="13" fillId="2" borderId="15" xfId="0" quotePrefix="1" applyFont="1" applyFill="1" applyBorder="1" applyProtection="1"/>
    <xf numFmtId="164" fontId="13" fillId="2" borderId="14" xfId="0" quotePrefix="1" applyNumberFormat="1" applyFont="1" applyFill="1" applyBorder="1" applyProtection="1"/>
    <xf numFmtId="164" fontId="13" fillId="2" borderId="13" xfId="0" quotePrefix="1" applyNumberFormat="1" applyFont="1" applyFill="1" applyBorder="1" applyProtection="1"/>
    <xf numFmtId="164" fontId="13" fillId="2" borderId="12" xfId="0" quotePrefix="1" applyNumberFormat="1" applyFont="1" applyFill="1" applyBorder="1" applyProtection="1"/>
    <xf numFmtId="165" fontId="12" fillId="2" borderId="15" xfId="0" quotePrefix="1" applyNumberFormat="1" applyFont="1" applyFill="1" applyBorder="1" applyAlignment="1" applyProtection="1">
      <alignment horizontal="right" indent="1"/>
    </xf>
    <xf numFmtId="10" fontId="13" fillId="0" borderId="0" xfId="0" applyNumberFormat="1" applyFont="1" applyFill="1"/>
    <xf numFmtId="10" fontId="11" fillId="0" borderId="0" xfId="0" applyNumberFormat="1" applyFont="1" applyFill="1"/>
    <xf numFmtId="0" fontId="14" fillId="4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4" fillId="4" borderId="6" xfId="0" applyFont="1" applyFill="1" applyBorder="1"/>
    <xf numFmtId="166" fontId="14" fillId="4" borderId="6" xfId="0" applyNumberFormat="1" applyFont="1" applyFill="1" applyBorder="1" applyAlignment="1">
      <alignment horizontal="center" vertical="center"/>
    </xf>
    <xf numFmtId="0" fontId="11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166" fontId="11" fillId="0" borderId="2" xfId="1" applyNumberFormat="1" applyFont="1" applyFill="1" applyBorder="1"/>
    <xf numFmtId="166" fontId="11" fillId="0" borderId="0" xfId="0" applyNumberFormat="1" applyFont="1" applyFill="1"/>
    <xf numFmtId="0" fontId="5" fillId="9" borderId="0" xfId="0" applyFont="1" applyFill="1"/>
    <xf numFmtId="168" fontId="5" fillId="9" borderId="0" xfId="0" applyNumberFormat="1" applyFont="1" applyFill="1"/>
    <xf numFmtId="0" fontId="2" fillId="7" borderId="0" xfId="0" applyFont="1" applyFill="1" applyAlignment="1">
      <alignment horizontal="center" vertical="center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</cellXfs>
  <cellStyles count="9">
    <cellStyle name="Comma 506" xfId="1" xr:uid="{62082DAF-1A42-49A0-81C3-16DF976EEE8F}"/>
    <cellStyle name="Comma 508" xfId="2" xr:uid="{823D2B1E-DCE5-4C6F-A246-EB046960A4FF}"/>
    <cellStyle name="Millares [0]" xfId="6" builtinId="6"/>
    <cellStyle name="Normal" xfId="0" builtinId="0"/>
    <cellStyle name="Normal 10" xfId="8" xr:uid="{8B3EE5E1-DCE0-48A8-BCD4-ED173ED57685}"/>
    <cellStyle name="Normal 11" xfId="4" xr:uid="{092748E8-76D4-4EB5-91D9-13406E33C980}"/>
    <cellStyle name="Normal 16" xfId="5" xr:uid="{06CC52C0-D51D-4417-B4E8-2B100E6C1F9E}"/>
    <cellStyle name="Normal 9" xfId="3" xr:uid="{68625C51-0DBF-4788-B97A-9E963D127E1D}"/>
    <cellStyle name="Porcentaje" xfId="7" builtinId="5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fernandez/AppData/Local/Microsoft/Windows/INetCache/Content.Outlook/50U5U2US/Listado%20de%20facturas%20a%20cobrar_C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torres/Desktop/Recobros%20Auditorias%20t&#233;cnicas/Facturacion%20Auditorias%20tecnic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Auditorias"/>
      <sheetName val="Resumen"/>
      <sheetName val="Detalle x Cliente"/>
      <sheetName val="Facturación"/>
      <sheetName val="Pagos"/>
      <sheetName val="Mayor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Nombre Fantasia</v>
          </cell>
          <cell r="C2" t="str">
            <v>RUT</v>
          </cell>
          <cell r="D2" t="str">
            <v>Razon Social</v>
          </cell>
          <cell r="E2" t="str">
            <v>Decreto</v>
          </cell>
          <cell r="F2" t="str">
            <v>Clave</v>
          </cell>
          <cell r="G2" t="str">
            <v>Gerente</v>
          </cell>
          <cell r="H2" t="str">
            <v>correo</v>
          </cell>
        </row>
        <row r="3">
          <cell r="B3" t="str">
            <v>ELISA</v>
          </cell>
          <cell r="C3" t="str">
            <v xml:space="preserve"> </v>
          </cell>
          <cell r="D3" t="str">
            <v xml:space="preserve"> </v>
          </cell>
          <cell r="E3" t="str">
            <v>D310</v>
          </cell>
          <cell r="F3" t="str">
            <v>CNA-LAG</v>
          </cell>
        </row>
        <row r="4">
          <cell r="B4" t="str">
            <v>HSA</v>
          </cell>
          <cell r="C4" t="str">
            <v xml:space="preserve"> </v>
          </cell>
          <cell r="D4" t="str">
            <v xml:space="preserve"> </v>
          </cell>
          <cell r="E4" t="str">
            <v>D310</v>
          </cell>
          <cell r="F4" t="str">
            <v>CNA-LAG</v>
          </cell>
        </row>
        <row r="5">
          <cell r="B5" t="str">
            <v>ELISA</v>
          </cell>
          <cell r="C5" t="str">
            <v xml:space="preserve"> </v>
          </cell>
          <cell r="D5" t="str">
            <v xml:space="preserve"> </v>
          </cell>
          <cell r="E5" t="str">
            <v>D201</v>
          </cell>
          <cell r="F5" t="str">
            <v>PIC-NPM</v>
          </cell>
        </row>
        <row r="6">
          <cell r="B6" t="str">
            <v>ELISA</v>
          </cell>
          <cell r="C6" t="str">
            <v xml:space="preserve"> </v>
          </cell>
          <cell r="D6" t="str">
            <v xml:space="preserve"> </v>
          </cell>
          <cell r="E6" t="str">
            <v>D201</v>
          </cell>
          <cell r="F6" t="str">
            <v>SE NCH</v>
          </cell>
        </row>
        <row r="7">
          <cell r="B7" t="str">
            <v>ELISA</v>
          </cell>
          <cell r="C7" t="str">
            <v xml:space="preserve"> </v>
          </cell>
          <cell r="D7" t="str">
            <v xml:space="preserve"> </v>
          </cell>
          <cell r="E7" t="str">
            <v>D201</v>
          </cell>
          <cell r="F7" t="str">
            <v>PIC-NPM</v>
          </cell>
        </row>
        <row r="8">
          <cell r="B8" t="str">
            <v>Duke Energy</v>
          </cell>
          <cell r="C8" t="str">
            <v xml:space="preserve"> </v>
          </cell>
          <cell r="D8" t="str">
            <v xml:space="preserve"> </v>
          </cell>
          <cell r="E8" t="str">
            <v>D310</v>
          </cell>
          <cell r="F8" t="str">
            <v>TRF-CMP</v>
          </cell>
        </row>
        <row r="9">
          <cell r="B9" t="str">
            <v>ELISA</v>
          </cell>
          <cell r="C9" t="str">
            <v xml:space="preserve"> </v>
          </cell>
          <cell r="D9" t="str">
            <v xml:space="preserve"> </v>
          </cell>
          <cell r="E9" t="str">
            <v>D310</v>
          </cell>
          <cell r="F9" t="str">
            <v>CNA-LAG</v>
          </cell>
        </row>
        <row r="10">
          <cell r="B10" t="str">
            <v>HSA</v>
          </cell>
          <cell r="C10" t="str">
            <v xml:space="preserve"> </v>
          </cell>
          <cell r="D10" t="str">
            <v xml:space="preserve"> </v>
          </cell>
          <cell r="E10" t="str">
            <v>D310</v>
          </cell>
          <cell r="F10" t="str">
            <v>CNA-LAG</v>
          </cell>
        </row>
        <row r="11">
          <cell r="B11" t="str">
            <v>ELISA</v>
          </cell>
          <cell r="C11" t="str">
            <v xml:space="preserve"> </v>
          </cell>
          <cell r="D11" t="str">
            <v xml:space="preserve"> </v>
          </cell>
          <cell r="E11" t="str">
            <v>D310</v>
          </cell>
          <cell r="F11" t="str">
            <v>TRF-AJA</v>
          </cell>
        </row>
        <row r="12">
          <cell r="B12" t="str">
            <v>HSA</v>
          </cell>
          <cell r="C12" t="str">
            <v xml:space="preserve"> </v>
          </cell>
          <cell r="D12" t="str">
            <v xml:space="preserve"> </v>
          </cell>
          <cell r="E12" t="str">
            <v>D310</v>
          </cell>
          <cell r="F12" t="str">
            <v>TRF-AJA</v>
          </cell>
        </row>
        <row r="13">
          <cell r="B13" t="str">
            <v>ELISA</v>
          </cell>
          <cell r="C13" t="str">
            <v xml:space="preserve"> </v>
          </cell>
          <cell r="D13" t="str">
            <v xml:space="preserve"> </v>
          </cell>
          <cell r="E13" t="str">
            <v>D115</v>
          </cell>
          <cell r="F13" t="str">
            <v>CHA-ANC</v>
          </cell>
        </row>
        <row r="14">
          <cell r="B14" t="str">
            <v>Duke Energy</v>
          </cell>
          <cell r="C14" t="str">
            <v xml:space="preserve"> </v>
          </cell>
          <cell r="D14" t="str">
            <v xml:space="preserve"> </v>
          </cell>
          <cell r="E14" t="str">
            <v>D115</v>
          </cell>
          <cell r="F14" t="str">
            <v>CHA-ANC</v>
          </cell>
        </row>
        <row r="15">
          <cell r="B15" t="str">
            <v>RECA</v>
          </cell>
          <cell r="C15" t="str">
            <v xml:space="preserve"> </v>
          </cell>
          <cell r="D15" t="str">
            <v xml:space="preserve"> </v>
          </cell>
          <cell r="E15" t="str">
            <v>D115</v>
          </cell>
          <cell r="F15" t="str">
            <v>CHA-ANC</v>
          </cell>
        </row>
        <row r="16">
          <cell r="B16" t="str">
            <v>HIDROELEC</v>
          </cell>
          <cell r="C16" t="str">
            <v xml:space="preserve"> </v>
          </cell>
          <cell r="D16" t="str">
            <v xml:space="preserve"> </v>
          </cell>
          <cell r="E16" t="str">
            <v>D115</v>
          </cell>
          <cell r="F16" t="str">
            <v>CHA-ANC</v>
          </cell>
        </row>
        <row r="17">
          <cell r="B17" t="str">
            <v>ELISA</v>
          </cell>
          <cell r="C17" t="str">
            <v xml:space="preserve"> </v>
          </cell>
          <cell r="D17" t="str">
            <v xml:space="preserve"> </v>
          </cell>
          <cell r="E17" t="str">
            <v>D115</v>
          </cell>
          <cell r="F17" t="str">
            <v>CIR-PIC</v>
          </cell>
        </row>
        <row r="18">
          <cell r="B18" t="str">
            <v>Trueno</v>
          </cell>
          <cell r="C18" t="str">
            <v xml:space="preserve"> </v>
          </cell>
          <cell r="D18" t="str">
            <v xml:space="preserve"> </v>
          </cell>
          <cell r="E18" t="str">
            <v>D115</v>
          </cell>
          <cell r="F18" t="str">
            <v>CIR-PIC</v>
          </cell>
        </row>
        <row r="19">
          <cell r="B19" t="str">
            <v>Aela Generación</v>
          </cell>
          <cell r="C19" t="str">
            <v>76489426-K</v>
          </cell>
          <cell r="D19" t="str">
            <v>Aela Generación S.A.</v>
          </cell>
          <cell r="E19" t="str">
            <v>D310</v>
          </cell>
          <cell r="F19" t="str">
            <v>CNA-LAG</v>
          </cell>
          <cell r="G19" t="str">
            <v>José Luis Muñoz C</v>
          </cell>
          <cell r="H19" t="str">
            <v>joseluis.munoz@aelaenergia.cl</v>
          </cell>
        </row>
        <row r="20">
          <cell r="B20" t="str">
            <v>Aela Generación</v>
          </cell>
          <cell r="C20" t="str">
            <v>76489426-K</v>
          </cell>
          <cell r="D20" t="str">
            <v>Aela Generación S.A.</v>
          </cell>
          <cell r="E20" t="str">
            <v>D201</v>
          </cell>
          <cell r="F20" t="str">
            <v>PIC-NPM</v>
          </cell>
          <cell r="G20" t="str">
            <v>José Luis Muñoz C</v>
          </cell>
          <cell r="H20" t="str">
            <v>joseluis.munoz@aelaenergia.cl</v>
          </cell>
        </row>
        <row r="21">
          <cell r="B21" t="str">
            <v>Aela Generación</v>
          </cell>
          <cell r="C21" t="str">
            <v>76489426-K</v>
          </cell>
          <cell r="D21" t="str">
            <v>Aela Generación S.A.</v>
          </cell>
          <cell r="E21" t="str">
            <v>D201</v>
          </cell>
          <cell r="F21" t="str">
            <v>SE NCH</v>
          </cell>
          <cell r="G21" t="str">
            <v>José Luis Muñoz C</v>
          </cell>
          <cell r="H21" t="str">
            <v>joseluis.munoz@aelaenergia.cl</v>
          </cell>
        </row>
        <row r="22">
          <cell r="B22" t="str">
            <v>Aela Generación</v>
          </cell>
          <cell r="C22" t="str">
            <v>76489426-K</v>
          </cell>
          <cell r="D22" t="str">
            <v>Aela Generación S.A.</v>
          </cell>
          <cell r="E22" t="str">
            <v>D201</v>
          </cell>
          <cell r="F22" t="str">
            <v>PIC-NPM</v>
          </cell>
          <cell r="G22" t="str">
            <v>José Luis Muñoz C</v>
          </cell>
          <cell r="H22" t="str">
            <v>joseluis.munoz@aelaenergia.cl</v>
          </cell>
        </row>
        <row r="23">
          <cell r="B23" t="str">
            <v>Aela Generación</v>
          </cell>
          <cell r="C23" t="str">
            <v>76489426-K</v>
          </cell>
          <cell r="D23" t="str">
            <v>Aela Generación S.A.</v>
          </cell>
          <cell r="E23" t="str">
            <v>D310</v>
          </cell>
          <cell r="F23" t="str">
            <v>CNA-LAG</v>
          </cell>
          <cell r="G23" t="str">
            <v>José Luis Muñoz C</v>
          </cell>
          <cell r="H23" t="str">
            <v>joseluis.munoz@aelaenergia.cl</v>
          </cell>
        </row>
        <row r="24">
          <cell r="B24" t="str">
            <v>Aela Generación</v>
          </cell>
          <cell r="C24" t="str">
            <v>76489426-K</v>
          </cell>
          <cell r="D24" t="str">
            <v>Aela Generación S.A.</v>
          </cell>
          <cell r="E24" t="str">
            <v>D310</v>
          </cell>
          <cell r="F24" t="str">
            <v>TRF-AJA</v>
          </cell>
          <cell r="G24" t="str">
            <v>José Luis Muñoz C</v>
          </cell>
          <cell r="H24" t="str">
            <v>joseluis.munoz@aelaenergia.cl</v>
          </cell>
        </row>
        <row r="25">
          <cell r="B25" t="str">
            <v>AES GENER</v>
          </cell>
          <cell r="C25" t="str">
            <v>94272000-9</v>
          </cell>
          <cell r="D25" t="str">
            <v>Aes Gener S.A.</v>
          </cell>
          <cell r="E25" t="str">
            <v>D115</v>
          </cell>
          <cell r="F25" t="str">
            <v>CAR-POL</v>
          </cell>
          <cell r="G25" t="str">
            <v>Ricardo Manuel Falú</v>
          </cell>
          <cell r="H25" t="str">
            <v>contacto@aesgener.cl</v>
          </cell>
        </row>
        <row r="26">
          <cell r="B26" t="str">
            <v>AES GENER</v>
          </cell>
          <cell r="C26" t="str">
            <v>94272000-9</v>
          </cell>
          <cell r="D26" t="str">
            <v>Aes Gener S.A.</v>
          </cell>
          <cell r="E26" t="str">
            <v>D082</v>
          </cell>
          <cell r="F26" t="str">
            <v>AME-RAP</v>
          </cell>
          <cell r="G26" t="str">
            <v>Ricardo Manuel Falú</v>
          </cell>
          <cell r="H26" t="str">
            <v>contacto@aesgener.cl</v>
          </cell>
        </row>
        <row r="27">
          <cell r="B27" t="str">
            <v>AES GENER</v>
          </cell>
          <cell r="C27" t="str">
            <v>94272000-9</v>
          </cell>
          <cell r="D27" t="str">
            <v>Aes Gener S.A.</v>
          </cell>
          <cell r="E27" t="str">
            <v>D082</v>
          </cell>
          <cell r="F27" t="str">
            <v>LAG-AME</v>
          </cell>
          <cell r="G27" t="str">
            <v>Ricardo Manuel Falú</v>
          </cell>
          <cell r="H27" t="str">
            <v>contacto@aesgener.cl</v>
          </cell>
        </row>
        <row r="28">
          <cell r="B28" t="str">
            <v>AES GENER</v>
          </cell>
          <cell r="C28" t="str">
            <v>94272000-9</v>
          </cell>
          <cell r="D28" t="str">
            <v>Aes Gener S.A.</v>
          </cell>
          <cell r="E28" t="str">
            <v>D310</v>
          </cell>
          <cell r="F28" t="str">
            <v>CNA-LAG</v>
          </cell>
          <cell r="G28" t="str">
            <v>Ricardo Manuel Falú</v>
          </cell>
          <cell r="H28" t="str">
            <v>contacto@aesgener.cl</v>
          </cell>
        </row>
        <row r="29">
          <cell r="B29" t="str">
            <v>AES GENER</v>
          </cell>
          <cell r="C29" t="str">
            <v>94272000-9</v>
          </cell>
          <cell r="D29" t="str">
            <v>Aes Gener S.A.</v>
          </cell>
          <cell r="E29" t="str">
            <v>D201</v>
          </cell>
          <cell r="F29" t="str">
            <v>PIC-NPM</v>
          </cell>
          <cell r="G29" t="str">
            <v>Ricardo Manuel Falú</v>
          </cell>
          <cell r="H29" t="str">
            <v>contacto@aesgener.cl</v>
          </cell>
        </row>
        <row r="30">
          <cell r="B30" t="str">
            <v>AES GENER</v>
          </cell>
          <cell r="C30" t="str">
            <v>94272000-9</v>
          </cell>
          <cell r="D30" t="str">
            <v>Aes Gener S.A.</v>
          </cell>
          <cell r="E30" t="str">
            <v>D201</v>
          </cell>
          <cell r="F30" t="str">
            <v>KIMAL</v>
          </cell>
          <cell r="G30" t="str">
            <v>Ricardo Manuel Falú</v>
          </cell>
          <cell r="H30" t="str">
            <v>contacto@aesgener.cl</v>
          </cell>
        </row>
        <row r="31">
          <cell r="B31" t="str">
            <v>AES GENER</v>
          </cell>
          <cell r="C31" t="str">
            <v>94272000-9</v>
          </cell>
          <cell r="D31" t="str">
            <v>Aes Gener S.A.</v>
          </cell>
          <cell r="E31" t="str">
            <v>D115</v>
          </cell>
          <cell r="F31" t="str">
            <v>CAR-POL</v>
          </cell>
          <cell r="G31" t="str">
            <v>Ricardo Manuel Falú</v>
          </cell>
          <cell r="H31" t="str">
            <v>contacto@aesgener.cl</v>
          </cell>
        </row>
        <row r="32">
          <cell r="B32" t="str">
            <v>AES GENER</v>
          </cell>
          <cell r="C32" t="str">
            <v>94272000-9</v>
          </cell>
          <cell r="D32" t="str">
            <v>Aes Gener S.A.</v>
          </cell>
          <cell r="E32" t="str">
            <v>D082</v>
          </cell>
          <cell r="F32" t="str">
            <v>AME-RAP</v>
          </cell>
          <cell r="G32" t="str">
            <v>Ricardo Manuel Falú</v>
          </cell>
          <cell r="H32" t="str">
            <v>contacto@aesgener.cl</v>
          </cell>
        </row>
        <row r="33">
          <cell r="B33" t="str">
            <v>AES GENER</v>
          </cell>
          <cell r="C33" t="str">
            <v>94272000-9</v>
          </cell>
          <cell r="D33" t="str">
            <v>Aes Gener S.A.</v>
          </cell>
          <cell r="E33" t="str">
            <v>D082</v>
          </cell>
          <cell r="F33" t="str">
            <v>ENC-LAG</v>
          </cell>
          <cell r="G33" t="str">
            <v>Ricardo Manuel Falú</v>
          </cell>
          <cell r="H33" t="str">
            <v>contacto@aesgener.cl</v>
          </cell>
        </row>
        <row r="34">
          <cell r="B34" t="str">
            <v>AES GENER</v>
          </cell>
          <cell r="C34" t="str">
            <v>94272000-9</v>
          </cell>
          <cell r="D34" t="str">
            <v>Aes Gener S.A.</v>
          </cell>
          <cell r="E34" t="str">
            <v>D082</v>
          </cell>
          <cell r="F34" t="str">
            <v>LAG-AME</v>
          </cell>
          <cell r="G34" t="str">
            <v>Ricardo Manuel Falú</v>
          </cell>
          <cell r="H34" t="str">
            <v>contacto@aesgener.cl</v>
          </cell>
        </row>
        <row r="35">
          <cell r="B35" t="str">
            <v>AES GENER</v>
          </cell>
          <cell r="C35" t="str">
            <v>94272000-9</v>
          </cell>
          <cell r="D35" t="str">
            <v>Aes Gener S.A.</v>
          </cell>
          <cell r="E35" t="str">
            <v>D201</v>
          </cell>
          <cell r="F35" t="str">
            <v>SE NCH</v>
          </cell>
          <cell r="G35" t="str">
            <v>Ricardo Manuel Falú</v>
          </cell>
          <cell r="H35" t="str">
            <v>contacto@aesgener.cl</v>
          </cell>
        </row>
        <row r="36">
          <cell r="B36" t="str">
            <v>AES GENER</v>
          </cell>
          <cell r="C36" t="str">
            <v>94272000-9</v>
          </cell>
          <cell r="D36" t="str">
            <v>Aes Gener S.A.</v>
          </cell>
          <cell r="E36" t="str">
            <v>D201</v>
          </cell>
          <cell r="F36" t="str">
            <v>PIC-NPM</v>
          </cell>
          <cell r="G36" t="str">
            <v>Ricardo Manuel Falú</v>
          </cell>
          <cell r="H36" t="str">
            <v>contacto@aesgener.cl</v>
          </cell>
        </row>
        <row r="37">
          <cell r="B37" t="str">
            <v>AES GENER</v>
          </cell>
          <cell r="C37" t="str">
            <v>94272000-9</v>
          </cell>
          <cell r="D37" t="str">
            <v>Aes Gener S.A.</v>
          </cell>
          <cell r="E37" t="str">
            <v>D201</v>
          </cell>
          <cell r="F37" t="str">
            <v>KIMAL</v>
          </cell>
          <cell r="G37" t="str">
            <v>Ricardo Manuel Falú</v>
          </cell>
          <cell r="H37" t="str">
            <v>contacto@aesgener.cl</v>
          </cell>
        </row>
        <row r="38">
          <cell r="B38" t="str">
            <v>AES GENER</v>
          </cell>
          <cell r="C38" t="str">
            <v>94272000-9</v>
          </cell>
          <cell r="D38" t="str">
            <v>Aes Gener S.A.</v>
          </cell>
          <cell r="E38" t="str">
            <v>D310</v>
          </cell>
          <cell r="F38" t="str">
            <v>TRF-CMP</v>
          </cell>
          <cell r="G38" t="str">
            <v>Ricardo Manuel Falú</v>
          </cell>
          <cell r="H38" t="str">
            <v>contacto@aesgener.cl</v>
          </cell>
        </row>
        <row r="39">
          <cell r="B39" t="str">
            <v>AES GENER</v>
          </cell>
          <cell r="C39" t="str">
            <v>94272000-9</v>
          </cell>
          <cell r="D39" t="str">
            <v>Aes Gener S.A.</v>
          </cell>
          <cell r="E39" t="str">
            <v>D310</v>
          </cell>
          <cell r="F39" t="str">
            <v>CNA-LAG</v>
          </cell>
          <cell r="G39" t="str">
            <v>Ricardo Manuel Falú</v>
          </cell>
          <cell r="H39" t="str">
            <v>contacto@aesgener.cl</v>
          </cell>
        </row>
        <row r="40">
          <cell r="B40" t="str">
            <v>AES GENER</v>
          </cell>
          <cell r="C40" t="str">
            <v>94272000-9</v>
          </cell>
          <cell r="D40" t="str">
            <v>Aes Gener S.A.</v>
          </cell>
          <cell r="E40" t="str">
            <v>D310</v>
          </cell>
          <cell r="F40" t="str">
            <v>TRF-AJA</v>
          </cell>
          <cell r="G40" t="str">
            <v>Ricardo Manuel Falú</v>
          </cell>
          <cell r="H40" t="str">
            <v>contacto@aesgener.cl</v>
          </cell>
        </row>
        <row r="41">
          <cell r="B41" t="str">
            <v>AES GENER</v>
          </cell>
          <cell r="C41" t="str">
            <v>94272000-9</v>
          </cell>
          <cell r="D41" t="str">
            <v>Aes Gener S.A.</v>
          </cell>
          <cell r="E41" t="str">
            <v>D115</v>
          </cell>
          <cell r="F41" t="str">
            <v>CHA-ANC</v>
          </cell>
          <cell r="G41" t="str">
            <v>Ricardo Manuel Falú</v>
          </cell>
          <cell r="H41" t="str">
            <v>contacto@aesgener.cl</v>
          </cell>
        </row>
        <row r="42">
          <cell r="B42" t="str">
            <v>AES GENER</v>
          </cell>
          <cell r="C42" t="str">
            <v>94272000-9</v>
          </cell>
          <cell r="D42" t="str">
            <v>Aes Gener S.A.</v>
          </cell>
          <cell r="E42" t="str">
            <v>D115</v>
          </cell>
          <cell r="F42" t="str">
            <v>CIR-PIC</v>
          </cell>
          <cell r="G42" t="str">
            <v>Ricardo Manuel Falú</v>
          </cell>
          <cell r="H42" t="str">
            <v>contacto@aesgener.cl</v>
          </cell>
        </row>
        <row r="43">
          <cell r="B43" t="str">
            <v>ALBA</v>
          </cell>
          <cell r="C43" t="str">
            <v>76114239-9</v>
          </cell>
          <cell r="D43" t="str">
            <v>Alba S.A.</v>
          </cell>
          <cell r="E43" t="str">
            <v>D310</v>
          </cell>
          <cell r="F43" t="str">
            <v>CNA-LAG</v>
          </cell>
          <cell r="G43" t="str">
            <v>Luis Mondragon</v>
          </cell>
          <cell r="H43" t="str">
            <v>lmondragon@transantartic.com</v>
          </cell>
        </row>
        <row r="44">
          <cell r="B44" t="str">
            <v>ALBA</v>
          </cell>
          <cell r="C44" t="str">
            <v>76114239-9</v>
          </cell>
          <cell r="D44" t="str">
            <v>Alba S.A.</v>
          </cell>
          <cell r="E44" t="str">
            <v>D201</v>
          </cell>
          <cell r="F44" t="str">
            <v>PIC-NPM</v>
          </cell>
          <cell r="G44" t="str">
            <v>Luis Mondragon</v>
          </cell>
          <cell r="H44" t="str">
            <v>lmondragon@transantartic.com</v>
          </cell>
        </row>
        <row r="45">
          <cell r="B45" t="str">
            <v>ALBA</v>
          </cell>
          <cell r="C45" t="str">
            <v>76114239-9</v>
          </cell>
          <cell r="D45" t="str">
            <v>Alba S.A.</v>
          </cell>
          <cell r="E45" t="str">
            <v>D201</v>
          </cell>
          <cell r="F45" t="str">
            <v>SE NCH</v>
          </cell>
          <cell r="G45" t="str">
            <v>Luis Mondragon</v>
          </cell>
          <cell r="H45" t="str">
            <v>lmondragon@transantartic.com</v>
          </cell>
        </row>
        <row r="46">
          <cell r="B46" t="str">
            <v>ALBA</v>
          </cell>
          <cell r="C46" t="str">
            <v>76114239-9</v>
          </cell>
          <cell r="D46" t="str">
            <v>Alba S.A.</v>
          </cell>
          <cell r="E46" t="str">
            <v>D201</v>
          </cell>
          <cell r="F46" t="str">
            <v>PIC-NPM</v>
          </cell>
          <cell r="G46" t="str">
            <v>Luis Mondragon</v>
          </cell>
          <cell r="H46" t="str">
            <v>lmondragon@transantartic.com</v>
          </cell>
        </row>
        <row r="47">
          <cell r="B47" t="str">
            <v>ALBA</v>
          </cell>
          <cell r="C47" t="str">
            <v>76114239-9</v>
          </cell>
          <cell r="D47" t="str">
            <v>Alba S.A.</v>
          </cell>
          <cell r="E47" t="str">
            <v>D310</v>
          </cell>
          <cell r="F47" t="str">
            <v>CNA-LAG</v>
          </cell>
          <cell r="G47" t="str">
            <v>Luis Mondragon</v>
          </cell>
          <cell r="H47" t="str">
            <v>lmondragon@transantartic.com</v>
          </cell>
        </row>
        <row r="48">
          <cell r="B48" t="str">
            <v>ALBA</v>
          </cell>
          <cell r="C48" t="str">
            <v>76114239-9</v>
          </cell>
          <cell r="D48" t="str">
            <v>Alba S.A.</v>
          </cell>
          <cell r="E48" t="str">
            <v>D310</v>
          </cell>
          <cell r="F48" t="str">
            <v>TRF-AJA</v>
          </cell>
          <cell r="G48" t="str">
            <v>Luis Mondragon</v>
          </cell>
          <cell r="H48" t="str">
            <v>lmondragon@transantartic.com</v>
          </cell>
        </row>
        <row r="49">
          <cell r="B49" t="str">
            <v>ALMEYDA SOLAR</v>
          </cell>
          <cell r="C49" t="str">
            <v>76321458-3</v>
          </cell>
          <cell r="D49" t="str">
            <v>Almeyda Solar SpA</v>
          </cell>
          <cell r="E49" t="str">
            <v>D310</v>
          </cell>
          <cell r="F49" t="str">
            <v>CNA-LAG</v>
          </cell>
          <cell r="G49" t="str">
            <v>Juan José Bonilla Andrino</v>
          </cell>
          <cell r="H49" t="str">
            <v>juan.bonilla@enel.com</v>
          </cell>
        </row>
        <row r="50">
          <cell r="B50" t="str">
            <v>ALMEYDA SOLAR</v>
          </cell>
          <cell r="C50" t="str">
            <v>76321458-3</v>
          </cell>
          <cell r="D50" t="str">
            <v>Almeyda Solar SpA</v>
          </cell>
          <cell r="E50" t="str">
            <v>D201</v>
          </cell>
          <cell r="F50" t="str">
            <v>PIC-NPM</v>
          </cell>
          <cell r="G50" t="str">
            <v>Juan José Bonilla Andrino</v>
          </cell>
          <cell r="H50" t="str">
            <v>juan.bonilla@enel.com</v>
          </cell>
        </row>
        <row r="51">
          <cell r="B51" t="str">
            <v>ALMEYDA SOLAR</v>
          </cell>
          <cell r="C51" t="str">
            <v>76321458-3</v>
          </cell>
          <cell r="D51" t="str">
            <v>Almeyda Solar SpA</v>
          </cell>
          <cell r="E51" t="str">
            <v>D201</v>
          </cell>
          <cell r="F51" t="str">
            <v>SE NCH</v>
          </cell>
          <cell r="G51" t="str">
            <v>Juan José Bonilla Andrino</v>
          </cell>
          <cell r="H51" t="str">
            <v>juan.bonilla@enel.com</v>
          </cell>
        </row>
        <row r="52">
          <cell r="B52" t="str">
            <v>ALMEYDA SOLAR</v>
          </cell>
          <cell r="C52" t="str">
            <v>76321458-3</v>
          </cell>
          <cell r="D52" t="str">
            <v>Almeyda Solar SpA</v>
          </cell>
          <cell r="E52" t="str">
            <v>D201</v>
          </cell>
          <cell r="F52" t="str">
            <v>PIC-NPM</v>
          </cell>
          <cell r="G52" t="str">
            <v>Juan José Bonilla Andrino</v>
          </cell>
          <cell r="H52" t="str">
            <v>juan.bonilla@enel.com</v>
          </cell>
        </row>
        <row r="53">
          <cell r="B53" t="str">
            <v>ALMEYDA SOLAR</v>
          </cell>
          <cell r="C53" t="str">
            <v>76321458-3</v>
          </cell>
          <cell r="D53" t="str">
            <v>Almeyda Solar SpA</v>
          </cell>
          <cell r="E53" t="str">
            <v>D310</v>
          </cell>
          <cell r="F53" t="str">
            <v>TRF-CMP</v>
          </cell>
          <cell r="G53" t="str">
            <v>Juan José Bonilla Andrino</v>
          </cell>
          <cell r="H53" t="str">
            <v>juan.bonilla@enel.com</v>
          </cell>
        </row>
        <row r="54">
          <cell r="B54" t="str">
            <v>ALMEYDA SOLAR</v>
          </cell>
          <cell r="C54" t="str">
            <v>76321458-3</v>
          </cell>
          <cell r="D54" t="str">
            <v>Almeyda Solar SpA</v>
          </cell>
          <cell r="E54" t="str">
            <v>D310</v>
          </cell>
          <cell r="F54" t="str">
            <v>CNA-LAG</v>
          </cell>
          <cell r="G54" t="str">
            <v>Juan José Bonilla Andrino</v>
          </cell>
          <cell r="H54" t="str">
            <v>juan.bonilla@enel.com</v>
          </cell>
        </row>
        <row r="55">
          <cell r="B55" t="str">
            <v>ALMEYDA SOLAR</v>
          </cell>
          <cell r="C55" t="str">
            <v>76321458-3</v>
          </cell>
          <cell r="D55" t="str">
            <v>Almeyda Solar SpA</v>
          </cell>
          <cell r="E55" t="str">
            <v>D310</v>
          </cell>
          <cell r="F55" t="str">
            <v>TRF-AJA</v>
          </cell>
          <cell r="G55" t="str">
            <v>Juan José Bonilla Andrino</v>
          </cell>
          <cell r="H55" t="str">
            <v>juan.bonilla@enel.com</v>
          </cell>
        </row>
        <row r="56">
          <cell r="B56" t="str">
            <v>AMANECER SOLAR</v>
          </cell>
          <cell r="C56" t="str">
            <v>76273559-8</v>
          </cell>
          <cell r="D56" t="str">
            <v>Amanecer Solar SpA</v>
          </cell>
          <cell r="E56" t="str">
            <v>D310</v>
          </cell>
          <cell r="F56" t="str">
            <v>CNA-LAG</v>
          </cell>
          <cell r="G56" t="str">
            <v>Héctor Mauricio Roche Galdames</v>
          </cell>
          <cell r="H56" t="str">
            <v>hector.roche@sunedison.com</v>
          </cell>
        </row>
        <row r="57">
          <cell r="B57" t="str">
            <v>AMANECER SOLAR</v>
          </cell>
          <cell r="C57" t="str">
            <v>76273559-8</v>
          </cell>
          <cell r="D57" t="str">
            <v>Amanecer Solar SpA</v>
          </cell>
          <cell r="E57" t="str">
            <v>D201</v>
          </cell>
          <cell r="F57" t="str">
            <v>PIC-NPM</v>
          </cell>
          <cell r="G57" t="str">
            <v>Héctor Mauricio Roche Galdames</v>
          </cell>
          <cell r="H57" t="str">
            <v>hector.roche@sunedison.com</v>
          </cell>
        </row>
        <row r="58">
          <cell r="B58" t="str">
            <v>AMANECER SOLAR</v>
          </cell>
          <cell r="C58" t="str">
            <v>76273559-8</v>
          </cell>
          <cell r="D58" t="str">
            <v>Amanecer Solar SpA</v>
          </cell>
          <cell r="E58" t="str">
            <v>D201</v>
          </cell>
          <cell r="F58" t="str">
            <v>SE NCH</v>
          </cell>
          <cell r="G58" t="str">
            <v>Héctor Mauricio Roche Galdames</v>
          </cell>
          <cell r="H58" t="str">
            <v>hector.roche@sunedison.com</v>
          </cell>
        </row>
        <row r="59">
          <cell r="B59" t="str">
            <v>AMANECER SOLAR</v>
          </cell>
          <cell r="C59" t="str">
            <v>76273559-8</v>
          </cell>
          <cell r="D59" t="str">
            <v>Amanecer Solar SpA</v>
          </cell>
          <cell r="E59" t="str">
            <v>D201</v>
          </cell>
          <cell r="F59" t="str">
            <v>PIC-NPM</v>
          </cell>
          <cell r="G59" t="str">
            <v>Héctor Mauricio Roche Galdames</v>
          </cell>
          <cell r="H59" t="str">
            <v>hector.roche@sunedison.com</v>
          </cell>
        </row>
        <row r="60">
          <cell r="B60" t="str">
            <v>AMANECER SOLAR</v>
          </cell>
          <cell r="C60" t="str">
            <v>76273559-8</v>
          </cell>
          <cell r="D60" t="str">
            <v>Amanecer Solar SpA</v>
          </cell>
          <cell r="E60" t="str">
            <v>D310</v>
          </cell>
          <cell r="F60" t="str">
            <v>TRF-CMP</v>
          </cell>
          <cell r="G60" t="str">
            <v>Héctor Mauricio Roche Galdames</v>
          </cell>
          <cell r="H60" t="str">
            <v>hector.roche@sunedison.com</v>
          </cell>
        </row>
        <row r="61">
          <cell r="B61" t="str">
            <v>AMANECER SOLAR</v>
          </cell>
          <cell r="C61" t="str">
            <v>76273559-8</v>
          </cell>
          <cell r="D61" t="str">
            <v>Amanecer Solar SpA</v>
          </cell>
          <cell r="E61" t="str">
            <v>D310</v>
          </cell>
          <cell r="F61" t="str">
            <v>CNA-LAG</v>
          </cell>
          <cell r="G61" t="str">
            <v>Héctor Mauricio Roche Galdames</v>
          </cell>
          <cell r="H61" t="str">
            <v>hector.roche@sunedison.com</v>
          </cell>
        </row>
        <row r="62">
          <cell r="B62" t="str">
            <v>AMANECER SOLAR</v>
          </cell>
          <cell r="C62" t="str">
            <v>76273559-8</v>
          </cell>
          <cell r="D62" t="str">
            <v>Amanecer Solar SpA</v>
          </cell>
          <cell r="E62" t="str">
            <v>D310</v>
          </cell>
          <cell r="F62" t="str">
            <v>TRF-AJA</v>
          </cell>
          <cell r="G62" t="str">
            <v>Héctor Mauricio Roche Galdames</v>
          </cell>
          <cell r="H62" t="str">
            <v>hector.roche@sunedison.com</v>
          </cell>
        </row>
        <row r="63">
          <cell r="B63" t="str">
            <v>ARAUCO</v>
          </cell>
          <cell r="C63" t="str">
            <v>96547510-9</v>
          </cell>
          <cell r="D63" t="str">
            <v>Arauco Bioenergía S.A.</v>
          </cell>
          <cell r="E63" t="str">
            <v>D310</v>
          </cell>
          <cell r="F63" t="str">
            <v>CNA-LAG</v>
          </cell>
          <cell r="G63" t="str">
            <v>Leonardo Bastidas Almarza</v>
          </cell>
          <cell r="H63" t="str">
            <v>leonardo.bastidas@arauco.cl</v>
          </cell>
        </row>
        <row r="64">
          <cell r="B64" t="str">
            <v>ARAUCO</v>
          </cell>
          <cell r="C64" t="str">
            <v>96547510-9</v>
          </cell>
          <cell r="D64" t="str">
            <v>Arauco Bioenergía S.A.</v>
          </cell>
          <cell r="E64" t="str">
            <v>D201</v>
          </cell>
          <cell r="F64" t="str">
            <v>PIC-NPM</v>
          </cell>
          <cell r="G64" t="str">
            <v>Leonardo Bastidas Almarza</v>
          </cell>
          <cell r="H64" t="str">
            <v>leonardo.bastidas@arauco.cl</v>
          </cell>
        </row>
        <row r="65">
          <cell r="B65" t="str">
            <v>ARAUCO</v>
          </cell>
          <cell r="C65" t="str">
            <v>96547510-9</v>
          </cell>
          <cell r="D65" t="str">
            <v>Arauco Bioenergía S.A.</v>
          </cell>
          <cell r="E65" t="str">
            <v>D201</v>
          </cell>
          <cell r="F65" t="str">
            <v>SE NCH</v>
          </cell>
          <cell r="G65" t="str">
            <v>Leonardo Bastidas Almarza</v>
          </cell>
          <cell r="H65" t="str">
            <v>leonardo.bastidas@arauco.cl</v>
          </cell>
        </row>
        <row r="66">
          <cell r="B66" t="str">
            <v>ARAUCO</v>
          </cell>
          <cell r="C66" t="str">
            <v>96547510-9</v>
          </cell>
          <cell r="D66" t="str">
            <v>Arauco Bioenergía S.A.</v>
          </cell>
          <cell r="E66" t="str">
            <v>D201</v>
          </cell>
          <cell r="F66" t="str">
            <v>PIC-NPM</v>
          </cell>
          <cell r="G66" t="str">
            <v>Leonardo Bastidas Almarza</v>
          </cell>
          <cell r="H66" t="str">
            <v>leonardo.bastidas@arauco.cl</v>
          </cell>
        </row>
        <row r="67">
          <cell r="B67" t="str">
            <v>ARAUCO</v>
          </cell>
          <cell r="C67" t="str">
            <v>96547510-9</v>
          </cell>
          <cell r="D67" t="str">
            <v>Arauco Bioenergía S.A.</v>
          </cell>
          <cell r="E67" t="str">
            <v>D310</v>
          </cell>
          <cell r="F67" t="str">
            <v>TRF-CMP</v>
          </cell>
          <cell r="G67" t="str">
            <v>Leonardo Bastidas Almarza</v>
          </cell>
          <cell r="H67" t="str">
            <v>leonardo.bastidas@arauco.cl</v>
          </cell>
        </row>
        <row r="68">
          <cell r="B68" t="str">
            <v>ARAUCO</v>
          </cell>
          <cell r="C68" t="str">
            <v>96547510-9</v>
          </cell>
          <cell r="D68" t="str">
            <v>Arauco Bioenergía S.A.</v>
          </cell>
          <cell r="E68" t="str">
            <v>D310</v>
          </cell>
          <cell r="F68" t="str">
            <v>CNA-LAG</v>
          </cell>
          <cell r="G68" t="str">
            <v>Leonardo Bastidas Almarza</v>
          </cell>
          <cell r="H68" t="str">
            <v>leonardo.bastidas@arauco.cl</v>
          </cell>
        </row>
        <row r="69">
          <cell r="B69" t="str">
            <v>ARAUCO</v>
          </cell>
          <cell r="C69" t="str">
            <v>96547510-9</v>
          </cell>
          <cell r="D69" t="str">
            <v>Arauco Bioenergía S.A.</v>
          </cell>
          <cell r="E69" t="str">
            <v>D310</v>
          </cell>
          <cell r="F69" t="str">
            <v>TRF-AJA</v>
          </cell>
          <cell r="G69" t="str">
            <v>Leonardo Bastidas Almarza</v>
          </cell>
          <cell r="H69" t="str">
            <v>leonardo.bastidas@arauco.cl</v>
          </cell>
        </row>
        <row r="70">
          <cell r="B70" t="str">
            <v>ARAUCO</v>
          </cell>
          <cell r="C70" t="str">
            <v>96547510-9</v>
          </cell>
          <cell r="D70" t="str">
            <v>Arauco Bioenergía S.A.</v>
          </cell>
          <cell r="E70" t="str">
            <v>D115</v>
          </cell>
          <cell r="F70" t="str">
            <v>CHA-ANC</v>
          </cell>
          <cell r="G70" t="str">
            <v>Leonardo Bastidas Almarza</v>
          </cell>
          <cell r="H70" t="str">
            <v>leonardo.bastidas@arauco.cl</v>
          </cell>
        </row>
        <row r="71">
          <cell r="B71" t="str">
            <v>ARAUCO</v>
          </cell>
          <cell r="C71" t="str">
            <v>96547510-9</v>
          </cell>
          <cell r="D71" t="str">
            <v>Arauco Bioenergía S.A.</v>
          </cell>
          <cell r="E71" t="str">
            <v>D115</v>
          </cell>
          <cell r="F71" t="str">
            <v>CIR-PIC</v>
          </cell>
          <cell r="G71" t="str">
            <v>Leonardo Bastidas Almarza</v>
          </cell>
          <cell r="H71" t="str">
            <v>leonardo.bastidas@arauco.cl</v>
          </cell>
        </row>
        <row r="72">
          <cell r="B72" t="str">
            <v>BESALCO</v>
          </cell>
          <cell r="C72" t="str">
            <v>76249099-4</v>
          </cell>
          <cell r="D72" t="str">
            <v>Besalco Energía Renovable S.A.</v>
          </cell>
          <cell r="E72" t="str">
            <v>D201</v>
          </cell>
          <cell r="F72" t="str">
            <v>PIC-NPM</v>
          </cell>
          <cell r="G72" t="str">
            <v xml:space="preserve">Paulo Bezanilla Saavedra </v>
          </cell>
          <cell r="H72" t="str">
            <v>op.energia@besalco.cl</v>
          </cell>
        </row>
        <row r="73">
          <cell r="B73" t="str">
            <v>BESALCO</v>
          </cell>
          <cell r="C73" t="str">
            <v>76249099-4</v>
          </cell>
          <cell r="D73" t="str">
            <v>Besalco Energía Renovable S.A.</v>
          </cell>
          <cell r="E73" t="str">
            <v>D201</v>
          </cell>
          <cell r="F73" t="str">
            <v>SE NCH</v>
          </cell>
          <cell r="G73" t="str">
            <v xml:space="preserve">Paulo Bezanilla Saavedra </v>
          </cell>
          <cell r="H73" t="str">
            <v>op.energia@besalco.cl</v>
          </cell>
        </row>
        <row r="74">
          <cell r="B74" t="str">
            <v>BESALCO</v>
          </cell>
          <cell r="C74" t="str">
            <v>76249099-4</v>
          </cell>
          <cell r="D74" t="str">
            <v>Besalco Energía Renovable S.A.</v>
          </cell>
          <cell r="E74" t="str">
            <v>D201</v>
          </cell>
          <cell r="F74" t="str">
            <v>PIC-NPM</v>
          </cell>
          <cell r="G74" t="str">
            <v xml:space="preserve">Paulo Bezanilla Saavedra </v>
          </cell>
          <cell r="H74" t="str">
            <v>op.energia@besalco.cl</v>
          </cell>
        </row>
        <row r="75">
          <cell r="B75" t="str">
            <v>Bioenergías Forestales</v>
          </cell>
          <cell r="C75" t="str">
            <v>76188197-3</v>
          </cell>
          <cell r="D75" t="str">
            <v>Bioenergías Forestales SpA</v>
          </cell>
          <cell r="E75" t="str">
            <v>D310</v>
          </cell>
          <cell r="F75" t="str">
            <v>CNA-LAG</v>
          </cell>
          <cell r="G75" t="str">
            <v>Enrique Donoso</v>
          </cell>
          <cell r="H75" t="str">
            <v>enrique.donoso@cmpc.cl</v>
          </cell>
        </row>
        <row r="76">
          <cell r="B76" t="str">
            <v>Bioenergías Forestales</v>
          </cell>
          <cell r="C76" t="str">
            <v>76188197-3</v>
          </cell>
          <cell r="D76" t="str">
            <v>Bioenergías Forestales SpA</v>
          </cell>
          <cell r="E76" t="str">
            <v>D201</v>
          </cell>
          <cell r="F76" t="str">
            <v>PIC-NPM</v>
          </cell>
          <cell r="G76" t="str">
            <v>Enrique Donoso</v>
          </cell>
          <cell r="H76" t="str">
            <v>enrique.donoso@cmpc.cl</v>
          </cell>
        </row>
        <row r="77">
          <cell r="B77" t="str">
            <v>Bioenergías Forestales</v>
          </cell>
          <cell r="C77" t="str">
            <v>76188197-3</v>
          </cell>
          <cell r="D77" t="str">
            <v>Bioenergías Forestales SpA</v>
          </cell>
          <cell r="E77" t="str">
            <v>D201</v>
          </cell>
          <cell r="F77" t="str">
            <v>SE NCH</v>
          </cell>
          <cell r="G77" t="str">
            <v>Enrique Donoso</v>
          </cell>
          <cell r="H77" t="str">
            <v>enrique.donoso@cmpc.cl</v>
          </cell>
        </row>
        <row r="78">
          <cell r="B78" t="str">
            <v>Bioenergías Forestales</v>
          </cell>
          <cell r="C78" t="str">
            <v>76188197-3</v>
          </cell>
          <cell r="D78" t="str">
            <v>Bioenergías Forestales SpA</v>
          </cell>
          <cell r="E78" t="str">
            <v>D201</v>
          </cell>
          <cell r="F78" t="str">
            <v>PIC-NPM</v>
          </cell>
          <cell r="G78" t="str">
            <v>Enrique Donoso</v>
          </cell>
          <cell r="H78" t="str">
            <v>enrique.donoso@cmpc.cl</v>
          </cell>
        </row>
        <row r="79">
          <cell r="B79" t="str">
            <v>Bioenergías Forestales</v>
          </cell>
          <cell r="C79" t="str">
            <v>76188197-3</v>
          </cell>
          <cell r="D79" t="str">
            <v>Bioenergías Forestales SpA</v>
          </cell>
          <cell r="E79" t="str">
            <v>D310</v>
          </cell>
          <cell r="F79" t="str">
            <v>TRF-CMP</v>
          </cell>
          <cell r="G79" t="str">
            <v>Enrique Donoso</v>
          </cell>
          <cell r="H79" t="str">
            <v>enrique.donoso@cmpc.cl</v>
          </cell>
        </row>
        <row r="80">
          <cell r="B80" t="str">
            <v>Bioenergías Forestales</v>
          </cell>
          <cell r="C80" t="str">
            <v>76188197-3</v>
          </cell>
          <cell r="D80" t="str">
            <v>Bioenergías Forestales SpA</v>
          </cell>
          <cell r="E80" t="str">
            <v>D310</v>
          </cell>
          <cell r="F80" t="str">
            <v>CNA-LAG</v>
          </cell>
          <cell r="G80" t="str">
            <v>Enrique Donoso</v>
          </cell>
          <cell r="H80" t="str">
            <v>enrique.donoso@cmpc.cl</v>
          </cell>
        </row>
        <row r="81">
          <cell r="B81" t="str">
            <v>Bioenergías Forestales</v>
          </cell>
          <cell r="C81" t="str">
            <v>76188197-3</v>
          </cell>
          <cell r="D81" t="str">
            <v>Bioenergías Forestales SpA</v>
          </cell>
          <cell r="E81" t="str">
            <v>D310</v>
          </cell>
          <cell r="F81" t="str">
            <v>TRF-AJA</v>
          </cell>
          <cell r="G81" t="str">
            <v>Enrique Donoso</v>
          </cell>
          <cell r="H81" t="str">
            <v>enrique.donoso@cmpc.cl</v>
          </cell>
        </row>
        <row r="82">
          <cell r="B82" t="str">
            <v>Bioenergías Forestales</v>
          </cell>
          <cell r="C82" t="str">
            <v>76188197-3</v>
          </cell>
          <cell r="D82" t="str">
            <v>Bioenergías Forestales SpA</v>
          </cell>
          <cell r="E82" t="str">
            <v>D115</v>
          </cell>
          <cell r="F82" t="str">
            <v>CHA-ANC</v>
          </cell>
          <cell r="G82" t="str">
            <v>Enrique Donoso</v>
          </cell>
          <cell r="H82" t="str">
            <v>enrique.donoso@cmpc.cl</v>
          </cell>
        </row>
        <row r="83">
          <cell r="B83" t="str">
            <v>Bioenergías Forestales</v>
          </cell>
          <cell r="C83" t="str">
            <v>76188197-3</v>
          </cell>
          <cell r="D83" t="str">
            <v>Bioenergías Forestales SpA</v>
          </cell>
          <cell r="E83" t="str">
            <v>D115</v>
          </cell>
          <cell r="F83" t="str">
            <v>CIR-PIC</v>
          </cell>
          <cell r="G83" t="str">
            <v>Enrique Donoso</v>
          </cell>
          <cell r="H83" t="str">
            <v>enrique.donoso@cmpc.cl</v>
          </cell>
        </row>
        <row r="84">
          <cell r="B84" t="str">
            <v>CARBOMET</v>
          </cell>
          <cell r="C84" t="str">
            <v>91066000-4</v>
          </cell>
          <cell r="D84" t="str">
            <v>Carbomet Energía S.A.</v>
          </cell>
          <cell r="E84" t="str">
            <v>D310</v>
          </cell>
          <cell r="F84" t="str">
            <v>CNA-LAG</v>
          </cell>
          <cell r="G84" t="str">
            <v>Carlos Ricardo Pinto Fornés</v>
          </cell>
          <cell r="H84" t="str">
            <v>carlos.pinto@carbomet.cl</v>
          </cell>
        </row>
        <row r="85">
          <cell r="B85" t="str">
            <v>CARBOMET</v>
          </cell>
          <cell r="C85" t="str">
            <v>91066000-4</v>
          </cell>
          <cell r="D85" t="str">
            <v>Carbomet Energía S.A.</v>
          </cell>
          <cell r="E85" t="str">
            <v>D201</v>
          </cell>
          <cell r="F85" t="str">
            <v>PIC-NPM</v>
          </cell>
          <cell r="G85" t="str">
            <v>Carlos Ricardo Pinto Fornés</v>
          </cell>
          <cell r="H85" t="str">
            <v>carlos.pinto@carbomet.cl</v>
          </cell>
        </row>
        <row r="86">
          <cell r="B86" t="str">
            <v>CARBOMET</v>
          </cell>
          <cell r="C86" t="str">
            <v>91066000-4</v>
          </cell>
          <cell r="D86" t="str">
            <v>Carbomet Energía S.A.</v>
          </cell>
          <cell r="E86" t="str">
            <v>D201</v>
          </cell>
          <cell r="F86" t="str">
            <v>SE NCH</v>
          </cell>
          <cell r="G86" t="str">
            <v>Carlos Ricardo Pinto Fornés</v>
          </cell>
          <cell r="H86" t="str">
            <v>carlos.pinto@carbomet.cl</v>
          </cell>
        </row>
        <row r="87">
          <cell r="B87" t="str">
            <v>CARBOMET</v>
          </cell>
          <cell r="C87" t="str">
            <v>91066000-4</v>
          </cell>
          <cell r="D87" t="str">
            <v>Carbomet Energía S.A.</v>
          </cell>
          <cell r="E87" t="str">
            <v>D201</v>
          </cell>
          <cell r="F87" t="str">
            <v>PIC-NPM</v>
          </cell>
          <cell r="G87" t="str">
            <v>Carlos Ricardo Pinto Fornés</v>
          </cell>
          <cell r="H87" t="str">
            <v>carlos.pinto@carbomet.cl</v>
          </cell>
        </row>
        <row r="88">
          <cell r="B88" t="str">
            <v>CARBOMET</v>
          </cell>
          <cell r="C88" t="str">
            <v>91066000-4</v>
          </cell>
          <cell r="D88" t="str">
            <v>Carbomet Energía S.A.</v>
          </cell>
          <cell r="E88" t="str">
            <v>D310</v>
          </cell>
          <cell r="F88" t="str">
            <v>CNA-LAG</v>
          </cell>
          <cell r="G88" t="str">
            <v>Carlos Ricardo Pinto Fornés</v>
          </cell>
          <cell r="H88" t="str">
            <v>carlos.pinto@carbomet.cl</v>
          </cell>
        </row>
        <row r="89">
          <cell r="B89" t="str">
            <v>CARBOMET</v>
          </cell>
          <cell r="C89" t="str">
            <v>91066000-4</v>
          </cell>
          <cell r="D89" t="str">
            <v>Carbomet Energía S.A.</v>
          </cell>
          <cell r="E89" t="str">
            <v>D310</v>
          </cell>
          <cell r="F89" t="str">
            <v>TRF-AJA</v>
          </cell>
          <cell r="G89" t="str">
            <v>Carlos Ricardo Pinto Fornés</v>
          </cell>
          <cell r="H89" t="str">
            <v>carlos.pinto@carbomet.cl</v>
          </cell>
        </row>
        <row r="90">
          <cell r="B90" t="str">
            <v>CARBOMET</v>
          </cell>
          <cell r="C90" t="str">
            <v>91066000-4</v>
          </cell>
          <cell r="D90" t="str">
            <v>Carbomet Energía S.A.</v>
          </cell>
          <cell r="E90" t="str">
            <v>D115</v>
          </cell>
          <cell r="F90" t="str">
            <v>CHA-ANC</v>
          </cell>
          <cell r="G90" t="str">
            <v>Carlos Ricardo Pinto Fornés</v>
          </cell>
          <cell r="H90" t="str">
            <v>carlos.pinto@carbomet.cl</v>
          </cell>
        </row>
        <row r="91">
          <cell r="B91" t="str">
            <v>CARBOMET</v>
          </cell>
          <cell r="C91" t="str">
            <v>91066000-4</v>
          </cell>
          <cell r="D91" t="str">
            <v>Carbomet Energía S.A.</v>
          </cell>
          <cell r="E91" t="str">
            <v>D115</v>
          </cell>
          <cell r="F91" t="str">
            <v>CIR-PIC</v>
          </cell>
          <cell r="G91" t="str">
            <v>Carlos Ricardo Pinto Fornés</v>
          </cell>
          <cell r="H91" t="str">
            <v>carlos.pinto@carbomet.cl</v>
          </cell>
        </row>
        <row r="92">
          <cell r="B92" t="str">
            <v>CBB Centro</v>
          </cell>
          <cell r="C92" t="str">
            <v>96718010-6</v>
          </cell>
          <cell r="D92" t="str">
            <v>Cementos Bío Bío Centro S.A.</v>
          </cell>
          <cell r="E92" t="str">
            <v>D115</v>
          </cell>
          <cell r="F92" t="str">
            <v>CHA-ANC</v>
          </cell>
          <cell r="G92" t="str">
            <v xml:space="preserve">German Blumel Araya </v>
          </cell>
          <cell r="H92" t="str">
            <v>german.blumel@cbb.cl</v>
          </cell>
        </row>
        <row r="93">
          <cell r="B93" t="str">
            <v>CBB Centro</v>
          </cell>
          <cell r="C93" t="str">
            <v>96718010-6</v>
          </cell>
          <cell r="D93" t="str">
            <v>Cementos Bío Bío Centro S.A.</v>
          </cell>
          <cell r="E93" t="str">
            <v>D115</v>
          </cell>
          <cell r="F93" t="str">
            <v>CIR-PIC</v>
          </cell>
          <cell r="G93" t="str">
            <v xml:space="preserve">German Blumel Araya </v>
          </cell>
          <cell r="H93" t="str">
            <v>german.blumel@cbb.cl</v>
          </cell>
        </row>
        <row r="94">
          <cell r="B94" t="str">
            <v>CARDONES</v>
          </cell>
          <cell r="C94" t="str">
            <v>76550580-1</v>
          </cell>
          <cell r="D94" t="str">
            <v>Central Cardones S.A.</v>
          </cell>
          <cell r="E94" t="str">
            <v>D115</v>
          </cell>
          <cell r="F94" t="str">
            <v>CAR-POL</v>
          </cell>
          <cell r="G94" t="str">
            <v>Peter Hatton</v>
          </cell>
          <cell r="H94" t="str">
            <v>peter.hatton@inkiaenergy.com</v>
          </cell>
        </row>
        <row r="95">
          <cell r="B95" t="str">
            <v>CARDONES</v>
          </cell>
          <cell r="C95" t="str">
            <v>76550580-1</v>
          </cell>
          <cell r="D95" t="str">
            <v>Central Cardones S.A.</v>
          </cell>
          <cell r="E95" t="str">
            <v>D115</v>
          </cell>
          <cell r="F95" t="str">
            <v>CAR-POL</v>
          </cell>
          <cell r="G95" t="str">
            <v>Peter Hatton</v>
          </cell>
          <cell r="H95" t="str">
            <v>peter.hatton@inkiaenergy.com</v>
          </cell>
        </row>
        <row r="96">
          <cell r="B96" t="str">
            <v>CARDONES</v>
          </cell>
          <cell r="C96" t="str">
            <v>76550580-1</v>
          </cell>
          <cell r="D96" t="str">
            <v>Central Cardones S.A.</v>
          </cell>
          <cell r="E96" t="str">
            <v>D115</v>
          </cell>
          <cell r="F96" t="str">
            <v>CHA-ANC</v>
          </cell>
          <cell r="G96" t="str">
            <v>Peter Hatton</v>
          </cell>
          <cell r="H96" t="str">
            <v>peter.hatton@inkiaenergy.com</v>
          </cell>
        </row>
        <row r="97">
          <cell r="B97" t="str">
            <v>Colmito</v>
          </cell>
          <cell r="C97" t="str">
            <v>76326949-3</v>
          </cell>
          <cell r="D97" t="str">
            <v>Central Colmito S.A.</v>
          </cell>
          <cell r="E97" t="str">
            <v>D310</v>
          </cell>
          <cell r="F97" t="str">
            <v>CNA-LAG</v>
          </cell>
          <cell r="G97" t="str">
            <v>Peter Hatton</v>
          </cell>
          <cell r="H97" t="str">
            <v>peter.hatton@inkiaenergy.com</v>
          </cell>
        </row>
        <row r="98">
          <cell r="B98" t="str">
            <v>Colmito</v>
          </cell>
          <cell r="C98" t="str">
            <v>76326949-3</v>
          </cell>
          <cell r="D98" t="str">
            <v>Central Colmito S.A.</v>
          </cell>
          <cell r="E98" t="str">
            <v>D201</v>
          </cell>
          <cell r="F98" t="str">
            <v>PIC-NPM</v>
          </cell>
          <cell r="G98" t="str">
            <v>Peter Hatton</v>
          </cell>
          <cell r="H98" t="str">
            <v>peter.hatton@inkiaenergy.com</v>
          </cell>
        </row>
        <row r="99">
          <cell r="B99" t="str">
            <v>Colmito</v>
          </cell>
          <cell r="C99" t="str">
            <v>76326949-3</v>
          </cell>
          <cell r="D99" t="str">
            <v>Central Colmito S.A.</v>
          </cell>
          <cell r="E99" t="str">
            <v>D201</v>
          </cell>
          <cell r="F99" t="str">
            <v>SE NCH</v>
          </cell>
          <cell r="G99" t="str">
            <v>Peter Hatton</v>
          </cell>
          <cell r="H99" t="str">
            <v>peter.hatton@inkiaenergy.com</v>
          </cell>
        </row>
        <row r="100">
          <cell r="B100" t="str">
            <v>Colmito</v>
          </cell>
          <cell r="C100" t="str">
            <v>76326949-3</v>
          </cell>
          <cell r="D100" t="str">
            <v>Central Colmito S.A.</v>
          </cell>
          <cell r="E100" t="str">
            <v>D201</v>
          </cell>
          <cell r="F100" t="str">
            <v>PIC-NPM</v>
          </cell>
          <cell r="G100" t="str">
            <v>Peter Hatton</v>
          </cell>
          <cell r="H100" t="str">
            <v>peter.hatton@inkiaenergy.com</v>
          </cell>
        </row>
        <row r="101">
          <cell r="B101" t="str">
            <v>Colmito</v>
          </cell>
          <cell r="C101" t="str">
            <v>76326949-3</v>
          </cell>
          <cell r="D101" t="str">
            <v>Central Colmito S.A.</v>
          </cell>
          <cell r="E101" t="str">
            <v>D310</v>
          </cell>
          <cell r="F101" t="str">
            <v>CNA-LAG</v>
          </cell>
          <cell r="G101" t="str">
            <v>Peter Hatton</v>
          </cell>
          <cell r="H101" t="str">
            <v>peter.hatton@inkiaenergy.com</v>
          </cell>
        </row>
        <row r="102">
          <cell r="B102" t="str">
            <v>Colmito</v>
          </cell>
          <cell r="C102" t="str">
            <v>76326949-3</v>
          </cell>
          <cell r="D102" t="str">
            <v>Central Colmito S.A.</v>
          </cell>
          <cell r="E102" t="str">
            <v>D310</v>
          </cell>
          <cell r="F102" t="str">
            <v>TRF-AJA</v>
          </cell>
          <cell r="G102" t="str">
            <v>Peter Hatton</v>
          </cell>
          <cell r="H102" t="str">
            <v>peter.hatton@inkiaenergy.com</v>
          </cell>
        </row>
        <row r="103">
          <cell r="B103" t="str">
            <v>ANDINA</v>
          </cell>
          <cell r="C103" t="str">
            <v>76708710-1</v>
          </cell>
          <cell r="D103" t="str">
            <v>Central Termoeléctrica Andina S.A.</v>
          </cell>
          <cell r="E103" t="str">
            <v>D201</v>
          </cell>
          <cell r="F103" t="str">
            <v>KIMAL</v>
          </cell>
          <cell r="G103" t="str">
            <v xml:space="preserve">Axel Leveque </v>
          </cell>
          <cell r="H103" t="str">
            <v>paulina.mardones@e-cl.cl</v>
          </cell>
        </row>
        <row r="104">
          <cell r="B104" t="str">
            <v>ANDINA</v>
          </cell>
          <cell r="C104" t="str">
            <v>76708710-1</v>
          </cell>
          <cell r="D104" t="str">
            <v>Central Termoeléctrica Andina S.A.</v>
          </cell>
          <cell r="E104" t="str">
            <v>D201</v>
          </cell>
          <cell r="F104" t="str">
            <v>KIMAL</v>
          </cell>
          <cell r="G104" t="str">
            <v xml:space="preserve">Axel Leveque </v>
          </cell>
          <cell r="H104" t="str">
            <v>paulina.mardones@e-cl.cl</v>
          </cell>
        </row>
        <row r="105">
          <cell r="B105" t="str">
            <v>CHUNGUNGO</v>
          </cell>
          <cell r="C105" t="str">
            <v>76414107-5</v>
          </cell>
          <cell r="D105" t="str">
            <v>Chungungo S.A.</v>
          </cell>
          <cell r="E105" t="str">
            <v>D201</v>
          </cell>
          <cell r="F105" t="str">
            <v>SE NCH</v>
          </cell>
          <cell r="G105" t="str">
            <v xml:space="preserve">Alfredo Solar Pinedo </v>
          </cell>
          <cell r="H105" t="str">
            <v>asolar@atlasren.com</v>
          </cell>
        </row>
        <row r="106">
          <cell r="B106" t="str">
            <v>LOS MORROS</v>
          </cell>
          <cell r="C106" t="str">
            <v>95177000-0</v>
          </cell>
          <cell r="D106" t="str">
            <v>CIA Eléctrica los Morros S.A.</v>
          </cell>
          <cell r="E106" t="str">
            <v>D115</v>
          </cell>
          <cell r="F106" t="str">
            <v>CHA-ANC</v>
          </cell>
          <cell r="G106" t="str">
            <v xml:space="preserve">Raul Alamos Letelier </v>
          </cell>
          <cell r="H106" t="str">
            <v>ralamos@carenpa.cl</v>
          </cell>
        </row>
        <row r="107">
          <cell r="B107" t="str">
            <v>LOS MORROS</v>
          </cell>
          <cell r="C107" t="str">
            <v>95177000-0</v>
          </cell>
          <cell r="D107" t="str">
            <v>CIA Eléctrica los Morros S.A.</v>
          </cell>
          <cell r="E107" t="str">
            <v>D115</v>
          </cell>
          <cell r="F107" t="str">
            <v>CIR-PIC</v>
          </cell>
          <cell r="G107" t="str">
            <v xml:space="preserve">Raul Alamos Letelier </v>
          </cell>
          <cell r="H107" t="str">
            <v>ralamos@carenpa.cl</v>
          </cell>
        </row>
        <row r="108">
          <cell r="B108" t="str">
            <v>COLBUN</v>
          </cell>
          <cell r="C108" t="str">
            <v>96505760-9</v>
          </cell>
          <cell r="D108" t="str">
            <v>Colbún S.A.</v>
          </cell>
          <cell r="E108" t="str">
            <v>D310</v>
          </cell>
          <cell r="F108" t="str">
            <v>CNA-LAG</v>
          </cell>
          <cell r="G108" t="str">
            <v xml:space="preserve">Thomas Keller Lippold </v>
          </cell>
          <cell r="H108" t="str">
            <v>tkeller@colbun.cl</v>
          </cell>
        </row>
        <row r="109">
          <cell r="B109" t="str">
            <v>COLBUN</v>
          </cell>
          <cell r="C109" t="str">
            <v>96505760-9</v>
          </cell>
          <cell r="D109" t="str">
            <v>Colbún S.A.</v>
          </cell>
          <cell r="E109" t="str">
            <v>D201</v>
          </cell>
          <cell r="F109" t="str">
            <v>SE NCH</v>
          </cell>
          <cell r="G109" t="str">
            <v xml:space="preserve">Thomas Keller Lippold </v>
          </cell>
          <cell r="H109" t="str">
            <v>tkeller@colbun.cl</v>
          </cell>
        </row>
        <row r="110">
          <cell r="B110" t="str">
            <v>COLBUN</v>
          </cell>
          <cell r="C110" t="str">
            <v>96505760-9</v>
          </cell>
          <cell r="D110" t="str">
            <v>Colbún S.A.</v>
          </cell>
          <cell r="E110" t="str">
            <v>D310</v>
          </cell>
          <cell r="F110" t="str">
            <v>TRF-CMP</v>
          </cell>
          <cell r="G110" t="str">
            <v xml:space="preserve">Thomas Keller Lippold </v>
          </cell>
          <cell r="H110" t="str">
            <v>tkeller@colbun.cl</v>
          </cell>
        </row>
        <row r="111">
          <cell r="B111" t="str">
            <v>COLBUN</v>
          </cell>
          <cell r="C111" t="str">
            <v>96505760-9</v>
          </cell>
          <cell r="D111" t="str">
            <v>Colbún S.A.</v>
          </cell>
          <cell r="E111" t="str">
            <v>D310</v>
          </cell>
          <cell r="F111" t="str">
            <v>CNA-LAG</v>
          </cell>
          <cell r="G111" t="str">
            <v xml:space="preserve">Thomas Keller Lippold </v>
          </cell>
          <cell r="H111" t="str">
            <v>tkeller@colbun.cl</v>
          </cell>
        </row>
        <row r="112">
          <cell r="B112" t="str">
            <v>COLBUN</v>
          </cell>
          <cell r="C112" t="str">
            <v>96505760-9</v>
          </cell>
          <cell r="D112" t="str">
            <v>Colbún S.A.</v>
          </cell>
          <cell r="E112" t="str">
            <v>D310</v>
          </cell>
          <cell r="F112" t="str">
            <v>TRF-AJA</v>
          </cell>
          <cell r="G112" t="str">
            <v xml:space="preserve">Thomas Keller Lippold </v>
          </cell>
          <cell r="H112" t="str">
            <v>tkeller@colbun.cl</v>
          </cell>
        </row>
        <row r="113">
          <cell r="B113" t="str">
            <v>COLBUN</v>
          </cell>
          <cell r="C113" t="str">
            <v>96505760-9</v>
          </cell>
          <cell r="D113" t="str">
            <v>Colbún S.A.</v>
          </cell>
          <cell r="E113" t="str">
            <v>D115</v>
          </cell>
          <cell r="F113" t="str">
            <v>CHA-ANC</v>
          </cell>
          <cell r="G113" t="str">
            <v xml:space="preserve">Thomas Keller Lippold </v>
          </cell>
          <cell r="H113" t="str">
            <v>tkeller@colbun.cl</v>
          </cell>
        </row>
        <row r="114">
          <cell r="B114" t="str">
            <v>COLBUN</v>
          </cell>
          <cell r="C114" t="str">
            <v>96505760-9</v>
          </cell>
          <cell r="D114" t="str">
            <v>Colbún S.A.</v>
          </cell>
          <cell r="E114" t="str">
            <v>D115</v>
          </cell>
          <cell r="F114" t="str">
            <v>CIR-PIC</v>
          </cell>
          <cell r="G114" t="str">
            <v xml:space="preserve">Thomas Keller Lippold </v>
          </cell>
          <cell r="H114" t="str">
            <v>tkeller@colbun.cl</v>
          </cell>
        </row>
        <row r="115">
          <cell r="B115" t="str">
            <v>COMASA</v>
          </cell>
          <cell r="C115" t="str">
            <v>96546010-1</v>
          </cell>
          <cell r="D115" t="str">
            <v>Comasa SpA</v>
          </cell>
          <cell r="E115" t="str">
            <v>D310</v>
          </cell>
          <cell r="F115" t="str">
            <v>CNA-LAG</v>
          </cell>
          <cell r="G115" t="str">
            <v>Francisco Rodrigo Izquierdo Valdes</v>
          </cell>
          <cell r="H115" t="str">
            <v>comasa@comasageneracion.cl</v>
          </cell>
        </row>
        <row r="116">
          <cell r="B116" t="str">
            <v>COMASA</v>
          </cell>
          <cell r="C116" t="str">
            <v>96546010-1</v>
          </cell>
          <cell r="D116" t="str">
            <v>Comasa SpA</v>
          </cell>
          <cell r="E116" t="str">
            <v>D201</v>
          </cell>
          <cell r="F116" t="str">
            <v>PIC-NPM</v>
          </cell>
          <cell r="G116" t="str">
            <v>Francisco Rodrigo Izquierdo Valdes</v>
          </cell>
          <cell r="H116" t="str">
            <v>comasa@comasageneracion.cl</v>
          </cell>
        </row>
        <row r="117">
          <cell r="B117" t="str">
            <v>COMASA</v>
          </cell>
          <cell r="C117" t="str">
            <v>96546010-1</v>
          </cell>
          <cell r="D117" t="str">
            <v>Comasa SpA</v>
          </cell>
          <cell r="E117" t="str">
            <v>D201</v>
          </cell>
          <cell r="F117" t="str">
            <v>SE NCH</v>
          </cell>
          <cell r="G117" t="str">
            <v>Francisco Rodrigo Izquierdo Valdes</v>
          </cell>
          <cell r="H117" t="str">
            <v>comasa@comasageneracion.cl</v>
          </cell>
        </row>
        <row r="118">
          <cell r="B118" t="str">
            <v>COMASA</v>
          </cell>
          <cell r="C118" t="str">
            <v>96546010-1</v>
          </cell>
          <cell r="D118" t="str">
            <v>Comasa SpA</v>
          </cell>
          <cell r="E118" t="str">
            <v>D201</v>
          </cell>
          <cell r="F118" t="str">
            <v>PIC-NPM</v>
          </cell>
          <cell r="G118" t="str">
            <v>Francisco Rodrigo Izquierdo Valdes</v>
          </cell>
          <cell r="H118" t="str">
            <v>comasa@comasageneracion.cl</v>
          </cell>
        </row>
        <row r="119">
          <cell r="B119" t="str">
            <v>COMASA</v>
          </cell>
          <cell r="C119" t="str">
            <v>96546010-1</v>
          </cell>
          <cell r="D119" t="str">
            <v>Comasa SpA</v>
          </cell>
          <cell r="E119" t="str">
            <v>D310</v>
          </cell>
          <cell r="F119" t="str">
            <v>TRF-CMP</v>
          </cell>
          <cell r="G119" t="str">
            <v>Francisco Rodrigo Izquierdo Valdes</v>
          </cell>
          <cell r="H119" t="str">
            <v>comasa@comasageneracion.cl</v>
          </cell>
        </row>
        <row r="120">
          <cell r="B120" t="str">
            <v>COMASA</v>
          </cell>
          <cell r="C120" t="str">
            <v>96546010-1</v>
          </cell>
          <cell r="D120" t="str">
            <v>Comasa SpA</v>
          </cell>
          <cell r="E120" t="str">
            <v>D310</v>
          </cell>
          <cell r="F120" t="str">
            <v>CNA-LAG</v>
          </cell>
          <cell r="G120" t="str">
            <v>Francisco Rodrigo Izquierdo Valdes</v>
          </cell>
          <cell r="H120" t="str">
            <v>comasa@comasageneracion.cl</v>
          </cell>
        </row>
        <row r="121">
          <cell r="B121" t="str">
            <v>COMASA</v>
          </cell>
          <cell r="C121" t="str">
            <v>96546010-1</v>
          </cell>
          <cell r="D121" t="str">
            <v>Comasa SpA</v>
          </cell>
          <cell r="E121" t="str">
            <v>D310</v>
          </cell>
          <cell r="F121" t="str">
            <v>TRF-AJA</v>
          </cell>
          <cell r="G121" t="str">
            <v>Francisco Rodrigo Izquierdo Valdes</v>
          </cell>
          <cell r="H121" t="str">
            <v>comasa@comasageneracion.cl</v>
          </cell>
        </row>
        <row r="122">
          <cell r="B122" t="str">
            <v>COMASA</v>
          </cell>
          <cell r="C122" t="str">
            <v>96546010-1</v>
          </cell>
          <cell r="D122" t="str">
            <v>Comasa SpA</v>
          </cell>
          <cell r="E122" t="str">
            <v>D115</v>
          </cell>
          <cell r="F122" t="str">
            <v>CHA-ANC</v>
          </cell>
          <cell r="G122" t="str">
            <v>Francisco Rodrigo Izquierdo Valdes</v>
          </cell>
          <cell r="H122" t="str">
            <v>comasa@comasageneracion.cl</v>
          </cell>
        </row>
        <row r="123">
          <cell r="B123" t="str">
            <v>COMASA</v>
          </cell>
          <cell r="C123" t="str">
            <v>96546010-1</v>
          </cell>
          <cell r="D123" t="str">
            <v>Comasa SpA</v>
          </cell>
          <cell r="E123" t="str">
            <v>D115</v>
          </cell>
          <cell r="F123" t="str">
            <v>CIR-PIC</v>
          </cell>
          <cell r="G123" t="str">
            <v>Francisco Rodrigo Izquierdo Valdes</v>
          </cell>
          <cell r="H123" t="str">
            <v>comasa@comasageneracion.cl</v>
          </cell>
        </row>
        <row r="124">
          <cell r="B124" t="str">
            <v>BARRICK</v>
          </cell>
          <cell r="C124" t="str">
            <v>96576920-K</v>
          </cell>
          <cell r="D124" t="str">
            <v>Compañía Barrick Chile Generación Spa.</v>
          </cell>
          <cell r="E124" t="str">
            <v>D115</v>
          </cell>
          <cell r="F124" t="str">
            <v>CAR-POL</v>
          </cell>
          <cell r="G124" t="str">
            <v>Rodrigo Lucero Chilovitis</v>
          </cell>
          <cell r="H124" t="str">
            <v>jrlucero@barrick.com</v>
          </cell>
        </row>
        <row r="125">
          <cell r="B125" t="str">
            <v>BARRICK</v>
          </cell>
          <cell r="C125" t="str">
            <v>96576920-K</v>
          </cell>
          <cell r="D125" t="str">
            <v>Compañía Barrick Chile Generación Spa.</v>
          </cell>
          <cell r="E125" t="str">
            <v>D310</v>
          </cell>
          <cell r="F125" t="str">
            <v>CNA-LAG</v>
          </cell>
          <cell r="G125" t="str">
            <v>Rodrigo Lucero Chilovitis</v>
          </cell>
          <cell r="H125" t="str">
            <v>jrlucero@barrick.com</v>
          </cell>
        </row>
        <row r="126">
          <cell r="B126" t="str">
            <v>BARRICK</v>
          </cell>
          <cell r="C126" t="str">
            <v>96576920-K</v>
          </cell>
          <cell r="D126" t="str">
            <v>Compañía Barrick Chile Generación Spa.</v>
          </cell>
          <cell r="E126" t="str">
            <v>D115</v>
          </cell>
          <cell r="F126" t="str">
            <v>CAR-POL</v>
          </cell>
          <cell r="G126" t="str">
            <v>Rodrigo Lucero Chilovitis</v>
          </cell>
          <cell r="H126" t="str">
            <v>jrlucero@barrick.com</v>
          </cell>
        </row>
        <row r="127">
          <cell r="B127" t="str">
            <v>BARRICK</v>
          </cell>
          <cell r="C127" t="str">
            <v>96576920-K</v>
          </cell>
          <cell r="D127" t="str">
            <v>Compañía Barrick Chile Generación Spa.</v>
          </cell>
          <cell r="E127" t="str">
            <v>D310</v>
          </cell>
          <cell r="F127" t="str">
            <v>TRF-CMP</v>
          </cell>
          <cell r="G127" t="str">
            <v>Rodrigo Lucero Chilovitis</v>
          </cell>
          <cell r="H127" t="str">
            <v>jrlucero@barrick.com</v>
          </cell>
        </row>
        <row r="128">
          <cell r="B128" t="str">
            <v>BARRICK</v>
          </cell>
          <cell r="C128" t="str">
            <v>96576920-K</v>
          </cell>
          <cell r="D128" t="str">
            <v>Compañía Barrick Chile Generación Spa.</v>
          </cell>
          <cell r="E128" t="str">
            <v>D310</v>
          </cell>
          <cell r="F128" t="str">
            <v>CNA-LAG</v>
          </cell>
          <cell r="G128" t="str">
            <v>Rodrigo Lucero Chilovitis</v>
          </cell>
          <cell r="H128" t="str">
            <v>jrlucero@barrick.com</v>
          </cell>
        </row>
        <row r="129">
          <cell r="B129" t="str">
            <v>BARRICK</v>
          </cell>
          <cell r="C129" t="str">
            <v>96576920-K</v>
          </cell>
          <cell r="D129" t="str">
            <v>Compañía Barrick Chile Generación Spa.</v>
          </cell>
          <cell r="E129" t="str">
            <v>D310</v>
          </cell>
          <cell r="F129" t="str">
            <v>TRF-AJA</v>
          </cell>
          <cell r="G129" t="str">
            <v>Rodrigo Lucero Chilovitis</v>
          </cell>
          <cell r="H129" t="str">
            <v>jrlucero@barrick.com</v>
          </cell>
        </row>
        <row r="130">
          <cell r="B130" t="str">
            <v>BARRICK</v>
          </cell>
          <cell r="C130" t="str">
            <v>96576920-K</v>
          </cell>
          <cell r="D130" t="str">
            <v>Compañía Barrick Chile Generación Spa.</v>
          </cell>
          <cell r="E130" t="str">
            <v>D115</v>
          </cell>
          <cell r="F130" t="str">
            <v>CHA-ANC</v>
          </cell>
          <cell r="G130" t="str">
            <v>Rodrigo Lucero Chilovitis</v>
          </cell>
          <cell r="H130" t="str">
            <v>jrlucero@barrick.com</v>
          </cell>
        </row>
        <row r="131">
          <cell r="B131" t="str">
            <v>BARRICK</v>
          </cell>
          <cell r="C131" t="str">
            <v>96576920-K</v>
          </cell>
          <cell r="D131" t="str">
            <v>Compañía Barrick Chile Generación Spa.</v>
          </cell>
          <cell r="E131" t="str">
            <v>D115</v>
          </cell>
          <cell r="F131" t="str">
            <v>CIR-PIC</v>
          </cell>
          <cell r="G131" t="str">
            <v>Rodrigo Lucero Chilovitis</v>
          </cell>
          <cell r="H131" t="str">
            <v>jrlucero@barrick.com</v>
          </cell>
        </row>
        <row r="132">
          <cell r="B132" t="str">
            <v>COLLAHUASI</v>
          </cell>
          <cell r="C132" t="str">
            <v>89468900-5</v>
          </cell>
          <cell r="D132" t="str">
            <v>Compañía Doña Inés de Collahuasi SCM</v>
          </cell>
          <cell r="E132" t="str">
            <v>D201</v>
          </cell>
          <cell r="F132" t="str">
            <v>KIMAL</v>
          </cell>
          <cell r="G132" t="str">
            <v xml:space="preserve">Jorge Gomez Diaz </v>
          </cell>
          <cell r="H132" t="str">
            <v>meyanez@collahuasi.cl</v>
          </cell>
        </row>
        <row r="133">
          <cell r="B133" t="str">
            <v>COLLAHUASI</v>
          </cell>
          <cell r="C133" t="str">
            <v>89468900-5</v>
          </cell>
          <cell r="D133" t="str">
            <v>Compañía Doña Inés de Collahuasi SCM</v>
          </cell>
          <cell r="E133" t="str">
            <v>D201</v>
          </cell>
          <cell r="F133" t="str">
            <v>KIMAL</v>
          </cell>
          <cell r="G133" t="str">
            <v xml:space="preserve">Jorge Gomez Diaz </v>
          </cell>
          <cell r="H133" t="str">
            <v>meyanez@collahuasi.cl</v>
          </cell>
        </row>
        <row r="134">
          <cell r="B134" t="str">
            <v>Conejo Solar</v>
          </cell>
          <cell r="C134" t="str">
            <v>76376829-5</v>
          </cell>
          <cell r="D134" t="str">
            <v>Conejo Solar SpA</v>
          </cell>
          <cell r="E134" t="str">
            <v>D201</v>
          </cell>
          <cell r="F134" t="str">
            <v>PIC-NPM</v>
          </cell>
          <cell r="G134" t="str">
            <v>Cesar Rudolf Araneda Kauert</v>
          </cell>
          <cell r="H134" t="str">
            <v>raraneda@arroyoenergygroup.com</v>
          </cell>
        </row>
        <row r="135">
          <cell r="B135" t="str">
            <v>Conejo Solar</v>
          </cell>
          <cell r="C135" t="str">
            <v>76376829-5</v>
          </cell>
          <cell r="D135" t="str">
            <v>Conejo Solar SpA</v>
          </cell>
          <cell r="E135" t="str">
            <v>D201</v>
          </cell>
          <cell r="F135" t="str">
            <v>SE NCH</v>
          </cell>
          <cell r="G135" t="str">
            <v>Cesar Rudolf Araneda Kauert</v>
          </cell>
          <cell r="H135" t="str">
            <v>raraneda@arroyoenergygroup.com</v>
          </cell>
        </row>
        <row r="136">
          <cell r="B136" t="str">
            <v>Conejo Solar</v>
          </cell>
          <cell r="C136" t="str">
            <v>76376829-5</v>
          </cell>
          <cell r="D136" t="str">
            <v>Conejo Solar SpA</v>
          </cell>
          <cell r="E136" t="str">
            <v>D201</v>
          </cell>
          <cell r="F136" t="str">
            <v>PIC-NPM</v>
          </cell>
          <cell r="G136" t="str">
            <v>Cesar Rudolf Araneda Kauert</v>
          </cell>
          <cell r="H136" t="str">
            <v>raraneda@arroyoenergygroup.com</v>
          </cell>
        </row>
        <row r="137">
          <cell r="B137" t="str">
            <v>DEI DUQUECO</v>
          </cell>
          <cell r="C137" t="str">
            <v>76254033-9</v>
          </cell>
          <cell r="D137" t="str">
            <v>Duqueco SpA</v>
          </cell>
          <cell r="E137" t="str">
            <v>D310</v>
          </cell>
          <cell r="F137" t="str">
            <v>CNA-LAG</v>
          </cell>
          <cell r="G137" t="str">
            <v>Ian Nelson</v>
          </cell>
          <cell r="H137" t="str">
            <v>inelson@ellaima.cl</v>
          </cell>
        </row>
        <row r="138">
          <cell r="B138" t="str">
            <v>DEI DUQUECO</v>
          </cell>
          <cell r="C138" t="str">
            <v>76254033-9</v>
          </cell>
          <cell r="D138" t="str">
            <v>Duqueco SpA</v>
          </cell>
          <cell r="E138" t="str">
            <v>D201</v>
          </cell>
          <cell r="F138" t="str">
            <v>PIC-NPM</v>
          </cell>
          <cell r="G138" t="str">
            <v>Ian Nelson</v>
          </cell>
          <cell r="H138" t="str">
            <v>inelson@ellaima.cl</v>
          </cell>
        </row>
        <row r="139">
          <cell r="B139" t="str">
            <v>DEI DUQUECO</v>
          </cell>
          <cell r="C139" t="str">
            <v>76254033-9</v>
          </cell>
          <cell r="D139" t="str">
            <v>Duqueco SpA</v>
          </cell>
          <cell r="E139" t="str">
            <v>D201</v>
          </cell>
          <cell r="F139" t="str">
            <v>SE NCH</v>
          </cell>
          <cell r="G139" t="str">
            <v>Ian Nelson</v>
          </cell>
          <cell r="H139" t="str">
            <v>inelson@ellaima.cl</v>
          </cell>
        </row>
        <row r="140">
          <cell r="B140" t="str">
            <v>DEI DUQUECO</v>
          </cell>
          <cell r="C140" t="str">
            <v>76254033-9</v>
          </cell>
          <cell r="D140" t="str">
            <v>Duqueco SpA</v>
          </cell>
          <cell r="E140" t="str">
            <v>D201</v>
          </cell>
          <cell r="F140" t="str">
            <v>PIC-NPM</v>
          </cell>
          <cell r="G140" t="str">
            <v>Ian Nelson</v>
          </cell>
          <cell r="H140" t="str">
            <v>inelson@ellaima.cl</v>
          </cell>
        </row>
        <row r="141">
          <cell r="B141" t="str">
            <v>DEI DUQUECO</v>
          </cell>
          <cell r="C141" t="str">
            <v>76254033-9</v>
          </cell>
          <cell r="D141" t="str">
            <v>Duqueco SpA</v>
          </cell>
          <cell r="E141" t="str">
            <v>D310</v>
          </cell>
          <cell r="F141" t="str">
            <v>TRF-CMP</v>
          </cell>
          <cell r="G141" t="str">
            <v>Ian Nelson</v>
          </cell>
          <cell r="H141" t="str">
            <v>inelson@ellaima.cl</v>
          </cell>
        </row>
        <row r="142">
          <cell r="B142" t="str">
            <v>DEI DUQUECO</v>
          </cell>
          <cell r="C142" t="str">
            <v>76254033-9</v>
          </cell>
          <cell r="D142" t="str">
            <v>Duqueco SpA</v>
          </cell>
          <cell r="E142" t="str">
            <v>D310</v>
          </cell>
          <cell r="F142" t="str">
            <v>CNA-LAG</v>
          </cell>
          <cell r="G142" t="str">
            <v>Ian Nelson</v>
          </cell>
          <cell r="H142" t="str">
            <v>inelson@ellaima.cl</v>
          </cell>
        </row>
        <row r="143">
          <cell r="B143" t="str">
            <v>DEI DUQUECO</v>
          </cell>
          <cell r="C143" t="str">
            <v>76254033-9</v>
          </cell>
          <cell r="D143" t="str">
            <v>Duqueco SpA</v>
          </cell>
          <cell r="E143" t="str">
            <v>D310</v>
          </cell>
          <cell r="F143" t="str">
            <v>TRF-AJA</v>
          </cell>
          <cell r="G143" t="str">
            <v>Ian Nelson</v>
          </cell>
          <cell r="H143" t="str">
            <v>inelson@ellaima.cl</v>
          </cell>
        </row>
        <row r="144">
          <cell r="B144" t="str">
            <v>DEI DUQUECO</v>
          </cell>
          <cell r="C144" t="str">
            <v>76254033-9</v>
          </cell>
          <cell r="D144" t="str">
            <v>Duqueco SpA</v>
          </cell>
          <cell r="E144" t="str">
            <v>D115</v>
          </cell>
          <cell r="F144" t="str">
            <v>CHA-ANC</v>
          </cell>
          <cell r="G144" t="str">
            <v>Ian Nelson</v>
          </cell>
          <cell r="H144" t="str">
            <v>inelson@ellaima.cl</v>
          </cell>
        </row>
        <row r="145">
          <cell r="B145" t="str">
            <v>DEI DUQUECO</v>
          </cell>
          <cell r="C145" t="str">
            <v>76254033-9</v>
          </cell>
          <cell r="D145" t="str">
            <v>Duqueco SpA</v>
          </cell>
          <cell r="E145" t="str">
            <v>D115</v>
          </cell>
          <cell r="F145" t="str">
            <v>CIR-PIC</v>
          </cell>
          <cell r="G145" t="str">
            <v>Ian Nelson</v>
          </cell>
          <cell r="H145" t="str">
            <v>inelson@ellaima.cl</v>
          </cell>
        </row>
        <row r="146">
          <cell r="B146" t="str">
            <v>CENIZAS</v>
          </cell>
          <cell r="C146" t="str">
            <v>76819440-8</v>
          </cell>
          <cell r="D146" t="str">
            <v>Eléctrica Cenizas S.A.</v>
          </cell>
          <cell r="E146" t="str">
            <v>D115</v>
          </cell>
          <cell r="F146" t="str">
            <v>CAR-POL</v>
          </cell>
          <cell r="G146" t="str">
            <v>Rodolfo Aliste Zamorano</v>
          </cell>
          <cell r="H146" t="str">
            <v>rodolfo.aliste@cenizas.cl</v>
          </cell>
        </row>
        <row r="147">
          <cell r="B147" t="str">
            <v>CENIZAS</v>
          </cell>
          <cell r="C147" t="str">
            <v>76819440-8</v>
          </cell>
          <cell r="D147" t="str">
            <v>Eléctrica Cenizas S.A.</v>
          </cell>
          <cell r="E147" t="str">
            <v>D310</v>
          </cell>
          <cell r="F147" t="str">
            <v>CNA-LAG</v>
          </cell>
          <cell r="G147" t="str">
            <v>Rodolfo Aliste Zamorano</v>
          </cell>
          <cell r="H147" t="str">
            <v>rodolfo.aliste@cenizas.cl</v>
          </cell>
        </row>
        <row r="148">
          <cell r="B148" t="str">
            <v>CENIZAS</v>
          </cell>
          <cell r="C148" t="str">
            <v>76819440-8</v>
          </cell>
          <cell r="D148" t="str">
            <v>Eléctrica Cenizas S.A.</v>
          </cell>
          <cell r="E148" t="str">
            <v>D201</v>
          </cell>
          <cell r="F148" t="str">
            <v>PIC-NPM</v>
          </cell>
          <cell r="G148" t="str">
            <v>Rodolfo Aliste Zamorano</v>
          </cell>
          <cell r="H148" t="str">
            <v>rodolfo.aliste@cenizas.cl</v>
          </cell>
        </row>
        <row r="149">
          <cell r="B149" t="str">
            <v>CENIZAS</v>
          </cell>
          <cell r="C149" t="str">
            <v>76819440-8</v>
          </cell>
          <cell r="D149" t="str">
            <v>Eléctrica Cenizas S.A.</v>
          </cell>
          <cell r="E149" t="str">
            <v>D115</v>
          </cell>
          <cell r="F149" t="str">
            <v>CAR-POL</v>
          </cell>
          <cell r="G149" t="str">
            <v>Rodolfo Aliste Zamorano</v>
          </cell>
          <cell r="H149" t="str">
            <v>rodolfo.aliste@cenizas.cl</v>
          </cell>
        </row>
        <row r="150">
          <cell r="B150" t="str">
            <v>CENIZAS</v>
          </cell>
          <cell r="C150" t="str">
            <v>76819440-8</v>
          </cell>
          <cell r="D150" t="str">
            <v>Eléctrica Cenizas S.A.</v>
          </cell>
          <cell r="E150" t="str">
            <v>D201</v>
          </cell>
          <cell r="F150" t="str">
            <v>SE NCH</v>
          </cell>
          <cell r="G150" t="str">
            <v>Rodolfo Aliste Zamorano</v>
          </cell>
          <cell r="H150" t="str">
            <v>rodolfo.aliste@cenizas.cl</v>
          </cell>
        </row>
        <row r="151">
          <cell r="B151" t="str">
            <v>CENIZAS</v>
          </cell>
          <cell r="C151" t="str">
            <v>76819440-8</v>
          </cell>
          <cell r="D151" t="str">
            <v>Eléctrica Cenizas S.A.</v>
          </cell>
          <cell r="E151" t="str">
            <v>D201</v>
          </cell>
          <cell r="F151" t="str">
            <v>PIC-NPM</v>
          </cell>
          <cell r="G151" t="str">
            <v>Rodolfo Aliste Zamorano</v>
          </cell>
          <cell r="H151" t="str">
            <v>rodolfo.aliste@cenizas.cl</v>
          </cell>
        </row>
        <row r="152">
          <cell r="B152" t="str">
            <v>CENIZAS</v>
          </cell>
          <cell r="C152" t="str">
            <v>76819440-8</v>
          </cell>
          <cell r="D152" t="str">
            <v>Eléctrica Cenizas S.A.</v>
          </cell>
          <cell r="E152" t="str">
            <v>D310</v>
          </cell>
          <cell r="F152" t="str">
            <v>TRF-CMP</v>
          </cell>
          <cell r="G152" t="str">
            <v>Rodolfo Aliste Zamorano</v>
          </cell>
          <cell r="H152" t="str">
            <v>rodolfo.aliste@cenizas.cl</v>
          </cell>
        </row>
        <row r="153">
          <cell r="B153" t="str">
            <v>CENIZAS</v>
          </cell>
          <cell r="C153" t="str">
            <v>76819440-8</v>
          </cell>
          <cell r="D153" t="str">
            <v>Eléctrica Cenizas S.A.</v>
          </cell>
          <cell r="E153" t="str">
            <v>D310</v>
          </cell>
          <cell r="F153" t="str">
            <v>CNA-LAG</v>
          </cell>
          <cell r="G153" t="str">
            <v>Rodolfo Aliste Zamorano</v>
          </cell>
          <cell r="H153" t="str">
            <v>rodolfo.aliste@cenizas.cl</v>
          </cell>
        </row>
        <row r="154">
          <cell r="B154" t="str">
            <v>CENIZAS</v>
          </cell>
          <cell r="C154" t="str">
            <v>76819440-8</v>
          </cell>
          <cell r="D154" t="str">
            <v>Eléctrica Cenizas S.A.</v>
          </cell>
          <cell r="E154" t="str">
            <v>D310</v>
          </cell>
          <cell r="F154" t="str">
            <v>TRF-AJA</v>
          </cell>
          <cell r="G154" t="str">
            <v>Rodolfo Aliste Zamorano</v>
          </cell>
          <cell r="H154" t="str">
            <v>rodolfo.aliste@cenizas.cl</v>
          </cell>
        </row>
        <row r="155">
          <cell r="B155" t="str">
            <v>CENIZAS</v>
          </cell>
          <cell r="C155" t="str">
            <v>76819440-8</v>
          </cell>
          <cell r="D155" t="str">
            <v>Eléctrica Cenizas S.A.</v>
          </cell>
          <cell r="E155" t="str">
            <v>D115</v>
          </cell>
          <cell r="F155" t="str">
            <v>CHA-ANC</v>
          </cell>
          <cell r="G155" t="str">
            <v>Rodolfo Aliste Zamorano</v>
          </cell>
          <cell r="H155" t="str">
            <v>rodolfo.aliste@cenizas.cl</v>
          </cell>
        </row>
        <row r="156">
          <cell r="B156" t="str">
            <v>CENIZAS</v>
          </cell>
          <cell r="C156" t="str">
            <v>76819440-8</v>
          </cell>
          <cell r="D156" t="str">
            <v>Eléctrica Cenizas S.A.</v>
          </cell>
          <cell r="E156" t="str">
            <v>D115</v>
          </cell>
          <cell r="F156" t="str">
            <v>CIR-PIC</v>
          </cell>
          <cell r="G156" t="str">
            <v>Rodolfo Aliste Zamorano</v>
          </cell>
          <cell r="H156" t="str">
            <v>rodolfo.aliste@cenizas.cl</v>
          </cell>
        </row>
        <row r="157">
          <cell r="B157" t="str">
            <v>NUEVA ENERGIA</v>
          </cell>
          <cell r="C157" t="str">
            <v>76045612-8</v>
          </cell>
          <cell r="D157" t="str">
            <v>Eléctrica Nueva Energía S.A.</v>
          </cell>
          <cell r="E157" t="str">
            <v>D310</v>
          </cell>
          <cell r="F157" t="str">
            <v>CNA-LAG</v>
          </cell>
          <cell r="G157" t="str">
            <v>Cristián Muñoz Elgueta</v>
          </cell>
          <cell r="H157" t="str">
            <v>cmunoz@enesa.cl</v>
          </cell>
        </row>
        <row r="158">
          <cell r="B158" t="str">
            <v>NUEVA ENERGIA</v>
          </cell>
          <cell r="C158" t="str">
            <v>76045612-8</v>
          </cell>
          <cell r="D158" t="str">
            <v>Eléctrica Nueva Energía S.A.</v>
          </cell>
          <cell r="E158" t="str">
            <v>D201</v>
          </cell>
          <cell r="F158" t="str">
            <v>PIC-NPM</v>
          </cell>
          <cell r="G158" t="str">
            <v>Cristián Muñoz Elgueta</v>
          </cell>
          <cell r="H158" t="str">
            <v>cmunoz@enesa.cl</v>
          </cell>
        </row>
        <row r="159">
          <cell r="B159" t="str">
            <v>NUEVA ENERGIA</v>
          </cell>
          <cell r="C159" t="str">
            <v>76045612-8</v>
          </cell>
          <cell r="D159" t="str">
            <v>Eléctrica Nueva Energía S.A.</v>
          </cell>
          <cell r="E159" t="str">
            <v>D201</v>
          </cell>
          <cell r="F159" t="str">
            <v>SE NCH</v>
          </cell>
          <cell r="G159" t="str">
            <v>Cristián Muñoz Elgueta</v>
          </cell>
          <cell r="H159" t="str">
            <v>cmunoz@enesa.cl</v>
          </cell>
        </row>
        <row r="160">
          <cell r="B160" t="str">
            <v>NUEVA ENERGIA</v>
          </cell>
          <cell r="C160" t="str">
            <v>76045612-8</v>
          </cell>
          <cell r="D160" t="str">
            <v>Eléctrica Nueva Energía S.A.</v>
          </cell>
          <cell r="E160" t="str">
            <v>D201</v>
          </cell>
          <cell r="F160" t="str">
            <v>PIC-NPM</v>
          </cell>
          <cell r="G160" t="str">
            <v>Cristián Muñoz Elgueta</v>
          </cell>
          <cell r="H160" t="str">
            <v>cmunoz@enesa.cl</v>
          </cell>
        </row>
        <row r="161">
          <cell r="B161" t="str">
            <v>NUEVA ENERGIA</v>
          </cell>
          <cell r="C161" t="str">
            <v>76045612-8</v>
          </cell>
          <cell r="D161" t="str">
            <v>Eléctrica Nueva Energía S.A.</v>
          </cell>
          <cell r="E161" t="str">
            <v>D310</v>
          </cell>
          <cell r="F161" t="str">
            <v>CNA-LAG</v>
          </cell>
          <cell r="G161" t="str">
            <v>Cristián Muñoz Elgueta</v>
          </cell>
          <cell r="H161" t="str">
            <v>cmunoz@enesa.cl</v>
          </cell>
        </row>
        <row r="162">
          <cell r="B162" t="str">
            <v>NUEVA ENERGIA</v>
          </cell>
          <cell r="C162" t="str">
            <v>76045612-8</v>
          </cell>
          <cell r="D162" t="str">
            <v>Eléctrica Nueva Energía S.A.</v>
          </cell>
          <cell r="E162" t="str">
            <v>D310</v>
          </cell>
          <cell r="F162" t="str">
            <v>TRF-AJA</v>
          </cell>
          <cell r="G162" t="str">
            <v>Cristián Muñoz Elgueta</v>
          </cell>
          <cell r="H162" t="str">
            <v>cmunoz@enesa.cl</v>
          </cell>
        </row>
        <row r="163">
          <cell r="B163" t="str">
            <v>NUEVA ENERGIA</v>
          </cell>
          <cell r="C163" t="str">
            <v>76045612-8</v>
          </cell>
          <cell r="D163" t="str">
            <v>Eléctrica Nueva Energía S.A.</v>
          </cell>
          <cell r="E163" t="str">
            <v>D115</v>
          </cell>
          <cell r="F163" t="str">
            <v>CHA-ANC</v>
          </cell>
          <cell r="G163" t="str">
            <v>Cristián Muñoz Elgueta</v>
          </cell>
          <cell r="H163" t="str">
            <v>cmunoz@enesa.cl</v>
          </cell>
        </row>
        <row r="164">
          <cell r="B164" t="str">
            <v>NUEVA ENERGIA</v>
          </cell>
          <cell r="C164" t="str">
            <v>76045612-8</v>
          </cell>
          <cell r="D164" t="str">
            <v>Eléctrica Nueva Energía S.A.</v>
          </cell>
          <cell r="E164" t="str">
            <v>D115</v>
          </cell>
          <cell r="F164" t="str">
            <v>CIR-PIC</v>
          </cell>
          <cell r="G164" t="str">
            <v>Cristián Muñoz Elgueta</v>
          </cell>
          <cell r="H164" t="str">
            <v>cmunoz@enesa.cl</v>
          </cell>
        </row>
        <row r="165">
          <cell r="B165" t="str">
            <v>PUNTILLA</v>
          </cell>
          <cell r="C165" t="str">
            <v>96817230-1</v>
          </cell>
          <cell r="D165" t="str">
            <v>Eléctrica Puntilla S.A.</v>
          </cell>
          <cell r="E165" t="str">
            <v>D310</v>
          </cell>
          <cell r="F165" t="str">
            <v>CNA-LAG</v>
          </cell>
          <cell r="G165" t="str">
            <v>Alejandro Gómez Vidal</v>
          </cell>
          <cell r="H165" t="str">
            <v>agomez@scmaipo.cl</v>
          </cell>
        </row>
        <row r="166">
          <cell r="B166" t="str">
            <v>PUNTILLA</v>
          </cell>
          <cell r="C166" t="str">
            <v>96817230-1</v>
          </cell>
          <cell r="D166" t="str">
            <v>Eléctrica Puntilla S.A.</v>
          </cell>
          <cell r="E166" t="str">
            <v>D201</v>
          </cell>
          <cell r="F166" t="str">
            <v>PIC-NPM</v>
          </cell>
          <cell r="G166" t="str">
            <v>Alejandro Gómez Vidal</v>
          </cell>
          <cell r="H166" t="str">
            <v>agomez@scmaipo.cl</v>
          </cell>
        </row>
        <row r="167">
          <cell r="B167" t="str">
            <v>PUNTILLA</v>
          </cell>
          <cell r="C167" t="str">
            <v>96817230-1</v>
          </cell>
          <cell r="D167" t="str">
            <v>Eléctrica Puntilla S.A.</v>
          </cell>
          <cell r="E167" t="str">
            <v>D201</v>
          </cell>
          <cell r="F167" t="str">
            <v>SE NCH</v>
          </cell>
          <cell r="G167" t="str">
            <v>Alejandro Gómez Vidal</v>
          </cell>
          <cell r="H167" t="str">
            <v>agomez@scmaipo.cl</v>
          </cell>
        </row>
        <row r="168">
          <cell r="B168" t="str">
            <v>PUNTILLA</v>
          </cell>
          <cell r="C168" t="str">
            <v>96817230-1</v>
          </cell>
          <cell r="D168" t="str">
            <v>Eléctrica Puntilla S.A.</v>
          </cell>
          <cell r="E168" t="str">
            <v>D201</v>
          </cell>
          <cell r="F168" t="str">
            <v>PIC-NPM</v>
          </cell>
          <cell r="G168" t="str">
            <v>Alejandro Gómez Vidal</v>
          </cell>
          <cell r="H168" t="str">
            <v>agomez@scmaipo.cl</v>
          </cell>
        </row>
        <row r="169">
          <cell r="B169" t="str">
            <v>PUNTILLA</v>
          </cell>
          <cell r="C169" t="str">
            <v>96817230-1</v>
          </cell>
          <cell r="D169" t="str">
            <v>Eléctrica Puntilla S.A.</v>
          </cell>
          <cell r="E169" t="str">
            <v>D310</v>
          </cell>
          <cell r="F169" t="str">
            <v>CNA-LAG</v>
          </cell>
          <cell r="G169" t="str">
            <v>Alejandro Gómez Vidal</v>
          </cell>
          <cell r="H169" t="str">
            <v>agomez@scmaipo.cl</v>
          </cell>
        </row>
        <row r="170">
          <cell r="B170" t="str">
            <v>PUNTILLA</v>
          </cell>
          <cell r="C170" t="str">
            <v>96817230-1</v>
          </cell>
          <cell r="D170" t="str">
            <v>Eléctrica Puntilla S.A.</v>
          </cell>
          <cell r="E170" t="str">
            <v>D310</v>
          </cell>
          <cell r="F170" t="str">
            <v>TRF-AJA</v>
          </cell>
          <cell r="G170" t="str">
            <v>Alejandro Gómez Vidal</v>
          </cell>
          <cell r="H170" t="str">
            <v>agomez@scmaipo.cl</v>
          </cell>
        </row>
        <row r="171">
          <cell r="B171" t="str">
            <v>PUNTILLA</v>
          </cell>
          <cell r="C171" t="str">
            <v>96817230-1</v>
          </cell>
          <cell r="D171" t="str">
            <v>Eléctrica Puntilla S.A.</v>
          </cell>
          <cell r="E171" t="str">
            <v>D115</v>
          </cell>
          <cell r="F171" t="str">
            <v>CHA-ANC</v>
          </cell>
          <cell r="G171" t="str">
            <v>Alejandro Gómez Vidal</v>
          </cell>
          <cell r="H171" t="str">
            <v>agomez@scmaipo.cl</v>
          </cell>
        </row>
        <row r="172">
          <cell r="B172" t="str">
            <v>PUNTILLA</v>
          </cell>
          <cell r="C172" t="str">
            <v>96817230-1</v>
          </cell>
          <cell r="D172" t="str">
            <v>Eléctrica Puntilla S.A.</v>
          </cell>
          <cell r="E172" t="str">
            <v>D115</v>
          </cell>
          <cell r="F172" t="str">
            <v>CIR-PIC</v>
          </cell>
          <cell r="G172" t="str">
            <v>Alejandro Gómez Vidal</v>
          </cell>
          <cell r="H172" t="str">
            <v>agomez@scmaipo.cl</v>
          </cell>
        </row>
        <row r="173">
          <cell r="B173" t="str">
            <v>ELEKTRAGEN</v>
          </cell>
          <cell r="C173" t="str">
            <v>76594660-3</v>
          </cell>
          <cell r="D173" t="str">
            <v>Elektra Generación S.A.</v>
          </cell>
          <cell r="E173" t="str">
            <v>D115</v>
          </cell>
          <cell r="F173" t="str">
            <v>CHA-ANC</v>
          </cell>
          <cell r="G173" t="str">
            <v>Alejandro Larenas</v>
          </cell>
          <cell r="H173" t="str">
            <v>alarenas@elektragen.cl</v>
          </cell>
        </row>
        <row r="174">
          <cell r="B174" t="str">
            <v>ANGAMOS</v>
          </cell>
          <cell r="C174" t="str">
            <v>76004976-K</v>
          </cell>
          <cell r="D174" t="str">
            <v>Empresa Eléctrica Angamos S.A.</v>
          </cell>
          <cell r="E174" t="str">
            <v>D201</v>
          </cell>
          <cell r="F174" t="str">
            <v>KIMAL</v>
          </cell>
          <cell r="G174" t="str">
            <v>Vicente Javier Giorgio</v>
          </cell>
          <cell r="H174" t="str">
            <v>javier.giorgio@aes.com</v>
          </cell>
        </row>
        <row r="175">
          <cell r="B175" t="str">
            <v>ANGAMOS</v>
          </cell>
          <cell r="C175" t="str">
            <v>76004976-K</v>
          </cell>
          <cell r="D175" t="str">
            <v>Empresa Eléctrica Angamos S.A.</v>
          </cell>
          <cell r="E175" t="str">
            <v>D201</v>
          </cell>
          <cell r="F175" t="str">
            <v>KIMAL</v>
          </cell>
          <cell r="G175" t="str">
            <v>Vicente Javier Giorgio</v>
          </cell>
          <cell r="H175" t="str">
            <v>javier.giorgio@aes.com</v>
          </cell>
        </row>
        <row r="176">
          <cell r="B176" t="str">
            <v>CAPULLO</v>
          </cell>
          <cell r="C176" t="str">
            <v>96637520-5</v>
          </cell>
          <cell r="D176" t="str">
            <v>Empresa Eléctrica Capullo S.A.</v>
          </cell>
          <cell r="E176" t="str">
            <v>D310</v>
          </cell>
          <cell r="F176" t="str">
            <v>CNA-LAG</v>
          </cell>
          <cell r="G176" t="str">
            <v>Juan Osvaldo Manriquez Castruccio</v>
          </cell>
          <cell r="H176" t="str">
            <v>jomc@creo.cl</v>
          </cell>
        </row>
        <row r="177">
          <cell r="B177" t="str">
            <v>CAPULLO</v>
          </cell>
          <cell r="C177" t="str">
            <v>96637520-5</v>
          </cell>
          <cell r="D177" t="str">
            <v>Empresa Eléctrica Capullo S.A.</v>
          </cell>
          <cell r="E177" t="str">
            <v>D201</v>
          </cell>
          <cell r="F177" t="str">
            <v>PIC-NPM</v>
          </cell>
          <cell r="G177" t="str">
            <v>Juan Osvaldo Manriquez Castruccio</v>
          </cell>
          <cell r="H177" t="str">
            <v>jomc@creo.cl</v>
          </cell>
        </row>
        <row r="178">
          <cell r="B178" t="str">
            <v>CAPULLO</v>
          </cell>
          <cell r="C178" t="str">
            <v>96637520-5</v>
          </cell>
          <cell r="D178" t="str">
            <v>Empresa Eléctrica Capullo S.A.</v>
          </cell>
          <cell r="E178" t="str">
            <v>D201</v>
          </cell>
          <cell r="F178" t="str">
            <v>SE NCH</v>
          </cell>
          <cell r="G178" t="str">
            <v>Juan Osvaldo Manriquez Castruccio</v>
          </cell>
          <cell r="H178" t="str">
            <v>jomc@creo.cl</v>
          </cell>
        </row>
        <row r="179">
          <cell r="B179" t="str">
            <v>CAPULLO</v>
          </cell>
          <cell r="C179" t="str">
            <v>96637520-5</v>
          </cell>
          <cell r="D179" t="str">
            <v>Empresa Eléctrica Capullo S.A.</v>
          </cell>
          <cell r="E179" t="str">
            <v>D201</v>
          </cell>
          <cell r="F179" t="str">
            <v>PIC-NPM</v>
          </cell>
          <cell r="G179" t="str">
            <v>Juan Osvaldo Manriquez Castruccio</v>
          </cell>
          <cell r="H179" t="str">
            <v>jomc@creo.cl</v>
          </cell>
        </row>
        <row r="180">
          <cell r="B180" t="str">
            <v>CAPULLO</v>
          </cell>
          <cell r="C180" t="str">
            <v>96637520-5</v>
          </cell>
          <cell r="D180" t="str">
            <v>Empresa Eléctrica Capullo S.A.</v>
          </cell>
          <cell r="E180" t="str">
            <v>D310</v>
          </cell>
          <cell r="F180" t="str">
            <v>TRF-CMP</v>
          </cell>
          <cell r="G180" t="str">
            <v>Juan Osvaldo Manriquez Castruccio</v>
          </cell>
          <cell r="H180" t="str">
            <v>jomc@creo.cl</v>
          </cell>
        </row>
        <row r="181">
          <cell r="B181" t="str">
            <v>CAPULLO</v>
          </cell>
          <cell r="C181" t="str">
            <v>96637520-5</v>
          </cell>
          <cell r="D181" t="str">
            <v>Empresa Eléctrica Capullo S.A.</v>
          </cell>
          <cell r="E181" t="str">
            <v>D310</v>
          </cell>
          <cell r="F181" t="str">
            <v>CNA-LAG</v>
          </cell>
          <cell r="G181" t="str">
            <v>Juan Osvaldo Manriquez Castruccio</v>
          </cell>
          <cell r="H181" t="str">
            <v>jomc@creo.cl</v>
          </cell>
        </row>
        <row r="182">
          <cell r="B182" t="str">
            <v>CAPULLO</v>
          </cell>
          <cell r="C182" t="str">
            <v>96637520-5</v>
          </cell>
          <cell r="D182" t="str">
            <v>Empresa Eléctrica Capullo S.A.</v>
          </cell>
          <cell r="E182" t="str">
            <v>D310</v>
          </cell>
          <cell r="F182" t="str">
            <v>TRF-AJA</v>
          </cell>
          <cell r="G182" t="str">
            <v>Juan Osvaldo Manriquez Castruccio</v>
          </cell>
          <cell r="H182" t="str">
            <v>jomc@creo.cl</v>
          </cell>
        </row>
        <row r="183">
          <cell r="B183" t="str">
            <v>CAPULLO</v>
          </cell>
          <cell r="C183" t="str">
            <v>96637520-5</v>
          </cell>
          <cell r="D183" t="str">
            <v>Empresa Eléctrica Capullo S.A.</v>
          </cell>
          <cell r="E183" t="str">
            <v>D115</v>
          </cell>
          <cell r="F183" t="str">
            <v>CHA-ANC</v>
          </cell>
          <cell r="G183" t="str">
            <v>Juan Osvaldo Manriquez Castruccio</v>
          </cell>
          <cell r="H183" t="str">
            <v>jomc@creo.cl</v>
          </cell>
        </row>
        <row r="184">
          <cell r="B184" t="str">
            <v>CAPULLO</v>
          </cell>
          <cell r="C184" t="str">
            <v>96637520-5</v>
          </cell>
          <cell r="D184" t="str">
            <v>Empresa Eléctrica Capullo S.A.</v>
          </cell>
          <cell r="E184" t="str">
            <v>D115</v>
          </cell>
          <cell r="F184" t="str">
            <v>CIR-PIC</v>
          </cell>
          <cell r="G184" t="str">
            <v>Juan Osvaldo Manriquez Castruccio</v>
          </cell>
          <cell r="H184" t="str">
            <v>jomc@creo.cl</v>
          </cell>
        </row>
        <row r="185">
          <cell r="B185" t="str">
            <v>Eléctrica Caren</v>
          </cell>
          <cell r="C185" t="str">
            <v>76149809-6</v>
          </cell>
          <cell r="D185" t="str">
            <v>Empresa Eléctrica Carén S.A.</v>
          </cell>
          <cell r="E185" t="str">
            <v>D201</v>
          </cell>
          <cell r="F185" t="str">
            <v>PIC-NPM</v>
          </cell>
          <cell r="G185" t="str">
            <v>Paulo Salvati Fico</v>
          </cell>
          <cell r="H185" t="str">
            <v>paulo.fico@latampower.com</v>
          </cell>
        </row>
        <row r="186">
          <cell r="B186" t="str">
            <v>Eléctrica Caren</v>
          </cell>
          <cell r="C186" t="str">
            <v>76149809-6</v>
          </cell>
          <cell r="D186" t="str">
            <v>Empresa Eléctrica Carén S.A.</v>
          </cell>
          <cell r="E186" t="str">
            <v>D201</v>
          </cell>
          <cell r="F186" t="str">
            <v>SE NCH</v>
          </cell>
          <cell r="G186" t="str">
            <v>Paulo Salvati Fico</v>
          </cell>
          <cell r="H186" t="str">
            <v>paulo.fico@latampower.com</v>
          </cell>
        </row>
        <row r="187">
          <cell r="B187" t="str">
            <v>Eléctrica Caren</v>
          </cell>
          <cell r="C187" t="str">
            <v>76149809-6</v>
          </cell>
          <cell r="D187" t="str">
            <v>Empresa Eléctrica Carén S.A.</v>
          </cell>
          <cell r="E187" t="str">
            <v>D201</v>
          </cell>
          <cell r="F187" t="str">
            <v>PIC-NPM</v>
          </cell>
          <cell r="G187" t="str">
            <v>Paulo Salvati Fico</v>
          </cell>
          <cell r="H187" t="str">
            <v>paulo.fico@latampower.com</v>
          </cell>
        </row>
        <row r="188">
          <cell r="B188" t="str">
            <v>Empresa Electrica Cochrane SpA</v>
          </cell>
          <cell r="C188" t="str">
            <v>76085254-6</v>
          </cell>
          <cell r="D188" t="str">
            <v>Empresa Eléctrica Cochrane SpA</v>
          </cell>
          <cell r="E188" t="str">
            <v>D201</v>
          </cell>
          <cell r="F188" t="str">
            <v>KIMAL</v>
          </cell>
          <cell r="G188" t="str">
            <v>Javier Federico Dib</v>
          </cell>
          <cell r="H188" t="str">
            <v>javier.dib@aes.com</v>
          </cell>
        </row>
        <row r="189">
          <cell r="B189" t="str">
            <v>Empresa Electrica Cochrane SpA</v>
          </cell>
          <cell r="C189" t="str">
            <v>76085254-6</v>
          </cell>
          <cell r="D189" t="str">
            <v>Empresa Eléctrica Cochrane SpA</v>
          </cell>
          <cell r="E189" t="str">
            <v>D201</v>
          </cell>
          <cell r="F189" t="str">
            <v>KIMAL</v>
          </cell>
          <cell r="G189" t="str">
            <v>Javier Federico Dib</v>
          </cell>
          <cell r="H189" t="str">
            <v>javier.dib@aes.com</v>
          </cell>
        </row>
        <row r="190">
          <cell r="B190" t="str">
            <v>EMELDA</v>
          </cell>
          <cell r="C190" t="str">
            <v>76004337-0</v>
          </cell>
          <cell r="D190" t="str">
            <v>Empresa Eléctrica Diego de Almagro SpA</v>
          </cell>
          <cell r="E190" t="str">
            <v>D310</v>
          </cell>
          <cell r="F190" t="str">
            <v>CNA-LAG</v>
          </cell>
          <cell r="G190" t="str">
            <v>Rodrigo Cienfuegos Pinto</v>
          </cell>
          <cell r="H190" t="str">
            <v>rodrigo.cienfuegos@prime-energia.com</v>
          </cell>
        </row>
        <row r="191">
          <cell r="B191" t="str">
            <v>EMELDA</v>
          </cell>
          <cell r="C191" t="str">
            <v>76004337-0</v>
          </cell>
          <cell r="D191" t="str">
            <v>Empresa Eléctrica Diego de Almagro SpA</v>
          </cell>
          <cell r="E191" t="str">
            <v>D201</v>
          </cell>
          <cell r="F191" t="str">
            <v>PIC-NPM</v>
          </cell>
          <cell r="G191" t="str">
            <v>Rodrigo Cienfuegos Pinto</v>
          </cell>
          <cell r="H191" t="str">
            <v>rodrigo.cienfuegos@prime-energia.com</v>
          </cell>
        </row>
        <row r="192">
          <cell r="B192" t="str">
            <v>EMELDA</v>
          </cell>
          <cell r="C192" t="str">
            <v>76004337-0</v>
          </cell>
          <cell r="D192" t="str">
            <v>Empresa Eléctrica Diego de Almagro SpA</v>
          </cell>
          <cell r="E192" t="str">
            <v>D201</v>
          </cell>
          <cell r="F192" t="str">
            <v>SE NCH</v>
          </cell>
          <cell r="G192" t="str">
            <v>Rodrigo Cienfuegos Pinto</v>
          </cell>
          <cell r="H192" t="str">
            <v>rodrigo.cienfuegos@prime-energia.com</v>
          </cell>
        </row>
        <row r="193">
          <cell r="B193" t="str">
            <v>EMELDA</v>
          </cell>
          <cell r="C193" t="str">
            <v>76004337-0</v>
          </cell>
          <cell r="D193" t="str">
            <v>Empresa Eléctrica Diego de Almagro SpA</v>
          </cell>
          <cell r="E193" t="str">
            <v>D201</v>
          </cell>
          <cell r="F193" t="str">
            <v>PIC-NPM</v>
          </cell>
          <cell r="G193" t="str">
            <v>Rodrigo Cienfuegos Pinto</v>
          </cell>
          <cell r="H193" t="str">
            <v>rodrigo.cienfuegos@prime-energia.com</v>
          </cell>
        </row>
        <row r="194">
          <cell r="B194" t="str">
            <v>EMELDA</v>
          </cell>
          <cell r="C194" t="str">
            <v>76004337-0</v>
          </cell>
          <cell r="D194" t="str">
            <v>Empresa Eléctrica Diego de Almagro SpA</v>
          </cell>
          <cell r="E194" t="str">
            <v>D310</v>
          </cell>
          <cell r="F194" t="str">
            <v>CNA-LAG</v>
          </cell>
          <cell r="G194" t="str">
            <v>Rodrigo Cienfuegos Pinto</v>
          </cell>
          <cell r="H194" t="str">
            <v>rodrigo.cienfuegos@prime-energia.com</v>
          </cell>
        </row>
        <row r="195">
          <cell r="B195" t="str">
            <v>EMELDA</v>
          </cell>
          <cell r="C195" t="str">
            <v>76004337-0</v>
          </cell>
          <cell r="D195" t="str">
            <v>Empresa Eléctrica Diego de Almagro SpA</v>
          </cell>
          <cell r="E195" t="str">
            <v>D310</v>
          </cell>
          <cell r="F195" t="str">
            <v>TRF-AJA</v>
          </cell>
          <cell r="G195" t="str">
            <v>Rodrigo Cienfuegos Pinto</v>
          </cell>
          <cell r="H195" t="str">
            <v>rodrigo.cienfuegos@prime-energia.com</v>
          </cell>
        </row>
        <row r="196">
          <cell r="B196" t="str">
            <v>EMELDA</v>
          </cell>
          <cell r="C196" t="str">
            <v>76004337-0</v>
          </cell>
          <cell r="D196" t="str">
            <v>Empresa Eléctrica Diego de Almagro SpA</v>
          </cell>
          <cell r="E196" t="str">
            <v>D115</v>
          </cell>
          <cell r="F196" t="str">
            <v>CHA-ANC</v>
          </cell>
          <cell r="G196" t="str">
            <v>Rodrigo Cienfuegos Pinto</v>
          </cell>
          <cell r="H196" t="str">
            <v>rodrigo.cienfuegos@prime-energia.com</v>
          </cell>
        </row>
        <row r="197">
          <cell r="B197" t="str">
            <v>EMELDA</v>
          </cell>
          <cell r="C197" t="str">
            <v>76004337-0</v>
          </cell>
          <cell r="D197" t="str">
            <v>Empresa Eléctrica Diego de Almagro SpA</v>
          </cell>
          <cell r="E197" t="str">
            <v>D115</v>
          </cell>
          <cell r="F197" t="str">
            <v>CIR-PIC</v>
          </cell>
          <cell r="G197" t="str">
            <v>Rodrigo Cienfuegos Pinto</v>
          </cell>
          <cell r="H197" t="str">
            <v>rodrigo.cienfuegos@prime-energia.com</v>
          </cell>
        </row>
        <row r="198">
          <cell r="B198" t="str">
            <v>ERNC I</v>
          </cell>
          <cell r="C198" t="str">
            <v>76318056-5</v>
          </cell>
          <cell r="D198" t="str">
            <v>Empresa Eléctrica ERNC I S.A.</v>
          </cell>
          <cell r="E198" t="str">
            <v>D201</v>
          </cell>
          <cell r="F198" t="str">
            <v>SE NCH</v>
          </cell>
          <cell r="G198" t="str">
            <v>Marcial Alfonso Nájera Alvial</v>
          </cell>
          <cell r="H198" t="str">
            <v>marcial.najera@bci.cl</v>
          </cell>
        </row>
        <row r="199">
          <cell r="B199" t="str">
            <v>PANGUIPULLI</v>
          </cell>
          <cell r="C199" t="str">
            <v>96524140-K</v>
          </cell>
          <cell r="D199" t="str">
            <v>Empresa Eléctrica Panguipulli S.A.</v>
          </cell>
          <cell r="E199" t="str">
            <v>D082</v>
          </cell>
          <cell r="F199" t="str">
            <v>LAG-AME</v>
          </cell>
          <cell r="G199" t="str">
            <v>Juan José Bonilla Andrino</v>
          </cell>
          <cell r="H199" t="str">
            <v>juan.bonilla@enel.com</v>
          </cell>
        </row>
        <row r="200">
          <cell r="B200" t="str">
            <v>PANGUIPULLI</v>
          </cell>
          <cell r="C200" t="str">
            <v>96524140-K</v>
          </cell>
          <cell r="D200" t="str">
            <v>Empresa Eléctrica Panguipulli S.A.</v>
          </cell>
          <cell r="E200" t="str">
            <v>D310</v>
          </cell>
          <cell r="F200" t="str">
            <v>CNA-LAG</v>
          </cell>
          <cell r="G200" t="str">
            <v>Juan José Bonilla Andrino</v>
          </cell>
          <cell r="H200" t="str">
            <v>juan.bonilla@enel.com</v>
          </cell>
        </row>
        <row r="201">
          <cell r="B201" t="str">
            <v>PANGUIPULLI</v>
          </cell>
          <cell r="C201" t="str">
            <v>96524140-K</v>
          </cell>
          <cell r="D201" t="str">
            <v>Empresa Eléctrica Panguipulli S.A.</v>
          </cell>
          <cell r="E201" t="str">
            <v>D201</v>
          </cell>
          <cell r="F201" t="str">
            <v>PIC-NPM</v>
          </cell>
          <cell r="G201" t="str">
            <v>Juan José Bonilla Andrino</v>
          </cell>
          <cell r="H201" t="str">
            <v>juan.bonilla@enel.com</v>
          </cell>
        </row>
        <row r="202">
          <cell r="B202" t="str">
            <v>PANGUIPULLI</v>
          </cell>
          <cell r="C202" t="str">
            <v>96524140-K</v>
          </cell>
          <cell r="D202" t="str">
            <v>Empresa Eléctrica Panguipulli S.A.</v>
          </cell>
          <cell r="E202" t="str">
            <v>D082</v>
          </cell>
          <cell r="F202" t="str">
            <v>LAG-AME</v>
          </cell>
          <cell r="G202" t="str">
            <v>Juan José Bonilla Andrino</v>
          </cell>
          <cell r="H202" t="str">
            <v>juan.bonilla@enel.com</v>
          </cell>
        </row>
        <row r="203">
          <cell r="B203" t="str">
            <v>PANGUIPULLI</v>
          </cell>
          <cell r="C203" t="str">
            <v>96524140-K</v>
          </cell>
          <cell r="D203" t="str">
            <v>Empresa Eléctrica Panguipulli S.A.</v>
          </cell>
          <cell r="E203" t="str">
            <v>D201</v>
          </cell>
          <cell r="F203" t="str">
            <v>SE NCH</v>
          </cell>
          <cell r="G203" t="str">
            <v>Juan José Bonilla Andrino</v>
          </cell>
          <cell r="H203" t="str">
            <v>juan.bonilla@enel.com</v>
          </cell>
        </row>
        <row r="204">
          <cell r="B204" t="str">
            <v>PANGUIPULLI</v>
          </cell>
          <cell r="C204" t="str">
            <v>96524140-K</v>
          </cell>
          <cell r="D204" t="str">
            <v>Empresa Eléctrica Panguipulli S.A.</v>
          </cell>
          <cell r="E204" t="str">
            <v>D201</v>
          </cell>
          <cell r="F204" t="str">
            <v>PIC-NPM</v>
          </cell>
          <cell r="G204" t="str">
            <v>Juan José Bonilla Andrino</v>
          </cell>
          <cell r="H204" t="str">
            <v>juan.bonilla@enel.com</v>
          </cell>
        </row>
        <row r="205">
          <cell r="B205" t="str">
            <v>PANGUIPULLI</v>
          </cell>
          <cell r="C205" t="str">
            <v>96524140-K</v>
          </cell>
          <cell r="D205" t="str">
            <v>Empresa Eléctrica Panguipulli S.A.</v>
          </cell>
          <cell r="E205" t="str">
            <v>D310</v>
          </cell>
          <cell r="F205" t="str">
            <v>TRF-CMP</v>
          </cell>
          <cell r="G205" t="str">
            <v>Juan José Bonilla Andrino</v>
          </cell>
          <cell r="H205" t="str">
            <v>juan.bonilla@enel.com</v>
          </cell>
        </row>
        <row r="206">
          <cell r="B206" t="str">
            <v>PANGUIPULLI</v>
          </cell>
          <cell r="C206" t="str">
            <v>96524140-K</v>
          </cell>
          <cell r="D206" t="str">
            <v>Empresa Eléctrica Panguipulli S.A.</v>
          </cell>
          <cell r="E206" t="str">
            <v>D310</v>
          </cell>
          <cell r="F206" t="str">
            <v>CNA-LAG</v>
          </cell>
          <cell r="G206" t="str">
            <v>Juan José Bonilla Andrino</v>
          </cell>
          <cell r="H206" t="str">
            <v>juan.bonilla@enel.com</v>
          </cell>
        </row>
        <row r="207">
          <cell r="B207" t="str">
            <v>PANGUIPULLI</v>
          </cell>
          <cell r="C207" t="str">
            <v>96524140-K</v>
          </cell>
          <cell r="D207" t="str">
            <v>Empresa Eléctrica Panguipulli S.A.</v>
          </cell>
          <cell r="E207" t="str">
            <v>D310</v>
          </cell>
          <cell r="F207" t="str">
            <v>TRF-AJA</v>
          </cell>
          <cell r="G207" t="str">
            <v>Juan José Bonilla Andrino</v>
          </cell>
          <cell r="H207" t="str">
            <v>juan.bonilla@enel.com</v>
          </cell>
        </row>
        <row r="208">
          <cell r="B208" t="str">
            <v>PANGUIPULLI</v>
          </cell>
          <cell r="C208" t="str">
            <v>96524140-K</v>
          </cell>
          <cell r="D208" t="str">
            <v>Empresa Eléctrica Panguipulli S.A.</v>
          </cell>
          <cell r="E208" t="str">
            <v>D115</v>
          </cell>
          <cell r="F208" t="str">
            <v>CHA-ANC</v>
          </cell>
          <cell r="G208" t="str">
            <v>Juan José Bonilla Andrino</v>
          </cell>
          <cell r="H208" t="str">
            <v>juan.bonilla@enel.com</v>
          </cell>
        </row>
        <row r="209">
          <cell r="B209" t="str">
            <v>PANGUIPULLI</v>
          </cell>
          <cell r="C209" t="str">
            <v>96524140-K</v>
          </cell>
          <cell r="D209" t="str">
            <v>Empresa Eléctrica Panguipulli S.A.</v>
          </cell>
          <cell r="E209" t="str">
            <v>D115</v>
          </cell>
          <cell r="F209" t="str">
            <v>CIR-PIC</v>
          </cell>
          <cell r="G209" t="str">
            <v>Juan José Bonilla Andrino</v>
          </cell>
          <cell r="H209" t="str">
            <v>juan.bonilla@enel.com</v>
          </cell>
        </row>
        <row r="210">
          <cell r="B210" t="str">
            <v>PEHUENCHE</v>
          </cell>
          <cell r="C210" t="str">
            <v>96504980-0</v>
          </cell>
          <cell r="D210" t="str">
            <v>Empresa Eléctrica Pehuenche S.A.</v>
          </cell>
          <cell r="E210" t="str">
            <v>D310</v>
          </cell>
          <cell r="F210" t="str">
            <v>CNA-LAG</v>
          </cell>
          <cell r="G210" t="str">
            <v xml:space="preserve">Carlo Carvallo Artigas </v>
          </cell>
          <cell r="H210" t="str">
            <v>haep@endesa.cl</v>
          </cell>
        </row>
        <row r="211">
          <cell r="B211" t="str">
            <v>PEHUENCHE</v>
          </cell>
          <cell r="C211" t="str">
            <v>96504980-0</v>
          </cell>
          <cell r="D211" t="str">
            <v>Empresa Eléctrica Pehuenche S.A.</v>
          </cell>
          <cell r="E211" t="str">
            <v>D201</v>
          </cell>
          <cell r="F211" t="str">
            <v>PIC-NPM</v>
          </cell>
          <cell r="G211" t="str">
            <v xml:space="preserve">Carlo Carvallo Artigas </v>
          </cell>
          <cell r="H211" t="str">
            <v>haep@endesa.cl</v>
          </cell>
        </row>
        <row r="212">
          <cell r="B212" t="str">
            <v>PEHUENCHE</v>
          </cell>
          <cell r="C212" t="str">
            <v>96504980-0</v>
          </cell>
          <cell r="D212" t="str">
            <v>Empresa Eléctrica Pehuenche S.A.</v>
          </cell>
          <cell r="E212" t="str">
            <v>D201</v>
          </cell>
          <cell r="F212" t="str">
            <v>SE NCH</v>
          </cell>
          <cell r="G212" t="str">
            <v xml:space="preserve">Carlo Carvallo Artigas </v>
          </cell>
          <cell r="H212" t="str">
            <v>haep@endesa.cl</v>
          </cell>
        </row>
        <row r="213">
          <cell r="B213" t="str">
            <v>PEHUENCHE</v>
          </cell>
          <cell r="C213" t="str">
            <v>96504980-0</v>
          </cell>
          <cell r="D213" t="str">
            <v>Empresa Eléctrica Pehuenche S.A.</v>
          </cell>
          <cell r="E213" t="str">
            <v>D201</v>
          </cell>
          <cell r="F213" t="str">
            <v>PIC-NPM</v>
          </cell>
          <cell r="G213" t="str">
            <v xml:space="preserve">Carlo Carvallo Artigas </v>
          </cell>
          <cell r="H213" t="str">
            <v>haep@endesa.cl</v>
          </cell>
        </row>
        <row r="214">
          <cell r="B214" t="str">
            <v>PEHUENCHE</v>
          </cell>
          <cell r="C214" t="str">
            <v>96504980-0</v>
          </cell>
          <cell r="D214" t="str">
            <v>Empresa Eléctrica Pehuenche S.A.</v>
          </cell>
          <cell r="E214" t="str">
            <v>D310</v>
          </cell>
          <cell r="F214" t="str">
            <v>TRF-CMP</v>
          </cell>
          <cell r="G214" t="str">
            <v xml:space="preserve">Carlo Carvallo Artigas </v>
          </cell>
          <cell r="H214" t="str">
            <v>haep@endesa.cl</v>
          </cell>
        </row>
        <row r="215">
          <cell r="B215" t="str">
            <v>PEHUENCHE</v>
          </cell>
          <cell r="C215" t="str">
            <v>96504980-0</v>
          </cell>
          <cell r="D215" t="str">
            <v>Empresa Eléctrica Pehuenche S.A.</v>
          </cell>
          <cell r="E215" t="str">
            <v>D310</v>
          </cell>
          <cell r="F215" t="str">
            <v>CNA-LAG</v>
          </cell>
          <cell r="G215" t="str">
            <v xml:space="preserve">Carlo Carvallo Artigas </v>
          </cell>
          <cell r="H215" t="str">
            <v>haep@endesa.cl</v>
          </cell>
        </row>
        <row r="216">
          <cell r="B216" t="str">
            <v>PEHUENCHE</v>
          </cell>
          <cell r="C216" t="str">
            <v>96504980-0</v>
          </cell>
          <cell r="D216" t="str">
            <v>Empresa Eléctrica Pehuenche S.A.</v>
          </cell>
          <cell r="E216" t="str">
            <v>D310</v>
          </cell>
          <cell r="F216" t="str">
            <v>TRF-AJA</v>
          </cell>
          <cell r="G216" t="str">
            <v xml:space="preserve">Carlo Carvallo Artigas </v>
          </cell>
          <cell r="H216" t="str">
            <v>haep@endesa.cl</v>
          </cell>
        </row>
        <row r="217">
          <cell r="B217" t="str">
            <v>PEHUENCHE</v>
          </cell>
          <cell r="C217" t="str">
            <v>96504980-0</v>
          </cell>
          <cell r="D217" t="str">
            <v>Empresa Eléctrica Pehuenche S.A.</v>
          </cell>
          <cell r="E217" t="str">
            <v>D115</v>
          </cell>
          <cell r="F217" t="str">
            <v>CHA-ANC</v>
          </cell>
          <cell r="G217" t="str">
            <v xml:space="preserve">Carlo Carvallo Artigas </v>
          </cell>
          <cell r="H217" t="str">
            <v>haep@endesa.cl</v>
          </cell>
        </row>
        <row r="218">
          <cell r="B218" t="str">
            <v>PEHUENCHE</v>
          </cell>
          <cell r="C218" t="str">
            <v>96504980-0</v>
          </cell>
          <cell r="D218" t="str">
            <v>Empresa Eléctrica Pehuenche S.A.</v>
          </cell>
          <cell r="E218" t="str">
            <v>D115</v>
          </cell>
          <cell r="F218" t="str">
            <v>CIR-PIC</v>
          </cell>
          <cell r="G218" t="str">
            <v xml:space="preserve">Carlo Carvallo Artigas </v>
          </cell>
          <cell r="H218" t="str">
            <v>haep@endesa.cl</v>
          </cell>
        </row>
        <row r="219">
          <cell r="B219" t="str">
            <v>RUCATAYO</v>
          </cell>
          <cell r="C219" t="str">
            <v>76030638-K</v>
          </cell>
          <cell r="D219" t="str">
            <v>Empresa Eléctrica Rucatayo S.A.</v>
          </cell>
          <cell r="E219" t="str">
            <v>D310</v>
          </cell>
          <cell r="F219" t="str">
            <v>CNA-LAG</v>
          </cell>
          <cell r="G219" t="str">
            <v>Andres Orellana Nuñez</v>
          </cell>
          <cell r="H219" t="str">
            <v>aorellana@rucatayo.cl</v>
          </cell>
        </row>
        <row r="220">
          <cell r="B220" t="str">
            <v>RUCATAYO</v>
          </cell>
          <cell r="C220" t="str">
            <v>76030638-K</v>
          </cell>
          <cell r="D220" t="str">
            <v>Empresa Eléctrica Rucatayo S.A.</v>
          </cell>
          <cell r="E220" t="str">
            <v>D201</v>
          </cell>
          <cell r="F220" t="str">
            <v>PIC-NPM</v>
          </cell>
          <cell r="G220" t="str">
            <v>Andres Orellana Nuñez</v>
          </cell>
          <cell r="H220" t="str">
            <v>aorellana@rucatayo.cl</v>
          </cell>
        </row>
        <row r="221">
          <cell r="B221" t="str">
            <v>RUCATAYO</v>
          </cell>
          <cell r="C221" t="str">
            <v>76030638-K</v>
          </cell>
          <cell r="D221" t="str">
            <v>Empresa Eléctrica Rucatayo S.A.</v>
          </cell>
          <cell r="E221" t="str">
            <v>D201</v>
          </cell>
          <cell r="F221" t="str">
            <v>SE NCH</v>
          </cell>
          <cell r="G221" t="str">
            <v>Andres Orellana Nuñez</v>
          </cell>
          <cell r="H221" t="str">
            <v>aorellana@rucatayo.cl</v>
          </cell>
        </row>
        <row r="222">
          <cell r="B222" t="str">
            <v>RUCATAYO</v>
          </cell>
          <cell r="C222" t="str">
            <v>76030638-K</v>
          </cell>
          <cell r="D222" t="str">
            <v>Empresa Eléctrica Rucatayo S.A.</v>
          </cell>
          <cell r="E222" t="str">
            <v>D201</v>
          </cell>
          <cell r="F222" t="str">
            <v>PIC-NPM</v>
          </cell>
          <cell r="G222" t="str">
            <v>Andres Orellana Nuñez</v>
          </cell>
          <cell r="H222" t="str">
            <v>aorellana@rucatayo.cl</v>
          </cell>
        </row>
        <row r="223">
          <cell r="B223" t="str">
            <v>RUCATAYO</v>
          </cell>
          <cell r="C223" t="str">
            <v>76030638-K</v>
          </cell>
          <cell r="D223" t="str">
            <v>Empresa Eléctrica Rucatayo S.A.</v>
          </cell>
          <cell r="E223" t="str">
            <v>D310</v>
          </cell>
          <cell r="F223" t="str">
            <v>TRF-CMP</v>
          </cell>
          <cell r="G223" t="str">
            <v>Andres Orellana Nuñez</v>
          </cell>
          <cell r="H223" t="str">
            <v>aorellana@rucatayo.cl</v>
          </cell>
        </row>
        <row r="224">
          <cell r="B224" t="str">
            <v>RUCATAYO</v>
          </cell>
          <cell r="C224" t="str">
            <v>76030638-K</v>
          </cell>
          <cell r="D224" t="str">
            <v>Empresa Eléctrica Rucatayo S.A.</v>
          </cell>
          <cell r="E224" t="str">
            <v>D310</v>
          </cell>
          <cell r="F224" t="str">
            <v>CNA-LAG</v>
          </cell>
          <cell r="G224" t="str">
            <v>Andres Orellana Nuñez</v>
          </cell>
          <cell r="H224" t="str">
            <v>aorellana@rucatayo.cl</v>
          </cell>
        </row>
        <row r="225">
          <cell r="B225" t="str">
            <v>RUCATAYO</v>
          </cell>
          <cell r="C225" t="str">
            <v>76030638-K</v>
          </cell>
          <cell r="D225" t="str">
            <v>Empresa Eléctrica Rucatayo S.A.</v>
          </cell>
          <cell r="E225" t="str">
            <v>D310</v>
          </cell>
          <cell r="F225" t="str">
            <v>TRF-AJA</v>
          </cell>
          <cell r="G225" t="str">
            <v>Andres Orellana Nuñez</v>
          </cell>
          <cell r="H225" t="str">
            <v>aorellana@rucatayo.cl</v>
          </cell>
        </row>
        <row r="226">
          <cell r="B226" t="str">
            <v>RUCATAYO</v>
          </cell>
          <cell r="C226" t="str">
            <v>76030638-K</v>
          </cell>
          <cell r="D226" t="str">
            <v>Empresa Eléctrica Rucatayo S.A.</v>
          </cell>
          <cell r="E226" t="str">
            <v>D115</v>
          </cell>
          <cell r="F226" t="str">
            <v>CHA-ANC</v>
          </cell>
          <cell r="G226" t="str">
            <v>Andres Orellana Nuñez</v>
          </cell>
          <cell r="H226" t="str">
            <v>aorellana@rucatayo.cl</v>
          </cell>
        </row>
        <row r="227">
          <cell r="B227" t="str">
            <v>RUCATAYO</v>
          </cell>
          <cell r="C227" t="str">
            <v>76030638-K</v>
          </cell>
          <cell r="D227" t="str">
            <v>Empresa Eléctrica Rucatayo S.A.</v>
          </cell>
          <cell r="E227" t="str">
            <v>D115</v>
          </cell>
          <cell r="F227" t="str">
            <v>CIR-PIC</v>
          </cell>
          <cell r="G227" t="str">
            <v>Andres Orellana Nuñez</v>
          </cell>
          <cell r="H227" t="str">
            <v>aorellana@rucatayo.cl</v>
          </cell>
        </row>
        <row r="228">
          <cell r="B228" t="str">
            <v>Aguas del Melado</v>
          </cell>
          <cell r="C228" t="str">
            <v>77277800-7</v>
          </cell>
          <cell r="D228" t="str">
            <v>Empresa Eléctricas Aguas del Melado SpA</v>
          </cell>
          <cell r="E228" t="str">
            <v>D310</v>
          </cell>
          <cell r="F228" t="str">
            <v>CNA-LAG</v>
          </cell>
          <cell r="G228" t="str">
            <v xml:space="preserve">Paulo Bezanilla Saavedra </v>
          </cell>
          <cell r="H228" t="str">
            <v>op.energia@besalco.cl</v>
          </cell>
        </row>
        <row r="229">
          <cell r="B229" t="str">
            <v>Aguas del Melado</v>
          </cell>
          <cell r="C229" t="str">
            <v>77277800-7</v>
          </cell>
          <cell r="D229" t="str">
            <v>Empresa Eléctricas Aguas del Melado SpA</v>
          </cell>
          <cell r="E229" t="str">
            <v>D310</v>
          </cell>
          <cell r="F229" t="str">
            <v>CNA-LAG</v>
          </cell>
          <cell r="G229" t="str">
            <v xml:space="preserve">Paulo Bezanilla Saavedra </v>
          </cell>
          <cell r="H229" t="str">
            <v>op.energia@besalco.cl</v>
          </cell>
        </row>
        <row r="230">
          <cell r="B230" t="str">
            <v>Aguas del Melado</v>
          </cell>
          <cell r="C230" t="str">
            <v>77277800-7</v>
          </cell>
          <cell r="D230" t="str">
            <v>Empresa Eléctricas Aguas del Melado SpA</v>
          </cell>
          <cell r="E230" t="str">
            <v>D310</v>
          </cell>
          <cell r="F230" t="str">
            <v>TRF-AJA</v>
          </cell>
          <cell r="G230" t="str">
            <v xml:space="preserve">Paulo Bezanilla Saavedra </v>
          </cell>
          <cell r="H230" t="str">
            <v>op.energia@besalco.cl</v>
          </cell>
        </row>
        <row r="231">
          <cell r="B231" t="str">
            <v>PETROPOWER</v>
          </cell>
          <cell r="C231" t="str">
            <v>87756500-9</v>
          </cell>
          <cell r="D231" t="str">
            <v>ENAP Refinerías S.A.</v>
          </cell>
          <cell r="E231" t="str">
            <v>D310</v>
          </cell>
          <cell r="F231" t="str">
            <v>CNA-LAG</v>
          </cell>
          <cell r="G231" t="str">
            <v>Pablo Sufán González</v>
          </cell>
          <cell r="H231" t="str">
            <v>psufan@enap.cl</v>
          </cell>
        </row>
        <row r="232">
          <cell r="B232" t="str">
            <v>PETROPOWER</v>
          </cell>
          <cell r="C232" t="str">
            <v>87756500-9</v>
          </cell>
          <cell r="D232" t="str">
            <v>ENAP Refinerías S.A.</v>
          </cell>
          <cell r="E232" t="str">
            <v>D201</v>
          </cell>
          <cell r="F232" t="str">
            <v>PIC-NPM</v>
          </cell>
          <cell r="G232" t="str">
            <v>Pablo Sufán González</v>
          </cell>
          <cell r="H232" t="str">
            <v>psufan@enap.cl</v>
          </cell>
        </row>
        <row r="233">
          <cell r="B233" t="str">
            <v>PETROPOWER</v>
          </cell>
          <cell r="C233" t="str">
            <v>87756500-9</v>
          </cell>
          <cell r="D233" t="str">
            <v>ENAP Refinerías S.A.</v>
          </cell>
          <cell r="E233" t="str">
            <v>D201</v>
          </cell>
          <cell r="F233" t="str">
            <v>SE NCH</v>
          </cell>
          <cell r="G233" t="str">
            <v>Pablo Sufán González</v>
          </cell>
          <cell r="H233" t="str">
            <v>psufan@enap.cl</v>
          </cell>
        </row>
        <row r="234">
          <cell r="B234" t="str">
            <v>PETROPOWER</v>
          </cell>
          <cell r="C234" t="str">
            <v>87756500-9</v>
          </cell>
          <cell r="D234" t="str">
            <v>ENAP Refinerías S.A.</v>
          </cell>
          <cell r="E234" t="str">
            <v>D201</v>
          </cell>
          <cell r="F234" t="str">
            <v>PIC-NPM</v>
          </cell>
          <cell r="G234" t="str">
            <v>Pablo Sufán González</v>
          </cell>
          <cell r="H234" t="str">
            <v>psufan@enap.cl</v>
          </cell>
        </row>
        <row r="235">
          <cell r="B235" t="str">
            <v>PETROPOWER</v>
          </cell>
          <cell r="C235" t="str">
            <v>87756500-9</v>
          </cell>
          <cell r="D235" t="str">
            <v>ENAP Refinerías S.A.</v>
          </cell>
          <cell r="E235" t="str">
            <v>D310</v>
          </cell>
          <cell r="F235" t="str">
            <v>TRF-CMP</v>
          </cell>
          <cell r="G235" t="str">
            <v>Pablo Sufán González</v>
          </cell>
          <cell r="H235" t="str">
            <v>psufan@enap.cl</v>
          </cell>
        </row>
        <row r="236">
          <cell r="B236" t="str">
            <v>PETROPOWER</v>
          </cell>
          <cell r="C236" t="str">
            <v>87756500-9</v>
          </cell>
          <cell r="D236" t="str">
            <v>ENAP Refinerías S.A.</v>
          </cell>
          <cell r="E236" t="str">
            <v>D310</v>
          </cell>
          <cell r="F236" t="str">
            <v>CNA-LAG</v>
          </cell>
          <cell r="G236" t="str">
            <v>Pablo Sufán González</v>
          </cell>
          <cell r="H236" t="str">
            <v>psufan@enap.cl</v>
          </cell>
        </row>
        <row r="237">
          <cell r="B237" t="str">
            <v>PETROPOWER</v>
          </cell>
          <cell r="C237" t="str">
            <v>87756500-9</v>
          </cell>
          <cell r="D237" t="str">
            <v>ENAP Refinerías S.A.</v>
          </cell>
          <cell r="E237" t="str">
            <v>D310</v>
          </cell>
          <cell r="F237" t="str">
            <v>TRF-AJA</v>
          </cell>
          <cell r="G237" t="str">
            <v>Pablo Sufán González</v>
          </cell>
          <cell r="H237" t="str">
            <v>psufan@enap.cl</v>
          </cell>
        </row>
        <row r="238">
          <cell r="B238" t="str">
            <v>PETROPOWER</v>
          </cell>
          <cell r="C238" t="str">
            <v>87756500-9</v>
          </cell>
          <cell r="D238" t="str">
            <v>ENAP Refinerías S.A.</v>
          </cell>
          <cell r="E238" t="str">
            <v>D115</v>
          </cell>
          <cell r="F238" t="str">
            <v>CHA-ANC</v>
          </cell>
          <cell r="G238" t="str">
            <v>Pablo Sufán González</v>
          </cell>
          <cell r="H238" t="str">
            <v>psufan@enap.cl</v>
          </cell>
        </row>
        <row r="239">
          <cell r="B239" t="str">
            <v>PETROPOWER</v>
          </cell>
          <cell r="C239" t="str">
            <v>87756500-9</v>
          </cell>
          <cell r="D239" t="str">
            <v>ENAP Refinerías S.A.</v>
          </cell>
          <cell r="E239" t="str">
            <v>D115</v>
          </cell>
          <cell r="F239" t="str">
            <v>CIR-PIC</v>
          </cell>
          <cell r="G239" t="str">
            <v>Pablo Sufán González</v>
          </cell>
          <cell r="H239" t="str">
            <v>psufan@enap.cl</v>
          </cell>
        </row>
        <row r="240">
          <cell r="B240" t="str">
            <v>ENDESA</v>
          </cell>
          <cell r="C240" t="str">
            <v>91081000-6</v>
          </cell>
          <cell r="D240" t="str">
            <v>Enel Generación Chile S.A.</v>
          </cell>
          <cell r="E240" t="str">
            <v>D115</v>
          </cell>
          <cell r="F240" t="str">
            <v>CAR-POL</v>
          </cell>
          <cell r="G240" t="str">
            <v>MICHELE SICILIANO</v>
          </cell>
          <cell r="H240" t="str">
            <v>michele.siciliano@enel.com</v>
          </cell>
        </row>
        <row r="241">
          <cell r="B241" t="str">
            <v>ENDESA</v>
          </cell>
          <cell r="C241" t="str">
            <v>91081000-6</v>
          </cell>
          <cell r="D241" t="str">
            <v>Enel Generación Chile S.A.</v>
          </cell>
          <cell r="E241" t="str">
            <v>D082</v>
          </cell>
          <cell r="F241" t="str">
            <v>AME-RAP</v>
          </cell>
          <cell r="G241" t="str">
            <v>MICHELE SICILIANO</v>
          </cell>
          <cell r="H241" t="str">
            <v>michele.siciliano@enel.com</v>
          </cell>
        </row>
        <row r="242">
          <cell r="B242" t="str">
            <v>ENDESA</v>
          </cell>
          <cell r="C242" t="str">
            <v>91081000-6</v>
          </cell>
          <cell r="D242" t="str">
            <v>Enel Generación Chile S.A.</v>
          </cell>
          <cell r="E242" t="str">
            <v>D082</v>
          </cell>
          <cell r="F242" t="str">
            <v>LAG-AME</v>
          </cell>
          <cell r="G242" t="str">
            <v>MICHELE SICILIANO</v>
          </cell>
          <cell r="H242" t="str">
            <v>michele.siciliano@enel.com</v>
          </cell>
        </row>
        <row r="243">
          <cell r="B243" t="str">
            <v>ENDESA</v>
          </cell>
          <cell r="C243" t="str">
            <v>91081000-6</v>
          </cell>
          <cell r="D243" t="str">
            <v>Enel Generación Chile S.A.</v>
          </cell>
          <cell r="E243" t="str">
            <v>D310</v>
          </cell>
          <cell r="F243" t="str">
            <v>CNA-LAG</v>
          </cell>
          <cell r="G243" t="str">
            <v>MICHELE SICILIANO</v>
          </cell>
          <cell r="H243" t="str">
            <v>michele.siciliano@enel.com</v>
          </cell>
        </row>
        <row r="244">
          <cell r="B244" t="str">
            <v>ENDESA</v>
          </cell>
          <cell r="C244" t="str">
            <v>91081000-6</v>
          </cell>
          <cell r="D244" t="str">
            <v>Enel Generación Chile S.A.</v>
          </cell>
          <cell r="E244" t="str">
            <v>D201</v>
          </cell>
          <cell r="F244" t="str">
            <v>PIC-NPM</v>
          </cell>
          <cell r="G244" t="str">
            <v>MICHELE SICILIANO</v>
          </cell>
          <cell r="H244" t="str">
            <v>michele.siciliano@enel.com</v>
          </cell>
        </row>
        <row r="245">
          <cell r="B245" t="str">
            <v>GASATACAMA</v>
          </cell>
          <cell r="C245" t="str">
            <v>91081000-6</v>
          </cell>
          <cell r="D245" t="str">
            <v>Enel Generación Chile S.A.</v>
          </cell>
          <cell r="E245" t="str">
            <v>D201</v>
          </cell>
          <cell r="F245" t="str">
            <v>KIMAL</v>
          </cell>
          <cell r="G245" t="str">
            <v>MICHELE SICILIANO</v>
          </cell>
          <cell r="H245" t="str">
            <v>michele.siciliano@enel.com</v>
          </cell>
        </row>
        <row r="246">
          <cell r="B246" t="str">
            <v>ENDESA</v>
          </cell>
          <cell r="C246" t="str">
            <v>91081000-6</v>
          </cell>
          <cell r="D246" t="str">
            <v>Enel Generación Chile S.A.</v>
          </cell>
          <cell r="E246" t="str">
            <v>D115</v>
          </cell>
          <cell r="F246" t="str">
            <v>CAR-POL</v>
          </cell>
          <cell r="G246" t="str">
            <v>MICHELE SICILIANO</v>
          </cell>
          <cell r="H246" t="str">
            <v>michele.siciliano@enel.com</v>
          </cell>
        </row>
        <row r="247">
          <cell r="B247" t="str">
            <v>ENDESA</v>
          </cell>
          <cell r="C247" t="str">
            <v>91081000-6</v>
          </cell>
          <cell r="D247" t="str">
            <v>Enel Generación Chile S.A.</v>
          </cell>
          <cell r="E247" t="str">
            <v>D082</v>
          </cell>
          <cell r="F247" t="str">
            <v>AME-RAP</v>
          </cell>
          <cell r="G247" t="str">
            <v>MICHELE SICILIANO</v>
          </cell>
          <cell r="H247" t="str">
            <v>michele.siciliano@enel.com</v>
          </cell>
        </row>
        <row r="248">
          <cell r="B248" t="str">
            <v>ENDESA</v>
          </cell>
          <cell r="C248" t="str">
            <v>91081000-6</v>
          </cell>
          <cell r="D248" t="str">
            <v>Enel Generación Chile S.A.</v>
          </cell>
          <cell r="E248" t="str">
            <v>D082</v>
          </cell>
          <cell r="F248" t="str">
            <v>ENC-LAG</v>
          </cell>
          <cell r="G248" t="str">
            <v>MICHELE SICILIANO</v>
          </cell>
          <cell r="H248" t="str">
            <v>michele.siciliano@enel.com</v>
          </cell>
        </row>
        <row r="249">
          <cell r="B249" t="str">
            <v>ENDESA</v>
          </cell>
          <cell r="C249" t="str">
            <v>91081000-6</v>
          </cell>
          <cell r="D249" t="str">
            <v>Enel Generación Chile S.A.</v>
          </cell>
          <cell r="E249" t="str">
            <v>D082</v>
          </cell>
          <cell r="F249" t="str">
            <v>LAG-AME</v>
          </cell>
          <cell r="G249" t="str">
            <v>MICHELE SICILIANO</v>
          </cell>
          <cell r="H249" t="str">
            <v>michele.siciliano@enel.com</v>
          </cell>
        </row>
        <row r="250">
          <cell r="B250" t="str">
            <v>ENDESA</v>
          </cell>
          <cell r="C250" t="str">
            <v>91081000-6</v>
          </cell>
          <cell r="D250" t="str">
            <v>Enel Generación Chile S.A.</v>
          </cell>
          <cell r="E250" t="str">
            <v>D201</v>
          </cell>
          <cell r="F250" t="str">
            <v>SE NCH</v>
          </cell>
          <cell r="G250" t="str">
            <v>MICHELE SICILIANO</v>
          </cell>
          <cell r="H250" t="str">
            <v>michele.siciliano@enel.com</v>
          </cell>
        </row>
        <row r="251">
          <cell r="B251" t="str">
            <v>ENDESA</v>
          </cell>
          <cell r="C251" t="str">
            <v>91081000-6</v>
          </cell>
          <cell r="D251" t="str">
            <v>Enel Generación Chile S.A.</v>
          </cell>
          <cell r="E251" t="str">
            <v>D201</v>
          </cell>
          <cell r="F251" t="str">
            <v>PIC-NPM</v>
          </cell>
          <cell r="G251" t="str">
            <v>MICHELE SICILIANO</v>
          </cell>
          <cell r="H251" t="str">
            <v>michele.siciliano@enel.com</v>
          </cell>
        </row>
        <row r="252">
          <cell r="B252" t="str">
            <v>GASATACAMA</v>
          </cell>
          <cell r="C252" t="str">
            <v>91081000-6</v>
          </cell>
          <cell r="D252" t="str">
            <v>Enel Generación Chile S.A.</v>
          </cell>
          <cell r="E252" t="str">
            <v>D201</v>
          </cell>
          <cell r="F252" t="str">
            <v>KIMAL</v>
          </cell>
          <cell r="G252" t="str">
            <v>MICHELE SICILIANO</v>
          </cell>
          <cell r="H252" t="str">
            <v>michele.siciliano@enel.com</v>
          </cell>
        </row>
        <row r="253">
          <cell r="B253" t="str">
            <v>ENDESA</v>
          </cell>
          <cell r="C253" t="str">
            <v>91081000-6</v>
          </cell>
          <cell r="D253" t="str">
            <v>Enel Generación Chile S.A.</v>
          </cell>
          <cell r="E253" t="str">
            <v>D310</v>
          </cell>
          <cell r="F253" t="str">
            <v>TRF-CMP</v>
          </cell>
          <cell r="G253" t="str">
            <v>MICHELE SICILIANO</v>
          </cell>
          <cell r="H253" t="str">
            <v>michele.siciliano@enel.com</v>
          </cell>
        </row>
        <row r="254">
          <cell r="B254" t="str">
            <v>ENDESA</v>
          </cell>
          <cell r="C254" t="str">
            <v>91081000-6</v>
          </cell>
          <cell r="D254" t="str">
            <v>Enel Generación Chile S.A.</v>
          </cell>
          <cell r="E254" t="str">
            <v>D310</v>
          </cell>
          <cell r="F254" t="str">
            <v>CNA-LAG</v>
          </cell>
          <cell r="G254" t="str">
            <v>MICHELE SICILIANO</v>
          </cell>
          <cell r="H254" t="str">
            <v>michele.siciliano@enel.com</v>
          </cell>
        </row>
        <row r="255">
          <cell r="B255" t="str">
            <v>ENDESA</v>
          </cell>
          <cell r="C255" t="str">
            <v>91081000-6</v>
          </cell>
          <cell r="D255" t="str">
            <v>Enel Generación Chile S.A.</v>
          </cell>
          <cell r="E255" t="str">
            <v>D310</v>
          </cell>
          <cell r="F255" t="str">
            <v>TRF-AJA</v>
          </cell>
          <cell r="G255" t="str">
            <v>MICHELE SICILIANO</v>
          </cell>
          <cell r="H255" t="str">
            <v>michele.siciliano@enel.com</v>
          </cell>
        </row>
        <row r="256">
          <cell r="B256" t="str">
            <v>ENDESA</v>
          </cell>
          <cell r="C256" t="str">
            <v>91081000-6</v>
          </cell>
          <cell r="D256" t="str">
            <v>Enel Generación Chile S.A.</v>
          </cell>
          <cell r="E256" t="str">
            <v>D115</v>
          </cell>
          <cell r="F256" t="str">
            <v>CHA-ANC</v>
          </cell>
          <cell r="G256" t="str">
            <v>MICHELE SICILIANO</v>
          </cell>
          <cell r="H256" t="str">
            <v>michele.siciliano@enel.com</v>
          </cell>
        </row>
        <row r="257">
          <cell r="B257" t="str">
            <v>ENDESA</v>
          </cell>
          <cell r="C257" t="str">
            <v>91081000-6</v>
          </cell>
          <cell r="D257" t="str">
            <v>Enel Generación Chile S.A.</v>
          </cell>
          <cell r="E257" t="str">
            <v>D115</v>
          </cell>
          <cell r="F257" t="str">
            <v>CIR-PIC</v>
          </cell>
          <cell r="G257" t="str">
            <v>MICHELE SICILIANO</v>
          </cell>
          <cell r="H257" t="str">
            <v>michele.siciliano@enel.com</v>
          </cell>
        </row>
        <row r="258">
          <cell r="B258" t="str">
            <v>ENEL GREEN POWER</v>
          </cell>
          <cell r="C258" t="str">
            <v>76412562-2</v>
          </cell>
          <cell r="D258" t="str">
            <v>Enel Green Power del Sur SpA</v>
          </cell>
          <cell r="E258" t="str">
            <v>D201</v>
          </cell>
          <cell r="F258" t="str">
            <v>KIMAL</v>
          </cell>
          <cell r="G258" t="str">
            <v>Juan José Bonilla Andrino</v>
          </cell>
          <cell r="H258" t="str">
            <v>gerenciaenel1@enel.com</v>
          </cell>
        </row>
        <row r="259">
          <cell r="B259" t="str">
            <v>ENEL GREEN POWER</v>
          </cell>
          <cell r="C259" t="str">
            <v>76412562-2</v>
          </cell>
          <cell r="D259" t="str">
            <v>Enel Green Power del Sur SpA</v>
          </cell>
          <cell r="E259" t="str">
            <v>D201</v>
          </cell>
          <cell r="F259" t="str">
            <v>KIMAL</v>
          </cell>
          <cell r="G259" t="str">
            <v>Juan José Bonilla Andrino</v>
          </cell>
          <cell r="H259" t="str">
            <v>gerenciaenel1@enel.com</v>
          </cell>
        </row>
        <row r="260">
          <cell r="B260" t="str">
            <v>EPACÍFICO</v>
          </cell>
          <cell r="C260" t="str">
            <v>76004531-4</v>
          </cell>
          <cell r="D260" t="str">
            <v>Energía Pacífico S.A.</v>
          </cell>
          <cell r="E260" t="str">
            <v>D310</v>
          </cell>
          <cell r="F260" t="str">
            <v>CNA-LAG</v>
          </cell>
          <cell r="G260" t="str">
            <v>Ricardo Orellana Vidal</v>
          </cell>
          <cell r="H260" t="str">
            <v>rorellana@cpp.cl</v>
          </cell>
        </row>
        <row r="261">
          <cell r="B261" t="str">
            <v>EPACÍFICO</v>
          </cell>
          <cell r="C261" t="str">
            <v>76004531-4</v>
          </cell>
          <cell r="D261" t="str">
            <v>Energía Pacífico S.A.</v>
          </cell>
          <cell r="E261" t="str">
            <v>D201</v>
          </cell>
          <cell r="F261" t="str">
            <v>PIC-NPM</v>
          </cell>
          <cell r="G261" t="str">
            <v>Ricardo Orellana Vidal</v>
          </cell>
          <cell r="H261" t="str">
            <v>rorellana@cpp.cl</v>
          </cell>
        </row>
        <row r="262">
          <cell r="B262" t="str">
            <v>EPACÍFICO</v>
          </cell>
          <cell r="C262" t="str">
            <v>76004531-4</v>
          </cell>
          <cell r="D262" t="str">
            <v>Energía Pacífico S.A.</v>
          </cell>
          <cell r="E262" t="str">
            <v>D201</v>
          </cell>
          <cell r="F262" t="str">
            <v>SE NCH</v>
          </cell>
          <cell r="G262" t="str">
            <v>Ricardo Orellana Vidal</v>
          </cell>
          <cell r="H262" t="str">
            <v>rorellana@cpp.cl</v>
          </cell>
        </row>
        <row r="263">
          <cell r="B263" t="str">
            <v>EPACÍFICO</v>
          </cell>
          <cell r="C263" t="str">
            <v>76004531-4</v>
          </cell>
          <cell r="D263" t="str">
            <v>Energía Pacífico S.A.</v>
          </cell>
          <cell r="E263" t="str">
            <v>D201</v>
          </cell>
          <cell r="F263" t="str">
            <v>PIC-NPM</v>
          </cell>
          <cell r="G263" t="str">
            <v>Ricardo Orellana Vidal</v>
          </cell>
          <cell r="H263" t="str">
            <v>rorellana@cpp.cl</v>
          </cell>
        </row>
        <row r="264">
          <cell r="B264" t="str">
            <v>EPACÍFICO</v>
          </cell>
          <cell r="C264" t="str">
            <v>76004531-4</v>
          </cell>
          <cell r="D264" t="str">
            <v>Energía Pacífico S.A.</v>
          </cell>
          <cell r="E264" t="str">
            <v>D310</v>
          </cell>
          <cell r="F264" t="str">
            <v>CNA-LAG</v>
          </cell>
          <cell r="G264" t="str">
            <v>Ricardo Orellana Vidal</v>
          </cell>
          <cell r="H264" t="str">
            <v>rorellana@cpp.cl</v>
          </cell>
        </row>
        <row r="265">
          <cell r="B265" t="str">
            <v>EPACÍFICO</v>
          </cell>
          <cell r="C265" t="str">
            <v>76004531-4</v>
          </cell>
          <cell r="D265" t="str">
            <v>Energía Pacífico S.A.</v>
          </cell>
          <cell r="E265" t="str">
            <v>D310</v>
          </cell>
          <cell r="F265" t="str">
            <v>TRF-AJA</v>
          </cell>
          <cell r="G265" t="str">
            <v>Ricardo Orellana Vidal</v>
          </cell>
          <cell r="H265" t="str">
            <v>rorellana@cpp.cl</v>
          </cell>
        </row>
        <row r="266">
          <cell r="B266" t="str">
            <v>EPACÍFICO</v>
          </cell>
          <cell r="C266" t="str">
            <v>76004531-4</v>
          </cell>
          <cell r="D266" t="str">
            <v>Energía Pacífico S.A.</v>
          </cell>
          <cell r="E266" t="str">
            <v>D115</v>
          </cell>
          <cell r="F266" t="str">
            <v>CHA-ANC</v>
          </cell>
          <cell r="G266" t="str">
            <v>Ricardo Orellana Vidal</v>
          </cell>
          <cell r="H266" t="str">
            <v>rorellana@cpp.cl</v>
          </cell>
        </row>
        <row r="267">
          <cell r="B267" t="str">
            <v>EPACÍFICO</v>
          </cell>
          <cell r="C267" t="str">
            <v>76004531-4</v>
          </cell>
          <cell r="D267" t="str">
            <v>Energía Pacífico S.A.</v>
          </cell>
          <cell r="E267" t="str">
            <v>D115</v>
          </cell>
          <cell r="F267" t="str">
            <v>CIR-PIC</v>
          </cell>
          <cell r="G267" t="str">
            <v>Ricardo Orellana Vidal</v>
          </cell>
          <cell r="H267" t="str">
            <v>rorellana@cpp.cl</v>
          </cell>
        </row>
        <row r="268">
          <cell r="B268" t="str">
            <v>UCUQUER DOS</v>
          </cell>
          <cell r="C268" t="str">
            <v>76319372-1</v>
          </cell>
          <cell r="D268" t="str">
            <v>Energías Ucuquer Dos S.A.</v>
          </cell>
          <cell r="E268" t="str">
            <v>D310</v>
          </cell>
          <cell r="F268" t="str">
            <v>CNA-LAG</v>
          </cell>
          <cell r="G268" t="str">
            <v xml:space="preserve">Luis Ljubetic Villanueva </v>
          </cell>
          <cell r="H268" t="str">
            <v>lljubetic@coener.cl</v>
          </cell>
        </row>
        <row r="269">
          <cell r="B269" t="str">
            <v>UCUQUER DOS</v>
          </cell>
          <cell r="C269" t="str">
            <v>76319372-1</v>
          </cell>
          <cell r="D269" t="str">
            <v>Energías Ucuquer Dos S.A.</v>
          </cell>
          <cell r="E269" t="str">
            <v>D310</v>
          </cell>
          <cell r="F269" t="str">
            <v>CNA-LAG</v>
          </cell>
          <cell r="G269" t="str">
            <v xml:space="preserve">Luis Ljubetic Villanueva </v>
          </cell>
          <cell r="H269" t="str">
            <v>lljubetic@coener.cl</v>
          </cell>
        </row>
        <row r="270">
          <cell r="B270" t="str">
            <v>ENGIE</v>
          </cell>
          <cell r="C270" t="str">
            <v>88006900-4</v>
          </cell>
          <cell r="D270" t="str">
            <v>Engie Energía Chile S.A.</v>
          </cell>
          <cell r="E270" t="str">
            <v>D201</v>
          </cell>
          <cell r="F270" t="str">
            <v>KIMAL</v>
          </cell>
          <cell r="G270" t="str">
            <v xml:space="preserve">Axel Leveque </v>
          </cell>
          <cell r="H270" t="str">
            <v>paulina.mardones@cl.engie.com</v>
          </cell>
        </row>
        <row r="271">
          <cell r="B271" t="str">
            <v>ENGIE</v>
          </cell>
          <cell r="C271" t="str">
            <v>88006900-4</v>
          </cell>
          <cell r="D271" t="str">
            <v>Engie Energía Chile S.A.</v>
          </cell>
          <cell r="E271" t="str">
            <v>D082</v>
          </cell>
          <cell r="F271" t="str">
            <v>ENC-LAG</v>
          </cell>
          <cell r="G271" t="str">
            <v xml:space="preserve">Axel Leveque </v>
          </cell>
          <cell r="H271" t="str">
            <v>paulina.mardones@cl.engie.com</v>
          </cell>
        </row>
        <row r="272">
          <cell r="B272" t="str">
            <v>ENGIE</v>
          </cell>
          <cell r="C272" t="str">
            <v>88006900-4</v>
          </cell>
          <cell r="D272" t="str">
            <v>Engie Energía Chile S.A.</v>
          </cell>
          <cell r="E272" t="str">
            <v>D201</v>
          </cell>
          <cell r="F272" t="str">
            <v>KIMAL</v>
          </cell>
          <cell r="G272" t="str">
            <v xml:space="preserve">Axel Leveque </v>
          </cell>
          <cell r="H272" t="str">
            <v>paulina.mardones@cl.engie.com</v>
          </cell>
        </row>
        <row r="273">
          <cell r="B273" t="str">
            <v>ENLASA</v>
          </cell>
          <cell r="C273" t="str">
            <v>76009328-9</v>
          </cell>
          <cell r="D273" t="str">
            <v>Enlasa Generación Chile S.A.</v>
          </cell>
          <cell r="E273" t="str">
            <v>D115</v>
          </cell>
          <cell r="F273" t="str">
            <v>CAR-POL</v>
          </cell>
          <cell r="G273" t="str">
            <v>Rodrigo Saez</v>
          </cell>
          <cell r="H273" t="str">
            <v>rodrigo.saez@enlasa.cl</v>
          </cell>
        </row>
        <row r="274">
          <cell r="B274" t="str">
            <v>ENLASA</v>
          </cell>
          <cell r="C274" t="str">
            <v>76009328-9</v>
          </cell>
          <cell r="D274" t="str">
            <v>Enlasa Generación Chile S.A.</v>
          </cell>
          <cell r="E274" t="str">
            <v>D310</v>
          </cell>
          <cell r="F274" t="str">
            <v>CNA-LAG</v>
          </cell>
          <cell r="G274" t="str">
            <v>Rodrigo Saez</v>
          </cell>
          <cell r="H274" t="str">
            <v>rodrigo.saez@enlasa.cl</v>
          </cell>
        </row>
        <row r="275">
          <cell r="B275" t="str">
            <v>ENLASA</v>
          </cell>
          <cell r="C275" t="str">
            <v>76009328-9</v>
          </cell>
          <cell r="D275" t="str">
            <v>Enlasa Generación Chile S.A.</v>
          </cell>
          <cell r="E275" t="str">
            <v>D201</v>
          </cell>
          <cell r="F275" t="str">
            <v>PIC-NPM</v>
          </cell>
          <cell r="G275" t="str">
            <v>Rodrigo Saez</v>
          </cell>
          <cell r="H275" t="str">
            <v>rodrigo.saez@enlasa.cl</v>
          </cell>
        </row>
        <row r="276">
          <cell r="B276" t="str">
            <v>ENLASA</v>
          </cell>
          <cell r="C276" t="str">
            <v>76009328-9</v>
          </cell>
          <cell r="D276" t="str">
            <v>Enlasa Generación Chile S.A.</v>
          </cell>
          <cell r="E276" t="str">
            <v>D115</v>
          </cell>
          <cell r="F276" t="str">
            <v>CAR-POL</v>
          </cell>
          <cell r="G276" t="str">
            <v>Rodrigo Saez</v>
          </cell>
          <cell r="H276" t="str">
            <v>rodrigo.saez@enlasa.cl</v>
          </cell>
        </row>
        <row r="277">
          <cell r="B277" t="str">
            <v>ENLASA</v>
          </cell>
          <cell r="C277" t="str">
            <v>76009328-9</v>
          </cell>
          <cell r="D277" t="str">
            <v>Enlasa Generación Chile S.A.</v>
          </cell>
          <cell r="E277" t="str">
            <v>D201</v>
          </cell>
          <cell r="F277" t="str">
            <v>SE NCH</v>
          </cell>
          <cell r="G277" t="str">
            <v>Rodrigo Saez</v>
          </cell>
          <cell r="H277" t="str">
            <v>rodrigo.saez@enlasa.cl</v>
          </cell>
        </row>
        <row r="278">
          <cell r="B278" t="str">
            <v>ENLASA</v>
          </cell>
          <cell r="C278" t="str">
            <v>76009328-9</v>
          </cell>
          <cell r="D278" t="str">
            <v>Enlasa Generación Chile S.A.</v>
          </cell>
          <cell r="E278" t="str">
            <v>D201</v>
          </cell>
          <cell r="F278" t="str">
            <v>PIC-NPM</v>
          </cell>
          <cell r="G278" t="str">
            <v>Rodrigo Saez</v>
          </cell>
          <cell r="H278" t="str">
            <v>rodrigo.saez@enlasa.cl</v>
          </cell>
        </row>
        <row r="279">
          <cell r="B279" t="str">
            <v>ENLASA</v>
          </cell>
          <cell r="C279" t="str">
            <v>76009328-9</v>
          </cell>
          <cell r="D279" t="str">
            <v>Enlasa Generación Chile S.A.</v>
          </cell>
          <cell r="E279" t="str">
            <v>D310</v>
          </cell>
          <cell r="F279" t="str">
            <v>TRF-CMP</v>
          </cell>
          <cell r="G279" t="str">
            <v>Rodrigo Saez</v>
          </cell>
          <cell r="H279" t="str">
            <v>rodrigo.saez@enlasa.cl</v>
          </cell>
        </row>
        <row r="280">
          <cell r="B280" t="str">
            <v>ENLASA</v>
          </cell>
          <cell r="C280" t="str">
            <v>76009328-9</v>
          </cell>
          <cell r="D280" t="str">
            <v>Enlasa Generación Chile S.A.</v>
          </cell>
          <cell r="E280" t="str">
            <v>D310</v>
          </cell>
          <cell r="F280" t="str">
            <v>CNA-LAG</v>
          </cell>
          <cell r="G280" t="str">
            <v>Rodrigo Saez</v>
          </cell>
          <cell r="H280" t="str">
            <v>rodrigo.saez@enlasa.cl</v>
          </cell>
        </row>
        <row r="281">
          <cell r="B281" t="str">
            <v>ENLASA</v>
          </cell>
          <cell r="C281" t="str">
            <v>76009328-9</v>
          </cell>
          <cell r="D281" t="str">
            <v>Enlasa Generación Chile S.A.</v>
          </cell>
          <cell r="E281" t="str">
            <v>D310</v>
          </cell>
          <cell r="F281" t="str">
            <v>TRF-AJA</v>
          </cell>
          <cell r="G281" t="str">
            <v>Rodrigo Saez</v>
          </cell>
          <cell r="H281" t="str">
            <v>rodrigo.saez@enlasa.cl</v>
          </cell>
        </row>
        <row r="282">
          <cell r="B282" t="str">
            <v>ENLASA</v>
          </cell>
          <cell r="C282" t="str">
            <v>76009328-9</v>
          </cell>
          <cell r="D282" t="str">
            <v>Enlasa Generación Chile S.A.</v>
          </cell>
          <cell r="E282" t="str">
            <v>D115</v>
          </cell>
          <cell r="F282" t="str">
            <v>CHA-ANC</v>
          </cell>
          <cell r="G282" t="str">
            <v>Rodrigo Saez</v>
          </cell>
          <cell r="H282" t="str">
            <v>rodrigo.saez@enlasa.cl</v>
          </cell>
        </row>
        <row r="283">
          <cell r="B283" t="str">
            <v>ENLASA</v>
          </cell>
          <cell r="C283" t="str">
            <v>76009328-9</v>
          </cell>
          <cell r="D283" t="str">
            <v>Enlasa Generación Chile S.A.</v>
          </cell>
          <cell r="E283" t="str">
            <v>D115</v>
          </cell>
          <cell r="F283" t="str">
            <v>CIR-PIC</v>
          </cell>
          <cell r="G283" t="str">
            <v>Rodrigo Saez</v>
          </cell>
          <cell r="H283" t="str">
            <v>rodrigo.saez@enlasa.cl</v>
          </cell>
        </row>
        <row r="284">
          <cell r="B284" t="str">
            <v>ENORCHILE</v>
          </cell>
          <cell r="C284" t="str">
            <v>96774300-3</v>
          </cell>
          <cell r="D284" t="str">
            <v>Enorchile S.A.</v>
          </cell>
          <cell r="E284" t="str">
            <v>D310</v>
          </cell>
          <cell r="F284" t="str">
            <v>CNA-LAG</v>
          </cell>
          <cell r="G284" t="str">
            <v xml:space="preserve">Pablo Caerols Palma </v>
          </cell>
          <cell r="H284" t="str">
            <v>pcaerols@enorchile.cl</v>
          </cell>
        </row>
        <row r="285">
          <cell r="B285" t="str">
            <v>ENORCHILE</v>
          </cell>
          <cell r="C285" t="str">
            <v>96774300-3</v>
          </cell>
          <cell r="D285" t="str">
            <v>Enorchile S.A.</v>
          </cell>
          <cell r="E285" t="str">
            <v>D201</v>
          </cell>
          <cell r="F285" t="str">
            <v>PIC-NPM</v>
          </cell>
          <cell r="G285" t="str">
            <v xml:space="preserve">Pablo Caerols Palma </v>
          </cell>
          <cell r="H285" t="str">
            <v>pcaerols@enorchile.cl</v>
          </cell>
        </row>
        <row r="286">
          <cell r="B286" t="str">
            <v>ENORCHILE</v>
          </cell>
          <cell r="C286" t="str">
            <v>96774300-3</v>
          </cell>
          <cell r="D286" t="str">
            <v>Enorchile S.A.</v>
          </cell>
          <cell r="E286" t="str">
            <v>D201</v>
          </cell>
          <cell r="F286" t="str">
            <v>KIMAL</v>
          </cell>
          <cell r="G286" t="str">
            <v xml:space="preserve">Pablo Caerols Palma </v>
          </cell>
          <cell r="H286" t="str">
            <v>pcaerols@enorchile.cl</v>
          </cell>
        </row>
        <row r="287">
          <cell r="B287" t="str">
            <v>ENORCHILE</v>
          </cell>
          <cell r="C287" t="str">
            <v>96774300-3</v>
          </cell>
          <cell r="D287" t="str">
            <v>Enorchile S.A.</v>
          </cell>
          <cell r="E287" t="str">
            <v>D082</v>
          </cell>
          <cell r="F287" t="str">
            <v>ENC-LAG</v>
          </cell>
          <cell r="G287" t="str">
            <v xml:space="preserve">Pablo Caerols Palma </v>
          </cell>
          <cell r="H287" t="str">
            <v>pcaerols@enorchile.cl</v>
          </cell>
        </row>
        <row r="288">
          <cell r="B288" t="str">
            <v>ENORCHILE</v>
          </cell>
          <cell r="C288" t="str">
            <v>96774300-3</v>
          </cell>
          <cell r="D288" t="str">
            <v>Enorchile S.A.</v>
          </cell>
          <cell r="E288" t="str">
            <v>D201</v>
          </cell>
          <cell r="F288" t="str">
            <v>SE NCH</v>
          </cell>
          <cell r="G288" t="str">
            <v xml:space="preserve">Pablo Caerols Palma </v>
          </cell>
          <cell r="H288" t="str">
            <v>pcaerols@enorchile.cl</v>
          </cell>
        </row>
        <row r="289">
          <cell r="B289" t="str">
            <v>ENORCHILE</v>
          </cell>
          <cell r="C289" t="str">
            <v>96774300-3</v>
          </cell>
          <cell r="D289" t="str">
            <v>Enorchile S.A.</v>
          </cell>
          <cell r="E289" t="str">
            <v>D201</v>
          </cell>
          <cell r="F289" t="str">
            <v>PIC-NPM</v>
          </cell>
          <cell r="G289" t="str">
            <v xml:space="preserve">Pablo Caerols Palma </v>
          </cell>
          <cell r="H289" t="str">
            <v>pcaerols@enorchile.cl</v>
          </cell>
        </row>
        <row r="290">
          <cell r="B290" t="str">
            <v>ENORCHILE</v>
          </cell>
          <cell r="C290" t="str">
            <v>96774300-3</v>
          </cell>
          <cell r="D290" t="str">
            <v>Enorchile S.A.</v>
          </cell>
          <cell r="E290" t="str">
            <v>D201</v>
          </cell>
          <cell r="F290" t="str">
            <v>KIMAL</v>
          </cell>
          <cell r="G290" t="str">
            <v xml:space="preserve">Pablo Caerols Palma </v>
          </cell>
          <cell r="H290" t="str">
            <v>pcaerols@enorchile.cl</v>
          </cell>
        </row>
        <row r="291">
          <cell r="B291" t="str">
            <v>ENORCHILE</v>
          </cell>
          <cell r="C291" t="str">
            <v>96774300-3</v>
          </cell>
          <cell r="D291" t="str">
            <v>Enorchile S.A.</v>
          </cell>
          <cell r="E291" t="str">
            <v>D310</v>
          </cell>
          <cell r="F291" t="str">
            <v>CNA-LAG</v>
          </cell>
          <cell r="G291" t="str">
            <v xml:space="preserve">Pablo Caerols Palma </v>
          </cell>
          <cell r="H291" t="str">
            <v>pcaerols@enorchile.cl</v>
          </cell>
        </row>
        <row r="292">
          <cell r="B292" t="str">
            <v>ENORCHILE</v>
          </cell>
          <cell r="C292" t="str">
            <v>96774300-3</v>
          </cell>
          <cell r="D292" t="str">
            <v>Enorchile S.A.</v>
          </cell>
          <cell r="E292" t="str">
            <v>D310</v>
          </cell>
          <cell r="F292" t="str">
            <v>TRF-AJA</v>
          </cell>
          <cell r="G292" t="str">
            <v xml:space="preserve">Pablo Caerols Palma </v>
          </cell>
          <cell r="H292" t="str">
            <v>pcaerols@enorchile.cl</v>
          </cell>
        </row>
        <row r="293">
          <cell r="B293" t="str">
            <v>ENORCHILE</v>
          </cell>
          <cell r="C293" t="str">
            <v>96774300-3</v>
          </cell>
          <cell r="D293" t="str">
            <v>Enorchile S.A.</v>
          </cell>
          <cell r="E293" t="str">
            <v>D115</v>
          </cell>
          <cell r="F293" t="str">
            <v>CHA-ANC</v>
          </cell>
          <cell r="G293" t="str">
            <v xml:space="preserve">Pablo Caerols Palma </v>
          </cell>
          <cell r="H293" t="str">
            <v>pcaerols@enorchile.cl</v>
          </cell>
        </row>
        <row r="294">
          <cell r="B294" t="str">
            <v>ENORCHILE</v>
          </cell>
          <cell r="C294" t="str">
            <v>96774300-3</v>
          </cell>
          <cell r="D294" t="str">
            <v>Enorchile S.A.</v>
          </cell>
          <cell r="E294" t="str">
            <v>D115</v>
          </cell>
          <cell r="F294" t="str">
            <v>CIR-PIC</v>
          </cell>
          <cell r="G294" t="str">
            <v xml:space="preserve">Pablo Caerols Palma </v>
          </cell>
          <cell r="H294" t="str">
            <v>pcaerols@enorchile.cl</v>
          </cell>
        </row>
        <row r="295">
          <cell r="B295" t="str">
            <v>Eólica la Esperanza</v>
          </cell>
          <cell r="C295" t="str">
            <v>76427498-9</v>
          </cell>
          <cell r="D295" t="str">
            <v>Eólica La Esperanza S.A.</v>
          </cell>
          <cell r="E295" t="str">
            <v>D201</v>
          </cell>
          <cell r="F295" t="str">
            <v>PIC-NPM</v>
          </cell>
          <cell r="G295" t="str">
            <v xml:space="preserve">Santiago Alliende Gonzalez </v>
          </cell>
          <cell r="H295" t="str">
            <v>salliende@petroquim.cl</v>
          </cell>
        </row>
        <row r="296">
          <cell r="B296" t="str">
            <v>Eólica la Esperanza</v>
          </cell>
          <cell r="C296" t="str">
            <v>76427498-9</v>
          </cell>
          <cell r="D296" t="str">
            <v>Eólica La Esperanza S.A.</v>
          </cell>
          <cell r="E296" t="str">
            <v>D201</v>
          </cell>
          <cell r="F296" t="str">
            <v>SE NCH</v>
          </cell>
          <cell r="G296" t="str">
            <v xml:space="preserve">Santiago Alliende Gonzalez </v>
          </cell>
          <cell r="H296" t="str">
            <v>salliende@petroquim.cl</v>
          </cell>
        </row>
        <row r="297">
          <cell r="B297" t="str">
            <v>Eólica la Esperanza</v>
          </cell>
          <cell r="C297" t="str">
            <v>76427498-9</v>
          </cell>
          <cell r="D297" t="str">
            <v>Eólica La Esperanza S.A.</v>
          </cell>
          <cell r="E297" t="str">
            <v>D201</v>
          </cell>
          <cell r="F297" t="str">
            <v>PIC-NPM</v>
          </cell>
          <cell r="G297" t="str">
            <v xml:space="preserve">Santiago Alliende Gonzalez </v>
          </cell>
          <cell r="H297" t="str">
            <v>salliende@petroquim.cl</v>
          </cell>
        </row>
        <row r="298">
          <cell r="B298" t="str">
            <v>MONTE REDONDO</v>
          </cell>
          <cell r="C298" t="str">
            <v>76019239-2</v>
          </cell>
          <cell r="D298" t="str">
            <v>Eólica Monte Redondo SpA</v>
          </cell>
          <cell r="E298" t="str">
            <v>D310</v>
          </cell>
          <cell r="F298" t="str">
            <v>CNA-LAG</v>
          </cell>
          <cell r="G298">
            <v>0</v>
          </cell>
          <cell r="H298">
            <v>0</v>
          </cell>
        </row>
        <row r="299">
          <cell r="B299" t="str">
            <v>MONTE REDONDO</v>
          </cell>
          <cell r="C299" t="str">
            <v>76019239-2</v>
          </cell>
          <cell r="D299" t="str">
            <v>Eólica Monte Redondo SpA</v>
          </cell>
          <cell r="E299" t="str">
            <v>D201</v>
          </cell>
          <cell r="F299" t="str">
            <v>PIC-NPM</v>
          </cell>
          <cell r="G299">
            <v>0</v>
          </cell>
          <cell r="H299">
            <v>0</v>
          </cell>
        </row>
        <row r="300">
          <cell r="B300" t="str">
            <v>MONTE REDONDO</v>
          </cell>
          <cell r="C300" t="str">
            <v>76019239-2</v>
          </cell>
          <cell r="D300" t="str">
            <v>Eólica Monte Redondo SpA</v>
          </cell>
          <cell r="E300" t="str">
            <v>D201</v>
          </cell>
          <cell r="F300" t="str">
            <v>SE NCH</v>
          </cell>
        </row>
        <row r="301">
          <cell r="B301" t="str">
            <v>MONTE REDONDO</v>
          </cell>
          <cell r="C301" t="str">
            <v>76019239-2</v>
          </cell>
          <cell r="D301" t="str">
            <v>Eólica Monte Redondo SpA</v>
          </cell>
          <cell r="E301" t="str">
            <v>D201</v>
          </cell>
          <cell r="F301" t="str">
            <v>PIC-NPM</v>
          </cell>
        </row>
        <row r="302">
          <cell r="B302" t="str">
            <v>MONTE REDONDO</v>
          </cell>
          <cell r="C302" t="str">
            <v>76019239-2</v>
          </cell>
          <cell r="D302" t="str">
            <v>Eólica Monte Redondo SpA</v>
          </cell>
          <cell r="E302" t="str">
            <v>D310</v>
          </cell>
          <cell r="F302" t="str">
            <v>TRF-CMP</v>
          </cell>
        </row>
        <row r="303">
          <cell r="B303" t="str">
            <v>MONTE REDONDO</v>
          </cell>
          <cell r="C303" t="str">
            <v>76019239-2</v>
          </cell>
          <cell r="D303" t="str">
            <v>Eólica Monte Redondo SpA</v>
          </cell>
          <cell r="E303" t="str">
            <v>D310</v>
          </cell>
          <cell r="F303" t="str">
            <v>CNA-LAG</v>
          </cell>
        </row>
        <row r="304">
          <cell r="B304" t="str">
            <v>MONTE REDONDO</v>
          </cell>
          <cell r="C304" t="str">
            <v>76019239-2</v>
          </cell>
          <cell r="D304" t="str">
            <v>Eólica Monte Redondo SpA</v>
          </cell>
          <cell r="E304" t="str">
            <v>D310</v>
          </cell>
          <cell r="F304" t="str">
            <v>TRF-AJA</v>
          </cell>
        </row>
        <row r="305">
          <cell r="B305" t="str">
            <v>MONTE REDONDO</v>
          </cell>
          <cell r="C305" t="str">
            <v>76019239-2</v>
          </cell>
          <cell r="D305" t="str">
            <v>Eólica Monte Redondo SpA</v>
          </cell>
          <cell r="E305" t="str">
            <v>D115</v>
          </cell>
          <cell r="F305" t="str">
            <v>CHA-ANC</v>
          </cell>
        </row>
        <row r="306">
          <cell r="B306" t="str">
            <v>MONTE REDONDO</v>
          </cell>
          <cell r="C306" t="str">
            <v>76019239-2</v>
          </cell>
          <cell r="D306" t="str">
            <v>Eólica Monte Redondo SpA</v>
          </cell>
          <cell r="E306" t="str">
            <v>D115</v>
          </cell>
          <cell r="F306" t="str">
            <v>CIR-PIC</v>
          </cell>
        </row>
        <row r="307">
          <cell r="B307" t="str">
            <v>LOS ESPINOS</v>
          </cell>
          <cell r="C307" t="str">
            <v>76925800-0</v>
          </cell>
          <cell r="D307" t="str">
            <v>Espinos S.A.</v>
          </cell>
          <cell r="E307" t="str">
            <v>D115</v>
          </cell>
          <cell r="F307" t="str">
            <v>CHA-ANC</v>
          </cell>
          <cell r="G307" t="str">
            <v xml:space="preserve">Bernhard Stohr </v>
          </cell>
          <cell r="H307" t="str">
            <v>bernhard.stohr@agrisol.cl</v>
          </cell>
        </row>
        <row r="308">
          <cell r="B308" t="str">
            <v>EPC</v>
          </cell>
          <cell r="C308" t="str">
            <v>96528420-6</v>
          </cell>
          <cell r="D308" t="str">
            <v>Forestal y Papelera Concepción S.A.</v>
          </cell>
          <cell r="E308" t="str">
            <v>D115</v>
          </cell>
          <cell r="F308" t="str">
            <v>CHA-ANC</v>
          </cell>
        </row>
        <row r="309">
          <cell r="B309" t="str">
            <v>EPC</v>
          </cell>
          <cell r="C309" t="str">
            <v>96528420-6</v>
          </cell>
          <cell r="D309" t="str">
            <v>Forestal y Papelera Concepción S.A.</v>
          </cell>
          <cell r="E309" t="str">
            <v>D115</v>
          </cell>
          <cell r="F309" t="str">
            <v>CIR-PIC</v>
          </cell>
        </row>
        <row r="310">
          <cell r="B310" t="str">
            <v>GASSUR</v>
          </cell>
          <cell r="C310" t="str">
            <v>96853490-4</v>
          </cell>
          <cell r="D310" t="str">
            <v>Gas Sur S.A.</v>
          </cell>
          <cell r="E310" t="str">
            <v>D310</v>
          </cell>
          <cell r="F310" t="str">
            <v>CNA-LAG</v>
          </cell>
          <cell r="G310" t="str">
            <v>Javier Eduardo Roa de la Carrera</v>
          </cell>
          <cell r="H310" t="str">
            <v>jroa@gassur.cl</v>
          </cell>
        </row>
        <row r="311">
          <cell r="B311" t="str">
            <v>GASSUR</v>
          </cell>
          <cell r="C311" t="str">
            <v>96853490-4</v>
          </cell>
          <cell r="D311" t="str">
            <v>Gas Sur S.A.</v>
          </cell>
          <cell r="E311" t="str">
            <v>D201</v>
          </cell>
          <cell r="F311" t="str">
            <v>PIC-NPM</v>
          </cell>
          <cell r="G311" t="str">
            <v>Javier Eduardo Roa de la Carrera</v>
          </cell>
          <cell r="H311" t="str">
            <v>jroa@gassur.cl</v>
          </cell>
        </row>
        <row r="312">
          <cell r="B312" t="str">
            <v>GASSUR</v>
          </cell>
          <cell r="C312" t="str">
            <v>96853490-4</v>
          </cell>
          <cell r="D312" t="str">
            <v>Gas Sur S.A.</v>
          </cell>
          <cell r="E312" t="str">
            <v>D201</v>
          </cell>
          <cell r="F312" t="str">
            <v>SE NCH</v>
          </cell>
          <cell r="G312" t="str">
            <v>Javier Eduardo Roa de la Carrera</v>
          </cell>
          <cell r="H312" t="str">
            <v>jroa@gassur.cl</v>
          </cell>
        </row>
        <row r="313">
          <cell r="B313" t="str">
            <v>GASSUR</v>
          </cell>
          <cell r="C313" t="str">
            <v>96853490-4</v>
          </cell>
          <cell r="D313" t="str">
            <v>Gas Sur S.A.</v>
          </cell>
          <cell r="E313" t="str">
            <v>D201</v>
          </cell>
          <cell r="F313" t="str">
            <v>PIC-NPM</v>
          </cell>
          <cell r="G313" t="str">
            <v>Javier Eduardo Roa de la Carrera</v>
          </cell>
          <cell r="H313" t="str">
            <v>jroa@gassur.cl</v>
          </cell>
        </row>
        <row r="314">
          <cell r="B314" t="str">
            <v>GASSUR</v>
          </cell>
          <cell r="C314" t="str">
            <v>96853490-4</v>
          </cell>
          <cell r="D314" t="str">
            <v>Gas Sur S.A.</v>
          </cell>
          <cell r="E314" t="str">
            <v>D310</v>
          </cell>
          <cell r="F314" t="str">
            <v>TRF-CMP</v>
          </cell>
          <cell r="G314" t="str">
            <v>Javier Eduardo Roa de la Carrera</v>
          </cell>
          <cell r="H314" t="str">
            <v>jroa@gassur.cl</v>
          </cell>
        </row>
        <row r="315">
          <cell r="B315" t="str">
            <v>GASSUR</v>
          </cell>
          <cell r="C315" t="str">
            <v>96853490-4</v>
          </cell>
          <cell r="D315" t="str">
            <v>Gas Sur S.A.</v>
          </cell>
          <cell r="E315" t="str">
            <v>D310</v>
          </cell>
          <cell r="F315" t="str">
            <v>CNA-LAG</v>
          </cell>
          <cell r="G315" t="str">
            <v>Javier Eduardo Roa de la Carrera</v>
          </cell>
          <cell r="H315" t="str">
            <v>jroa@gassur.cl</v>
          </cell>
        </row>
        <row r="316">
          <cell r="B316" t="str">
            <v>GASSUR</v>
          </cell>
          <cell r="C316" t="str">
            <v>96853490-4</v>
          </cell>
          <cell r="D316" t="str">
            <v>Gas Sur S.A.</v>
          </cell>
          <cell r="E316" t="str">
            <v>D310</v>
          </cell>
          <cell r="F316" t="str">
            <v>TRF-AJA</v>
          </cell>
          <cell r="G316" t="str">
            <v>Javier Eduardo Roa de la Carrera</v>
          </cell>
          <cell r="H316" t="str">
            <v>jroa@gassur.cl</v>
          </cell>
        </row>
        <row r="317">
          <cell r="B317" t="str">
            <v>GASSUR</v>
          </cell>
          <cell r="C317" t="str">
            <v>96853490-4</v>
          </cell>
          <cell r="D317" t="str">
            <v>Gas Sur S.A.</v>
          </cell>
          <cell r="E317" t="str">
            <v>D115</v>
          </cell>
          <cell r="F317" t="str">
            <v>CHA-ANC</v>
          </cell>
          <cell r="G317" t="str">
            <v>Javier Eduardo Roa de la Carrera</v>
          </cell>
          <cell r="H317" t="str">
            <v>jroa@gassur.cl</v>
          </cell>
        </row>
        <row r="318">
          <cell r="B318" t="str">
            <v>GASSUR</v>
          </cell>
          <cell r="C318" t="str">
            <v>96853490-4</v>
          </cell>
          <cell r="D318" t="str">
            <v>Gas Sur S.A.</v>
          </cell>
          <cell r="E318" t="str">
            <v>D115</v>
          </cell>
          <cell r="F318" t="str">
            <v>CIR-PIC</v>
          </cell>
          <cell r="G318" t="str">
            <v>Javier Eduardo Roa de la Carrera</v>
          </cell>
          <cell r="H318" t="str">
            <v>jroa@gassur.cl</v>
          </cell>
        </row>
        <row r="319">
          <cell r="B319" t="str">
            <v>Generacion Solar Spa</v>
          </cell>
          <cell r="C319" t="str">
            <v>76183075-9</v>
          </cell>
          <cell r="D319" t="str">
            <v>Generación Solar SpA</v>
          </cell>
          <cell r="E319" t="str">
            <v>D201</v>
          </cell>
          <cell r="F319" t="str">
            <v>KIMAL</v>
          </cell>
          <cell r="G319" t="str">
            <v>Eliseo Lopez</v>
          </cell>
          <cell r="H319" t="str">
            <v>eliseo.lopez@southenergy.cl</v>
          </cell>
        </row>
        <row r="320">
          <cell r="B320" t="str">
            <v>Generacion Solar Spa</v>
          </cell>
          <cell r="C320" t="str">
            <v>76183075-9</v>
          </cell>
          <cell r="D320" t="str">
            <v>Generación Solar SpA</v>
          </cell>
          <cell r="E320" t="str">
            <v>D201</v>
          </cell>
          <cell r="F320" t="str">
            <v>KIMAL</v>
          </cell>
          <cell r="G320" t="str">
            <v>Eliseo Lopez</v>
          </cell>
          <cell r="H320" t="str">
            <v>eliseo.lopez@southenergy.cl</v>
          </cell>
        </row>
        <row r="321">
          <cell r="B321" t="str">
            <v>GENPAC</v>
          </cell>
          <cell r="C321" t="str">
            <v>76010367-5</v>
          </cell>
          <cell r="D321" t="str">
            <v>Generadora del Pacífico SpA</v>
          </cell>
          <cell r="E321" t="str">
            <v>D115</v>
          </cell>
          <cell r="F321" t="str">
            <v>CAR-POL</v>
          </cell>
          <cell r="G321" t="str">
            <v>Rodrigo Cienfuegos Pinto</v>
          </cell>
          <cell r="H321" t="str">
            <v>rodrigo.cienfuegos@prime-energia.com</v>
          </cell>
        </row>
        <row r="322">
          <cell r="B322" t="str">
            <v>GENPAC</v>
          </cell>
          <cell r="C322" t="str">
            <v>76010367-5</v>
          </cell>
          <cell r="D322" t="str">
            <v>Generadora del Pacífico SpA</v>
          </cell>
          <cell r="E322" t="str">
            <v>D115</v>
          </cell>
          <cell r="F322" t="str">
            <v>CAR-POL</v>
          </cell>
          <cell r="G322" t="str">
            <v>Rodrigo Cienfuegos Pinto</v>
          </cell>
          <cell r="H322" t="str">
            <v>rodrigo.cienfuegos@prime-energia.com</v>
          </cell>
        </row>
        <row r="323">
          <cell r="B323" t="str">
            <v>GENPAC</v>
          </cell>
          <cell r="C323" t="str">
            <v>76010367-5</v>
          </cell>
          <cell r="D323" t="str">
            <v>Generadora del Pacífico SpA</v>
          </cell>
          <cell r="E323" t="str">
            <v>D115</v>
          </cell>
          <cell r="F323" t="str">
            <v>CHA-ANC</v>
          </cell>
          <cell r="G323" t="str">
            <v>Rodrigo Cienfuegos Pinto</v>
          </cell>
          <cell r="H323" t="str">
            <v>rodrigo.cienfuegos@prime-energia.com</v>
          </cell>
        </row>
        <row r="324">
          <cell r="B324" t="str">
            <v>GUACOLDA</v>
          </cell>
          <cell r="C324" t="str">
            <v>76418918-3</v>
          </cell>
          <cell r="D324" t="str">
            <v>Guacolda Energía S.A.</v>
          </cell>
          <cell r="E324" t="str">
            <v>D115</v>
          </cell>
          <cell r="F324" t="str">
            <v>CAR-POL</v>
          </cell>
          <cell r="G324" t="str">
            <v>Javier Federico Dib</v>
          </cell>
          <cell r="H324" t="str">
            <v>javier.dib@aes.com</v>
          </cell>
        </row>
        <row r="325">
          <cell r="B325" t="str">
            <v>GUACOLDA</v>
          </cell>
          <cell r="C325" t="str">
            <v>76418918-3</v>
          </cell>
          <cell r="D325" t="str">
            <v>Guacolda Energía S.A.</v>
          </cell>
          <cell r="E325" t="str">
            <v>D310</v>
          </cell>
          <cell r="F325" t="str">
            <v>CNA-LAG</v>
          </cell>
          <cell r="G325" t="str">
            <v>Javier Federico Dib</v>
          </cell>
          <cell r="H325" t="str">
            <v>javier.dib@aes.com</v>
          </cell>
        </row>
        <row r="326">
          <cell r="B326" t="str">
            <v>GUACOLDA</v>
          </cell>
          <cell r="C326" t="str">
            <v>76418918-3</v>
          </cell>
          <cell r="D326" t="str">
            <v>Guacolda Energía S.A.</v>
          </cell>
          <cell r="E326" t="str">
            <v>D201</v>
          </cell>
          <cell r="F326" t="str">
            <v>PIC-NPM</v>
          </cell>
          <cell r="G326" t="str">
            <v>Javier Federico Dib</v>
          </cell>
          <cell r="H326" t="str">
            <v>javier.dib@aes.com</v>
          </cell>
        </row>
        <row r="327">
          <cell r="B327" t="str">
            <v>GUACOLDA</v>
          </cell>
          <cell r="C327" t="str">
            <v>76418918-3</v>
          </cell>
          <cell r="D327" t="str">
            <v>Guacolda Energía S.A.</v>
          </cell>
          <cell r="E327" t="str">
            <v>D115</v>
          </cell>
          <cell r="F327" t="str">
            <v>CAR-POL</v>
          </cell>
          <cell r="G327" t="str">
            <v>Javier Federico Dib</v>
          </cell>
          <cell r="H327" t="str">
            <v>javier.dib@aes.com</v>
          </cell>
        </row>
        <row r="328">
          <cell r="B328" t="str">
            <v>GUACOLDA</v>
          </cell>
          <cell r="C328" t="str">
            <v>76418918-3</v>
          </cell>
          <cell r="D328" t="str">
            <v>Guacolda Energía S.A.</v>
          </cell>
          <cell r="E328" t="str">
            <v>D201</v>
          </cell>
          <cell r="F328" t="str">
            <v>SE NCH</v>
          </cell>
          <cell r="G328" t="str">
            <v>Javier Federico Dib</v>
          </cell>
          <cell r="H328" t="str">
            <v>javier.dib@aes.com</v>
          </cell>
        </row>
        <row r="329">
          <cell r="B329" t="str">
            <v>GUACOLDA</v>
          </cell>
          <cell r="C329" t="str">
            <v>76418918-3</v>
          </cell>
          <cell r="D329" t="str">
            <v>Guacolda Energía S.A.</v>
          </cell>
          <cell r="E329" t="str">
            <v>D201</v>
          </cell>
          <cell r="F329" t="str">
            <v>PIC-NPM</v>
          </cell>
          <cell r="G329" t="str">
            <v>Javier Federico Dib</v>
          </cell>
          <cell r="H329" t="str">
            <v>javier.dib@aes.com</v>
          </cell>
        </row>
        <row r="330">
          <cell r="B330" t="str">
            <v>GUACOLDA</v>
          </cell>
          <cell r="C330" t="str">
            <v>76418918-3</v>
          </cell>
          <cell r="D330" t="str">
            <v>Guacolda Energía S.A.</v>
          </cell>
          <cell r="E330" t="str">
            <v>D310</v>
          </cell>
          <cell r="F330" t="str">
            <v>TRF-CMP</v>
          </cell>
          <cell r="G330" t="str">
            <v>Javier Federico Dib</v>
          </cell>
          <cell r="H330" t="str">
            <v>javier.dib@aes.com</v>
          </cell>
        </row>
        <row r="331">
          <cell r="B331" t="str">
            <v>GUACOLDA</v>
          </cell>
          <cell r="C331" t="str">
            <v>76418918-3</v>
          </cell>
          <cell r="D331" t="str">
            <v>Guacolda Energía S.A.</v>
          </cell>
          <cell r="E331" t="str">
            <v>D310</v>
          </cell>
          <cell r="F331" t="str">
            <v>CNA-LAG</v>
          </cell>
          <cell r="G331" t="str">
            <v>Javier Federico Dib</v>
          </cell>
          <cell r="H331" t="str">
            <v>javier.dib@aes.com</v>
          </cell>
        </row>
        <row r="332">
          <cell r="B332" t="str">
            <v>GUACOLDA</v>
          </cell>
          <cell r="C332" t="str">
            <v>76418918-3</v>
          </cell>
          <cell r="D332" t="str">
            <v>Guacolda Energía S.A.</v>
          </cell>
          <cell r="E332" t="str">
            <v>D310</v>
          </cell>
          <cell r="F332" t="str">
            <v>TRF-AJA</v>
          </cell>
          <cell r="G332" t="str">
            <v>Javier Federico Dib</v>
          </cell>
          <cell r="H332" t="str">
            <v>javier.dib@aes.com</v>
          </cell>
        </row>
        <row r="333">
          <cell r="B333" t="str">
            <v>GUACOLDA</v>
          </cell>
          <cell r="C333" t="str">
            <v>76418918-3</v>
          </cell>
          <cell r="D333" t="str">
            <v>Guacolda Energía S.A.</v>
          </cell>
          <cell r="E333" t="str">
            <v>D115</v>
          </cell>
          <cell r="F333" t="str">
            <v>CHA-ANC</v>
          </cell>
          <cell r="G333" t="str">
            <v>Javier Federico Dib</v>
          </cell>
          <cell r="H333" t="str">
            <v>javier.dib@aes.com</v>
          </cell>
        </row>
        <row r="334">
          <cell r="B334" t="str">
            <v>Trueno</v>
          </cell>
          <cell r="C334" t="str">
            <v>76418918-3</v>
          </cell>
          <cell r="D334" t="str">
            <v>Guacolda Energía S.A.</v>
          </cell>
          <cell r="E334" t="str">
            <v>D115</v>
          </cell>
          <cell r="F334" t="str">
            <v>CHA-ANC</v>
          </cell>
          <cell r="G334" t="str">
            <v>Javier Federico Dib</v>
          </cell>
          <cell r="H334" t="str">
            <v>javier.dib@aes.com</v>
          </cell>
        </row>
        <row r="335">
          <cell r="B335" t="str">
            <v>GUACOLDA</v>
          </cell>
          <cell r="C335" t="str">
            <v>76418918-3</v>
          </cell>
          <cell r="D335" t="str">
            <v>Guacolda Energía S.A.</v>
          </cell>
          <cell r="E335" t="str">
            <v>D115</v>
          </cell>
          <cell r="F335" t="str">
            <v>CIR-PIC</v>
          </cell>
          <cell r="G335" t="str">
            <v>Javier Federico Dib</v>
          </cell>
          <cell r="H335" t="str">
            <v>javier.dib@aes.com</v>
          </cell>
        </row>
        <row r="336">
          <cell r="B336" t="str">
            <v>Hidroangol</v>
          </cell>
          <cell r="C336" t="str">
            <v>76067373-0</v>
          </cell>
          <cell r="D336" t="str">
            <v>Hidroangol S.A.</v>
          </cell>
          <cell r="E336" t="str">
            <v>D310</v>
          </cell>
          <cell r="F336" t="str">
            <v>CNA-LAG</v>
          </cell>
          <cell r="G336" t="str">
            <v xml:space="preserve">Enrico Gatti Sani </v>
          </cell>
          <cell r="H336" t="str">
            <v>enrico.gatti@scotta.cl</v>
          </cell>
        </row>
        <row r="337">
          <cell r="B337" t="str">
            <v>Hidroangol</v>
          </cell>
          <cell r="C337" t="str">
            <v>76067373-0</v>
          </cell>
          <cell r="D337" t="str">
            <v>Hidroangol S.A.</v>
          </cell>
          <cell r="E337" t="str">
            <v>D201</v>
          </cell>
          <cell r="F337" t="str">
            <v>PIC-NPM</v>
          </cell>
          <cell r="G337" t="str">
            <v xml:space="preserve">Enrico Gatti Sani </v>
          </cell>
          <cell r="H337" t="str">
            <v>enrico.gatti@scotta.cl</v>
          </cell>
        </row>
        <row r="338">
          <cell r="B338" t="str">
            <v>Hidroangol</v>
          </cell>
          <cell r="C338" t="str">
            <v>76067373-0</v>
          </cell>
          <cell r="D338" t="str">
            <v>Hidroangol S.A.</v>
          </cell>
          <cell r="E338" t="str">
            <v>D201</v>
          </cell>
          <cell r="F338" t="str">
            <v>SE NCH</v>
          </cell>
          <cell r="G338" t="str">
            <v xml:space="preserve">Enrico Gatti Sani </v>
          </cell>
          <cell r="H338" t="str">
            <v>enrico.gatti@scotta.cl</v>
          </cell>
        </row>
        <row r="339">
          <cell r="B339" t="str">
            <v>Hidroangol</v>
          </cell>
          <cell r="C339" t="str">
            <v>76067373-0</v>
          </cell>
          <cell r="D339" t="str">
            <v>Hidroangol S.A.</v>
          </cell>
          <cell r="E339" t="str">
            <v>D201</v>
          </cell>
          <cell r="F339" t="str">
            <v>PIC-NPM</v>
          </cell>
          <cell r="G339" t="str">
            <v xml:space="preserve">Enrico Gatti Sani </v>
          </cell>
          <cell r="H339" t="str">
            <v>enrico.gatti@scotta.cl</v>
          </cell>
        </row>
        <row r="340">
          <cell r="B340" t="str">
            <v>Hidroangol</v>
          </cell>
          <cell r="C340" t="str">
            <v>76067373-0</v>
          </cell>
          <cell r="D340" t="str">
            <v>Hidroangol S.A.</v>
          </cell>
          <cell r="E340" t="str">
            <v>D310</v>
          </cell>
          <cell r="F340" t="str">
            <v>CNA-LAG</v>
          </cell>
          <cell r="G340" t="str">
            <v xml:space="preserve">Enrico Gatti Sani </v>
          </cell>
          <cell r="H340" t="str">
            <v>enrico.gatti@scotta.cl</v>
          </cell>
        </row>
        <row r="341">
          <cell r="B341" t="str">
            <v>Hidroangol</v>
          </cell>
          <cell r="C341" t="str">
            <v>76067373-0</v>
          </cell>
          <cell r="D341" t="str">
            <v>Hidroangol S.A.</v>
          </cell>
          <cell r="E341" t="str">
            <v>D310</v>
          </cell>
          <cell r="F341" t="str">
            <v>TRF-AJA</v>
          </cell>
          <cell r="G341" t="str">
            <v xml:space="preserve">Enrico Gatti Sani </v>
          </cell>
          <cell r="H341" t="str">
            <v>enrico.gatti@scotta.cl</v>
          </cell>
        </row>
        <row r="342">
          <cell r="B342" t="str">
            <v>ALLIPén</v>
          </cell>
          <cell r="C342" t="str">
            <v>76071891-2</v>
          </cell>
          <cell r="D342" t="str">
            <v>Hidroelectrica Allipén S.A.</v>
          </cell>
          <cell r="E342" t="str">
            <v>D115</v>
          </cell>
          <cell r="F342" t="str">
            <v>CHA-ANC</v>
          </cell>
          <cell r="G342" t="str">
            <v>Tomas Fahrenkrog</v>
          </cell>
          <cell r="H342" t="str">
            <v>tfahrenkrog@gpe.cl</v>
          </cell>
        </row>
        <row r="343">
          <cell r="B343" t="str">
            <v>ALLIPén</v>
          </cell>
          <cell r="C343" t="str">
            <v>76071891-2</v>
          </cell>
          <cell r="D343" t="str">
            <v>Hidroelectrica Allipén S.A.</v>
          </cell>
          <cell r="E343" t="str">
            <v>D115</v>
          </cell>
          <cell r="F343" t="str">
            <v>CIR-PIC</v>
          </cell>
          <cell r="G343" t="str">
            <v>Tomas Fahrenkrog</v>
          </cell>
          <cell r="H343" t="str">
            <v>tfahrenkrog@gpe.cl</v>
          </cell>
        </row>
        <row r="344">
          <cell r="B344" t="str">
            <v>Dongo</v>
          </cell>
          <cell r="C344" t="str">
            <v>76015738-4</v>
          </cell>
          <cell r="D344" t="str">
            <v>Hidroeléctrica Dongo SpA</v>
          </cell>
          <cell r="E344" t="str">
            <v>D115</v>
          </cell>
          <cell r="F344" t="str">
            <v>CHA-ANC</v>
          </cell>
          <cell r="G344" t="str">
            <v>Felix Correa</v>
          </cell>
          <cell r="H344" t="str">
            <v>fcorrea@navitashydro.cl</v>
          </cell>
        </row>
        <row r="345">
          <cell r="B345" t="str">
            <v>Dongo</v>
          </cell>
          <cell r="C345" t="str">
            <v>76015738-4</v>
          </cell>
          <cell r="D345" t="str">
            <v>Hidroeléctrica Dongo SpA</v>
          </cell>
          <cell r="E345" t="str">
            <v>D115</v>
          </cell>
          <cell r="F345" t="str">
            <v>CIR-PIC</v>
          </cell>
          <cell r="G345" t="str">
            <v>Felix Correa</v>
          </cell>
          <cell r="H345" t="str">
            <v>fcorrea@navitashydro.cl</v>
          </cell>
        </row>
        <row r="346">
          <cell r="B346" t="str">
            <v>CONFLUENCIA</v>
          </cell>
          <cell r="C346" t="str">
            <v>76350250-3</v>
          </cell>
          <cell r="D346" t="str">
            <v>Hidroeléctrica La Confluencia S.A.</v>
          </cell>
          <cell r="E346" t="str">
            <v>D310</v>
          </cell>
          <cell r="F346" t="str">
            <v>CNA-LAG</v>
          </cell>
          <cell r="G346" t="str">
            <v>Eduardo Rivas</v>
          </cell>
          <cell r="H346" t="str">
            <v>erivas@tenergia.cl</v>
          </cell>
        </row>
        <row r="347">
          <cell r="B347" t="str">
            <v>CONFLUENCIA</v>
          </cell>
          <cell r="C347" t="str">
            <v>76350250-3</v>
          </cell>
          <cell r="D347" t="str">
            <v>Hidroeléctrica La Confluencia S.A.</v>
          </cell>
          <cell r="E347" t="str">
            <v>D201</v>
          </cell>
          <cell r="F347" t="str">
            <v>PIC-NPM</v>
          </cell>
          <cell r="G347" t="str">
            <v>Eduardo Rivas</v>
          </cell>
          <cell r="H347" t="str">
            <v>erivas@tenergia.cl</v>
          </cell>
        </row>
        <row r="348">
          <cell r="B348" t="str">
            <v>CONFLUENCIA</v>
          </cell>
          <cell r="C348" t="str">
            <v>76350250-3</v>
          </cell>
          <cell r="D348" t="str">
            <v>Hidroeléctrica La Confluencia S.A.</v>
          </cell>
          <cell r="E348" t="str">
            <v>D201</v>
          </cell>
          <cell r="F348" t="str">
            <v>SE NCH</v>
          </cell>
          <cell r="G348" t="str">
            <v>Eduardo Rivas</v>
          </cell>
          <cell r="H348" t="str">
            <v>erivas@tenergia.cl</v>
          </cell>
        </row>
        <row r="349">
          <cell r="B349" t="str">
            <v>CONFLUENCIA</v>
          </cell>
          <cell r="C349" t="str">
            <v>76350250-3</v>
          </cell>
          <cell r="D349" t="str">
            <v>Hidroeléctrica La Confluencia S.A.</v>
          </cell>
          <cell r="E349" t="str">
            <v>D201</v>
          </cell>
          <cell r="F349" t="str">
            <v>PIC-NPM</v>
          </cell>
          <cell r="G349" t="str">
            <v>Eduardo Rivas</v>
          </cell>
          <cell r="H349" t="str">
            <v>erivas@tenergia.cl</v>
          </cell>
        </row>
        <row r="350">
          <cell r="B350" t="str">
            <v>CONFLUENCIA</v>
          </cell>
          <cell r="C350" t="str">
            <v>76350250-3</v>
          </cell>
          <cell r="D350" t="str">
            <v>Hidroeléctrica La Confluencia S.A.</v>
          </cell>
          <cell r="E350" t="str">
            <v>D310</v>
          </cell>
          <cell r="F350" t="str">
            <v>TRF-CMP</v>
          </cell>
          <cell r="G350" t="str">
            <v>Eduardo Rivas</v>
          </cell>
          <cell r="H350" t="str">
            <v>erivas@tenergia.cl</v>
          </cell>
        </row>
        <row r="351">
          <cell r="B351" t="str">
            <v>CONFLUENCIA</v>
          </cell>
          <cell r="C351" t="str">
            <v>76350250-3</v>
          </cell>
          <cell r="D351" t="str">
            <v>Hidroeléctrica La Confluencia S.A.</v>
          </cell>
          <cell r="E351" t="str">
            <v>D310</v>
          </cell>
          <cell r="F351" t="str">
            <v>CNA-LAG</v>
          </cell>
          <cell r="G351" t="str">
            <v>Eduardo Rivas</v>
          </cell>
          <cell r="H351" t="str">
            <v>erivas@tenergia.cl</v>
          </cell>
        </row>
        <row r="352">
          <cell r="B352" t="str">
            <v>CONFLUENCIA</v>
          </cell>
          <cell r="C352" t="str">
            <v>76350250-3</v>
          </cell>
          <cell r="D352" t="str">
            <v>Hidroeléctrica La Confluencia S.A.</v>
          </cell>
          <cell r="E352" t="str">
            <v>D310</v>
          </cell>
          <cell r="F352" t="str">
            <v>TRF-AJA</v>
          </cell>
          <cell r="G352" t="str">
            <v>Eduardo Rivas</v>
          </cell>
          <cell r="H352" t="str">
            <v>erivas@tenergia.cl</v>
          </cell>
        </row>
        <row r="353">
          <cell r="B353" t="str">
            <v>CONFLUENCIA</v>
          </cell>
          <cell r="C353" t="str">
            <v>76350250-3</v>
          </cell>
          <cell r="D353" t="str">
            <v>Hidroeléctrica La Confluencia S.A.</v>
          </cell>
          <cell r="E353" t="str">
            <v>D115</v>
          </cell>
          <cell r="F353" t="str">
            <v>CHA-ANC</v>
          </cell>
          <cell r="G353" t="str">
            <v>Eduardo Rivas</v>
          </cell>
          <cell r="H353" t="str">
            <v>erivas@tenergia.cl</v>
          </cell>
        </row>
        <row r="354">
          <cell r="B354" t="str">
            <v>CONFLUENCIA</v>
          </cell>
          <cell r="C354" t="str">
            <v>76350250-3</v>
          </cell>
          <cell r="D354" t="str">
            <v>Hidroeléctrica La Confluencia S.A.</v>
          </cell>
          <cell r="E354" t="str">
            <v>D115</v>
          </cell>
          <cell r="F354" t="str">
            <v>CIR-PIC</v>
          </cell>
          <cell r="G354" t="str">
            <v>Eduardo Rivas</v>
          </cell>
          <cell r="H354" t="str">
            <v>erivas@tenergia.cl</v>
          </cell>
        </row>
        <row r="355">
          <cell r="B355" t="str">
            <v>LA HIGUERA</v>
          </cell>
          <cell r="C355" t="str">
            <v>96990050-5</v>
          </cell>
          <cell r="D355" t="str">
            <v>Hidroeléctrica La Higuera S.A.</v>
          </cell>
          <cell r="E355" t="str">
            <v>D310</v>
          </cell>
          <cell r="F355" t="str">
            <v>CNA-LAG</v>
          </cell>
          <cell r="G355" t="str">
            <v>Eduardo Rivas</v>
          </cell>
          <cell r="H355" t="str">
            <v>erivas@tenergia.cl</v>
          </cell>
        </row>
        <row r="356">
          <cell r="B356" t="str">
            <v>LA HIGUERA</v>
          </cell>
          <cell r="C356" t="str">
            <v>96990050-5</v>
          </cell>
          <cell r="D356" t="str">
            <v>Hidroeléctrica La Higuera S.A.</v>
          </cell>
          <cell r="E356" t="str">
            <v>D201</v>
          </cell>
          <cell r="F356" t="str">
            <v>PIC-NPM</v>
          </cell>
          <cell r="G356" t="str">
            <v>Eduardo Rivas</v>
          </cell>
          <cell r="H356" t="str">
            <v>erivas@tenergia.cl</v>
          </cell>
        </row>
        <row r="357">
          <cell r="B357" t="str">
            <v>LA HIGUERA</v>
          </cell>
          <cell r="C357" t="str">
            <v>96990050-5</v>
          </cell>
          <cell r="D357" t="str">
            <v>Hidroeléctrica La Higuera S.A.</v>
          </cell>
          <cell r="E357" t="str">
            <v>D201</v>
          </cell>
          <cell r="F357" t="str">
            <v>SE NCH</v>
          </cell>
          <cell r="G357" t="str">
            <v>Eduardo Rivas</v>
          </cell>
          <cell r="H357" t="str">
            <v>erivas@tenergia.cl</v>
          </cell>
        </row>
        <row r="358">
          <cell r="B358" t="str">
            <v>LA HIGUERA</v>
          </cell>
          <cell r="C358" t="str">
            <v>96990050-5</v>
          </cell>
          <cell r="D358" t="str">
            <v>Hidroeléctrica La Higuera S.A.</v>
          </cell>
          <cell r="E358" t="str">
            <v>D201</v>
          </cell>
          <cell r="F358" t="str">
            <v>PIC-NPM</v>
          </cell>
          <cell r="G358" t="str">
            <v>Eduardo Rivas</v>
          </cell>
          <cell r="H358" t="str">
            <v>erivas@tenergia.cl</v>
          </cell>
        </row>
        <row r="359">
          <cell r="B359" t="str">
            <v>LA HIGUERA</v>
          </cell>
          <cell r="C359" t="str">
            <v>96990050-5</v>
          </cell>
          <cell r="D359" t="str">
            <v>Hidroeléctrica La Higuera S.A.</v>
          </cell>
          <cell r="E359" t="str">
            <v>D310</v>
          </cell>
          <cell r="F359" t="str">
            <v>TRF-CMP</v>
          </cell>
          <cell r="G359" t="str">
            <v>Eduardo Rivas</v>
          </cell>
          <cell r="H359" t="str">
            <v>erivas@tenergia.cl</v>
          </cell>
        </row>
        <row r="360">
          <cell r="B360" t="str">
            <v>LA HIGUERA</v>
          </cell>
          <cell r="C360" t="str">
            <v>96990050-5</v>
          </cell>
          <cell r="D360" t="str">
            <v>Hidroeléctrica La Higuera S.A.</v>
          </cell>
          <cell r="E360" t="str">
            <v>D310</v>
          </cell>
          <cell r="F360" t="str">
            <v>CNA-LAG</v>
          </cell>
          <cell r="G360" t="str">
            <v>Eduardo Rivas</v>
          </cell>
          <cell r="H360" t="str">
            <v>erivas@tenergia.cl</v>
          </cell>
        </row>
        <row r="361">
          <cell r="B361" t="str">
            <v>LA HIGUERA</v>
          </cell>
          <cell r="C361" t="str">
            <v>96990050-5</v>
          </cell>
          <cell r="D361" t="str">
            <v>Hidroeléctrica La Higuera S.A.</v>
          </cell>
          <cell r="E361" t="str">
            <v>D310</v>
          </cell>
          <cell r="F361" t="str">
            <v>TRF-AJA</v>
          </cell>
          <cell r="G361" t="str">
            <v>Eduardo Rivas</v>
          </cell>
          <cell r="H361" t="str">
            <v>erivas@tenergia.cl</v>
          </cell>
        </row>
        <row r="362">
          <cell r="B362" t="str">
            <v>LA HIGUERA</v>
          </cell>
          <cell r="C362" t="str">
            <v>96990050-5</v>
          </cell>
          <cell r="D362" t="str">
            <v>Hidroeléctrica La Higuera S.A.</v>
          </cell>
          <cell r="E362" t="str">
            <v>D115</v>
          </cell>
          <cell r="F362" t="str">
            <v>CHA-ANC</v>
          </cell>
          <cell r="G362" t="str">
            <v>Eduardo Rivas</v>
          </cell>
          <cell r="H362" t="str">
            <v>erivas@tenergia.cl</v>
          </cell>
        </row>
        <row r="363">
          <cell r="B363" t="str">
            <v>MALLARAUCO</v>
          </cell>
          <cell r="C363" t="str">
            <v>76055136-8</v>
          </cell>
          <cell r="D363" t="str">
            <v>Hidroeléctrica Mallarauco S.A.</v>
          </cell>
          <cell r="E363" t="str">
            <v>D201</v>
          </cell>
          <cell r="F363" t="str">
            <v>PIC-NPM</v>
          </cell>
          <cell r="G363" t="str">
            <v>Tomas Fahrenkrog</v>
          </cell>
          <cell r="H363" t="str">
            <v>tfahrenkrog@gpe.cl</v>
          </cell>
        </row>
        <row r="364">
          <cell r="B364" t="str">
            <v>MALLARAUCO</v>
          </cell>
          <cell r="C364" t="str">
            <v>76055136-8</v>
          </cell>
          <cell r="D364" t="str">
            <v>Hidroeléctrica Mallarauco S.A.</v>
          </cell>
          <cell r="E364" t="str">
            <v>D201</v>
          </cell>
          <cell r="F364" t="str">
            <v>SE NCH</v>
          </cell>
          <cell r="G364" t="str">
            <v>Tomas Fahrenkrog</v>
          </cell>
          <cell r="H364" t="str">
            <v>tfahrenkrog@gpe.cl</v>
          </cell>
        </row>
        <row r="365">
          <cell r="B365" t="str">
            <v>MALLARAUCO</v>
          </cell>
          <cell r="C365" t="str">
            <v>76055136-8</v>
          </cell>
          <cell r="D365" t="str">
            <v>Hidroeléctrica Mallarauco S.A.</v>
          </cell>
          <cell r="E365" t="str">
            <v>D201</v>
          </cell>
          <cell r="F365" t="str">
            <v>PIC-NPM</v>
          </cell>
          <cell r="G365" t="str">
            <v>Tomas Fahrenkrog</v>
          </cell>
          <cell r="H365" t="str">
            <v>tfahrenkrog@gpe.cl</v>
          </cell>
        </row>
        <row r="366">
          <cell r="B366" t="str">
            <v>PUCLARO</v>
          </cell>
          <cell r="C366" t="str">
            <v>99589620-6</v>
          </cell>
          <cell r="D366" t="str">
            <v>Hidroelectrica Puclaro S.A.</v>
          </cell>
          <cell r="E366" t="str">
            <v>D201</v>
          </cell>
          <cell r="F366" t="str">
            <v>PIC-NPM</v>
          </cell>
          <cell r="G366" t="str">
            <v>Tomas Fahrenkrog</v>
          </cell>
          <cell r="H366" t="str">
            <v>tfahrenkrog@gpe.cl</v>
          </cell>
        </row>
        <row r="367">
          <cell r="B367" t="str">
            <v>PUCLARO</v>
          </cell>
          <cell r="C367" t="str">
            <v>99589620-6</v>
          </cell>
          <cell r="D367" t="str">
            <v>Hidroelectrica Puclaro S.A.</v>
          </cell>
          <cell r="E367" t="str">
            <v>D201</v>
          </cell>
          <cell r="F367" t="str">
            <v>SE NCH</v>
          </cell>
          <cell r="G367" t="str">
            <v>Tomas Fahrenkrog</v>
          </cell>
          <cell r="H367" t="str">
            <v>tfahrenkrog@gpe.cl</v>
          </cell>
        </row>
        <row r="368">
          <cell r="B368" t="str">
            <v>PUCLARO</v>
          </cell>
          <cell r="C368" t="str">
            <v>99589620-6</v>
          </cell>
          <cell r="D368" t="str">
            <v>Hidroelectrica Puclaro S.A.</v>
          </cell>
          <cell r="E368" t="str">
            <v>D201</v>
          </cell>
          <cell r="F368" t="str">
            <v>PIC-NPM</v>
          </cell>
          <cell r="G368" t="str">
            <v>Tomas Fahrenkrog</v>
          </cell>
          <cell r="H368" t="str">
            <v>tfahrenkrog@gpe.cl</v>
          </cell>
        </row>
        <row r="369">
          <cell r="B369" t="str">
            <v>RIO HUASCO</v>
          </cell>
          <cell r="C369" t="str">
            <v>76071113-6</v>
          </cell>
          <cell r="D369" t="str">
            <v>Hidroeléctrica Río Huasco S.A.</v>
          </cell>
          <cell r="E369" t="str">
            <v>D201</v>
          </cell>
          <cell r="F369" t="str">
            <v>PIC-NPM</v>
          </cell>
          <cell r="G369" t="str">
            <v>Tomas Fahrenkrog</v>
          </cell>
          <cell r="H369" t="str">
            <v>tfahrenkrog@gpe.cl</v>
          </cell>
        </row>
        <row r="370">
          <cell r="B370" t="str">
            <v>RIO HUASCO</v>
          </cell>
          <cell r="C370" t="str">
            <v>76071113-6</v>
          </cell>
          <cell r="D370" t="str">
            <v>Hidroeléctrica Río Huasco S.A.</v>
          </cell>
          <cell r="E370" t="str">
            <v>D201</v>
          </cell>
          <cell r="F370" t="str">
            <v>SE NCH</v>
          </cell>
          <cell r="G370" t="str">
            <v>Tomas Fahrenkrog</v>
          </cell>
          <cell r="H370" t="str">
            <v>tfahrenkrog@gpe.cl</v>
          </cell>
        </row>
        <row r="371">
          <cell r="B371" t="str">
            <v>RIO HUASCO</v>
          </cell>
          <cell r="C371" t="str">
            <v>76071113-6</v>
          </cell>
          <cell r="D371" t="str">
            <v>Hidroeléctrica Río Huasco S.A.</v>
          </cell>
          <cell r="E371" t="str">
            <v>D201</v>
          </cell>
          <cell r="F371" t="str">
            <v>PIC-NPM</v>
          </cell>
          <cell r="G371" t="str">
            <v>Tomas Fahrenkrog</v>
          </cell>
          <cell r="H371" t="str">
            <v>tfahrenkrog@gpe.cl</v>
          </cell>
        </row>
        <row r="372">
          <cell r="B372" t="str">
            <v>HIDROMAULE</v>
          </cell>
          <cell r="C372" t="str">
            <v>76025973-K</v>
          </cell>
          <cell r="D372" t="str">
            <v>Hidroeléctrica Río Lircay S.A.</v>
          </cell>
          <cell r="E372" t="str">
            <v>D310</v>
          </cell>
          <cell r="F372" t="str">
            <v>CNA-LAG</v>
          </cell>
          <cell r="G372" t="str">
            <v>Carl Weber Silva Weber Silva</v>
          </cell>
          <cell r="H372" t="str">
            <v>cdec@hidromaule.cl</v>
          </cell>
        </row>
        <row r="373">
          <cell r="B373" t="str">
            <v>HidroProvidencia</v>
          </cell>
          <cell r="C373" t="str">
            <v>76025973-K</v>
          </cell>
          <cell r="D373" t="str">
            <v>Hidroeléctrica Río Lircay S.A.</v>
          </cell>
          <cell r="E373" t="str">
            <v>D310</v>
          </cell>
          <cell r="F373" t="str">
            <v>CNA-LAG</v>
          </cell>
          <cell r="G373" t="str">
            <v>Carl Weber Silva Weber Silva</v>
          </cell>
          <cell r="H373" t="str">
            <v>cdec@hidromaule.cl</v>
          </cell>
        </row>
        <row r="374">
          <cell r="B374" t="str">
            <v>HIDROMAULE</v>
          </cell>
          <cell r="C374" t="str">
            <v>76025973-K</v>
          </cell>
          <cell r="D374" t="str">
            <v>Hidroeléctrica Río Lircay S.A.</v>
          </cell>
          <cell r="E374" t="str">
            <v>D201</v>
          </cell>
          <cell r="F374" t="str">
            <v>PIC-NPM</v>
          </cell>
          <cell r="G374" t="str">
            <v>Carl Weber Silva Weber Silva</v>
          </cell>
          <cell r="H374" t="str">
            <v>cdec@hidromaule.cl</v>
          </cell>
        </row>
        <row r="375">
          <cell r="B375" t="str">
            <v>HidroProvidencia</v>
          </cell>
          <cell r="C375" t="str">
            <v>76025973-K</v>
          </cell>
          <cell r="D375" t="str">
            <v>Hidroeléctrica Río Lircay S.A.</v>
          </cell>
          <cell r="E375" t="str">
            <v>D201</v>
          </cell>
          <cell r="F375" t="str">
            <v>PIC-NPM</v>
          </cell>
          <cell r="G375" t="str">
            <v>Carl Weber Silva Weber Silva</v>
          </cell>
          <cell r="H375" t="str">
            <v>cdec@hidromaule.cl</v>
          </cell>
        </row>
        <row r="376">
          <cell r="B376" t="str">
            <v>HIDROMAULE</v>
          </cell>
          <cell r="C376" t="str">
            <v>76025973-K</v>
          </cell>
          <cell r="D376" t="str">
            <v>Hidroeléctrica Río Lircay S.A.</v>
          </cell>
          <cell r="E376" t="str">
            <v>D201</v>
          </cell>
          <cell r="F376" t="str">
            <v>SE NCH</v>
          </cell>
          <cell r="G376" t="str">
            <v>Carl Weber Silva Weber Silva</v>
          </cell>
          <cell r="H376" t="str">
            <v>cdec@hidromaule.cl</v>
          </cell>
        </row>
        <row r="377">
          <cell r="B377" t="str">
            <v>HidroProvidencia</v>
          </cell>
          <cell r="C377" t="str">
            <v>76025973-K</v>
          </cell>
          <cell r="D377" t="str">
            <v>Hidroeléctrica Río Lircay S.A.</v>
          </cell>
          <cell r="E377" t="str">
            <v>D201</v>
          </cell>
          <cell r="F377" t="str">
            <v>SE NCH</v>
          </cell>
          <cell r="G377" t="str">
            <v>Carl Weber Silva Weber Silva</v>
          </cell>
          <cell r="H377" t="str">
            <v>cdec@hidromaule.cl</v>
          </cell>
        </row>
        <row r="378">
          <cell r="B378" t="str">
            <v>HIDROMAULE</v>
          </cell>
          <cell r="C378" t="str">
            <v>76025973-K</v>
          </cell>
          <cell r="D378" t="str">
            <v>Hidroeléctrica Río Lircay S.A.</v>
          </cell>
          <cell r="E378" t="str">
            <v>D201</v>
          </cell>
          <cell r="F378" t="str">
            <v>PIC-NPM</v>
          </cell>
          <cell r="G378" t="str">
            <v>Carl Weber Silva Weber Silva</v>
          </cell>
          <cell r="H378" t="str">
            <v>cdec@hidromaule.cl</v>
          </cell>
        </row>
        <row r="379">
          <cell r="B379" t="str">
            <v>HidroProvidencia</v>
          </cell>
          <cell r="C379" t="str">
            <v>76025973-K</v>
          </cell>
          <cell r="D379" t="str">
            <v>Hidroeléctrica Río Lircay S.A.</v>
          </cell>
          <cell r="E379" t="str">
            <v>D201</v>
          </cell>
          <cell r="F379" t="str">
            <v>PIC-NPM</v>
          </cell>
          <cell r="G379" t="str">
            <v>Carl Weber Silva Weber Silva</v>
          </cell>
          <cell r="H379" t="str">
            <v>cdec@hidromaule.cl</v>
          </cell>
        </row>
        <row r="380">
          <cell r="B380" t="str">
            <v>HIDROMAULE</v>
          </cell>
          <cell r="C380" t="str">
            <v>76025973-K</v>
          </cell>
          <cell r="D380" t="str">
            <v>Hidroeléctrica Río Lircay S.A.</v>
          </cell>
          <cell r="E380" t="str">
            <v>D310</v>
          </cell>
          <cell r="F380" t="str">
            <v>CNA-LAG</v>
          </cell>
          <cell r="G380" t="str">
            <v>Carl Weber Silva Weber Silva</v>
          </cell>
          <cell r="H380" t="str">
            <v>cdec@hidromaule.cl</v>
          </cell>
        </row>
        <row r="381">
          <cell r="B381" t="str">
            <v>HidroProvidencia</v>
          </cell>
          <cell r="C381" t="str">
            <v>76025973-K</v>
          </cell>
          <cell r="D381" t="str">
            <v>Hidroeléctrica Río Lircay S.A.</v>
          </cell>
          <cell r="E381" t="str">
            <v>D310</v>
          </cell>
          <cell r="F381" t="str">
            <v>CNA-LAG</v>
          </cell>
          <cell r="G381" t="str">
            <v>Carl Weber Silva Weber Silva</v>
          </cell>
          <cell r="H381" t="str">
            <v>cdec@hidromaule.cl</v>
          </cell>
        </row>
        <row r="382">
          <cell r="B382" t="str">
            <v>HIDROMAULE</v>
          </cell>
          <cell r="C382" t="str">
            <v>76025973-K</v>
          </cell>
          <cell r="D382" t="str">
            <v>Hidroeléctrica Río Lircay S.A.</v>
          </cell>
          <cell r="E382" t="str">
            <v>D310</v>
          </cell>
          <cell r="F382" t="str">
            <v>TRF-AJA</v>
          </cell>
          <cell r="G382" t="str">
            <v>Carl Weber Silva Weber Silva</v>
          </cell>
          <cell r="H382" t="str">
            <v>cdec@hidromaule.cl</v>
          </cell>
        </row>
        <row r="383">
          <cell r="B383" t="str">
            <v>HidroProvidencia</v>
          </cell>
          <cell r="C383" t="str">
            <v>76025973-K</v>
          </cell>
          <cell r="D383" t="str">
            <v>Hidroeléctrica Río Lircay S.A.</v>
          </cell>
          <cell r="E383" t="str">
            <v>D310</v>
          </cell>
          <cell r="F383" t="str">
            <v>TRF-AJA</v>
          </cell>
          <cell r="G383" t="str">
            <v>Carl Weber Silva Weber Silva</v>
          </cell>
          <cell r="H383" t="str">
            <v>cdec@hidromaule.cl</v>
          </cell>
        </row>
        <row r="384">
          <cell r="B384" t="str">
            <v>HIDROMAULE</v>
          </cell>
          <cell r="C384" t="str">
            <v>76025973-K</v>
          </cell>
          <cell r="D384" t="str">
            <v>Hidroeléctrica Río Lircay S.A.</v>
          </cell>
          <cell r="E384" t="str">
            <v>D115</v>
          </cell>
          <cell r="F384" t="str">
            <v>CHA-ANC</v>
          </cell>
          <cell r="G384" t="str">
            <v>Carl Weber Silva Weber Silva</v>
          </cell>
          <cell r="H384" t="str">
            <v>cdec@hidromaule.cl</v>
          </cell>
        </row>
        <row r="385">
          <cell r="B385" t="str">
            <v>HidroProvidencia</v>
          </cell>
          <cell r="C385" t="str">
            <v>76025973-K</v>
          </cell>
          <cell r="D385" t="str">
            <v>Hidroeléctrica Río Lircay S.A.</v>
          </cell>
          <cell r="E385" t="str">
            <v>D115</v>
          </cell>
          <cell r="F385" t="str">
            <v>CHA-ANC</v>
          </cell>
          <cell r="G385" t="str">
            <v>Carl Weber Silva Weber Silva</v>
          </cell>
          <cell r="H385" t="str">
            <v>cdec@hidromaule.cl</v>
          </cell>
        </row>
        <row r="386">
          <cell r="B386" t="str">
            <v>HIDROLIRCAY</v>
          </cell>
          <cell r="C386" t="str">
            <v>76025973-K</v>
          </cell>
          <cell r="D386" t="str">
            <v>Hidroeléctrica Río Lircay S.A.</v>
          </cell>
          <cell r="E386" t="str">
            <v>D115</v>
          </cell>
          <cell r="F386" t="str">
            <v>CHA-ANC</v>
          </cell>
          <cell r="G386" t="str">
            <v>Carl Weber Silva Weber Silva</v>
          </cell>
          <cell r="H386" t="str">
            <v>cdec@hidromaule.cl</v>
          </cell>
        </row>
        <row r="387">
          <cell r="B387" t="str">
            <v>HIDROMAULE</v>
          </cell>
          <cell r="C387" t="str">
            <v>76025973-K</v>
          </cell>
          <cell r="D387" t="str">
            <v>Hidroeléctrica Río Lircay S.A.</v>
          </cell>
          <cell r="E387" t="str">
            <v>D115</v>
          </cell>
          <cell r="F387" t="str">
            <v>CIR-PIC</v>
          </cell>
          <cell r="G387" t="str">
            <v>Carl Weber Silva Weber Silva</v>
          </cell>
          <cell r="H387" t="str">
            <v>cdec@hidromaule.cl</v>
          </cell>
        </row>
        <row r="388">
          <cell r="B388" t="str">
            <v>HidroProvidencia</v>
          </cell>
          <cell r="C388" t="str">
            <v>76025973-K</v>
          </cell>
          <cell r="D388" t="str">
            <v>Hidroeléctrica Río Lircay S.A.</v>
          </cell>
          <cell r="E388" t="str">
            <v>D115</v>
          </cell>
          <cell r="F388" t="str">
            <v>CIR-PIC</v>
          </cell>
          <cell r="G388" t="str">
            <v>Carl Weber Silva Weber Silva</v>
          </cell>
          <cell r="H388" t="str">
            <v>cdec@hidromaule.cl</v>
          </cell>
        </row>
        <row r="389">
          <cell r="B389" t="str">
            <v>HIDROLIRCAY</v>
          </cell>
          <cell r="C389" t="str">
            <v>76025973-K</v>
          </cell>
          <cell r="D389" t="str">
            <v>Hidroeléctrica Río Lircay S.A.</v>
          </cell>
          <cell r="E389" t="str">
            <v>D115</v>
          </cell>
          <cell r="F389" t="str">
            <v>CIR-PIC</v>
          </cell>
          <cell r="G389" t="str">
            <v>Carl Weber Silva Weber Silva</v>
          </cell>
          <cell r="H389" t="str">
            <v>cdec@hidromaule.cl</v>
          </cell>
        </row>
        <row r="390">
          <cell r="B390" t="str">
            <v>HORNITOS</v>
          </cell>
          <cell r="C390" t="str">
            <v>76009698-9</v>
          </cell>
          <cell r="D390" t="str">
            <v>Inversiones Hornitos SpA.</v>
          </cell>
          <cell r="E390" t="str">
            <v>D201</v>
          </cell>
          <cell r="F390" t="str">
            <v>KIMAL</v>
          </cell>
          <cell r="G390" t="str">
            <v xml:space="preserve">Axel Leveque </v>
          </cell>
          <cell r="H390" t="str">
            <v>paulina.mardones@e-cl.cl</v>
          </cell>
        </row>
        <row r="391">
          <cell r="B391" t="str">
            <v>HORNITOS</v>
          </cell>
          <cell r="C391" t="str">
            <v>76009698-9</v>
          </cell>
          <cell r="D391" t="str">
            <v>Inversiones Hornitos SpA.</v>
          </cell>
          <cell r="E391" t="str">
            <v>D201</v>
          </cell>
          <cell r="F391" t="str">
            <v>KIMAL</v>
          </cell>
          <cell r="G391" t="str">
            <v xml:space="preserve">Axel Leveque </v>
          </cell>
          <cell r="H391" t="str">
            <v>paulina.mardones@e-cl.cl</v>
          </cell>
        </row>
        <row r="392">
          <cell r="B392" t="str">
            <v>JAVIERA</v>
          </cell>
          <cell r="C392" t="str">
            <v>76376635-7</v>
          </cell>
          <cell r="D392" t="str">
            <v>Javiera SpA</v>
          </cell>
          <cell r="E392" t="str">
            <v>D310</v>
          </cell>
          <cell r="F392" t="str">
            <v>CNA-LAG</v>
          </cell>
          <cell r="G392" t="str">
            <v xml:space="preserve">Luis Alfredo Solar Pinedo </v>
          </cell>
          <cell r="H392" t="str">
            <v>cbarrera@sunedison.com</v>
          </cell>
        </row>
        <row r="393">
          <cell r="B393" t="str">
            <v>JAVIERA</v>
          </cell>
          <cell r="C393" t="str">
            <v>76376635-7</v>
          </cell>
          <cell r="D393" t="str">
            <v>Javiera SpA</v>
          </cell>
          <cell r="E393" t="str">
            <v>D201</v>
          </cell>
          <cell r="F393" t="str">
            <v>PIC-NPM</v>
          </cell>
          <cell r="G393" t="str">
            <v xml:space="preserve">Luis Alfredo Solar Pinedo </v>
          </cell>
          <cell r="H393" t="str">
            <v>cbarrera@sunedison.com</v>
          </cell>
        </row>
        <row r="394">
          <cell r="B394" t="str">
            <v>JAVIERA</v>
          </cell>
          <cell r="C394" t="str">
            <v>76376635-7</v>
          </cell>
          <cell r="D394" t="str">
            <v>Javiera SpA</v>
          </cell>
          <cell r="E394" t="str">
            <v>D201</v>
          </cell>
          <cell r="F394" t="str">
            <v>SE NCH</v>
          </cell>
          <cell r="G394" t="str">
            <v xml:space="preserve">Luis Alfredo Solar Pinedo </v>
          </cell>
          <cell r="H394" t="str">
            <v>cbarrera@sunedison.com</v>
          </cell>
        </row>
        <row r="395">
          <cell r="B395" t="str">
            <v>JAVIERA</v>
          </cell>
          <cell r="C395" t="str">
            <v>76376635-7</v>
          </cell>
          <cell r="D395" t="str">
            <v>Javiera SpA</v>
          </cell>
          <cell r="E395" t="str">
            <v>D201</v>
          </cell>
          <cell r="F395" t="str">
            <v>PIC-NPM</v>
          </cell>
          <cell r="G395" t="str">
            <v xml:space="preserve">Luis Alfredo Solar Pinedo </v>
          </cell>
          <cell r="H395" t="str">
            <v>cbarrera@sunedison.com</v>
          </cell>
        </row>
        <row r="396">
          <cell r="B396" t="str">
            <v>JAVIERA</v>
          </cell>
          <cell r="C396" t="str">
            <v>76376635-7</v>
          </cell>
          <cell r="D396" t="str">
            <v>Javiera SpA</v>
          </cell>
          <cell r="E396" t="str">
            <v>D310</v>
          </cell>
          <cell r="F396" t="str">
            <v>TRF-CMP</v>
          </cell>
          <cell r="G396" t="str">
            <v xml:space="preserve">Luis Alfredo Solar Pinedo </v>
          </cell>
          <cell r="H396" t="str">
            <v>cbarrera@sunedison.com</v>
          </cell>
        </row>
        <row r="397">
          <cell r="B397" t="str">
            <v>JAVIERA</v>
          </cell>
          <cell r="C397" t="str">
            <v>76376635-7</v>
          </cell>
          <cell r="D397" t="str">
            <v>Javiera SpA</v>
          </cell>
          <cell r="E397" t="str">
            <v>D310</v>
          </cell>
          <cell r="F397" t="str">
            <v>CNA-LAG</v>
          </cell>
          <cell r="G397" t="str">
            <v xml:space="preserve">Luis Alfredo Solar Pinedo </v>
          </cell>
          <cell r="H397" t="str">
            <v>cbarrera@sunedison.com</v>
          </cell>
        </row>
        <row r="398">
          <cell r="B398" t="str">
            <v>JAVIERA</v>
          </cell>
          <cell r="C398" t="str">
            <v>76376635-7</v>
          </cell>
          <cell r="D398" t="str">
            <v>Javiera SpA</v>
          </cell>
          <cell r="E398" t="str">
            <v>D310</v>
          </cell>
          <cell r="F398" t="str">
            <v>TRF-AJA</v>
          </cell>
          <cell r="G398" t="str">
            <v xml:space="preserve">Luis Alfredo Solar Pinedo </v>
          </cell>
          <cell r="H398" t="str">
            <v>cbarrera@sunedison.com</v>
          </cell>
        </row>
        <row r="399">
          <cell r="B399" t="str">
            <v>KDM</v>
          </cell>
          <cell r="C399" t="str">
            <v>76059578-0</v>
          </cell>
          <cell r="D399" t="str">
            <v>KDM Energía S.A.</v>
          </cell>
          <cell r="E399" t="str">
            <v>D310</v>
          </cell>
          <cell r="F399" t="str">
            <v>CNA-LAG</v>
          </cell>
          <cell r="G399" t="str">
            <v>Rodrigo Pardo Feres</v>
          </cell>
          <cell r="H399" t="str">
            <v>rpardof@kdm.cl</v>
          </cell>
        </row>
        <row r="400">
          <cell r="B400" t="str">
            <v>KDM</v>
          </cell>
          <cell r="C400" t="str">
            <v>76059578-0</v>
          </cell>
          <cell r="D400" t="str">
            <v>KDM Energía S.A.</v>
          </cell>
          <cell r="E400" t="str">
            <v>D201</v>
          </cell>
          <cell r="F400" t="str">
            <v>PIC-NPM</v>
          </cell>
          <cell r="G400" t="str">
            <v>Rodrigo Pardo Feres</v>
          </cell>
          <cell r="H400" t="str">
            <v>rpardof@kdm.cl</v>
          </cell>
        </row>
        <row r="401">
          <cell r="B401" t="str">
            <v>KDM</v>
          </cell>
          <cell r="C401" t="str">
            <v>76059578-0</v>
          </cell>
          <cell r="D401" t="str">
            <v>KDM Energía S.A.</v>
          </cell>
          <cell r="E401" t="str">
            <v>D201</v>
          </cell>
          <cell r="F401" t="str">
            <v>SE NCH</v>
          </cell>
          <cell r="G401" t="str">
            <v>Rodrigo Pardo Feres</v>
          </cell>
          <cell r="H401" t="str">
            <v>rpardof@kdm.cl</v>
          </cell>
        </row>
        <row r="402">
          <cell r="B402" t="str">
            <v>KDM</v>
          </cell>
          <cell r="C402" t="str">
            <v>76059578-0</v>
          </cell>
          <cell r="D402" t="str">
            <v>KDM Energía S.A.</v>
          </cell>
          <cell r="E402" t="str">
            <v>D201</v>
          </cell>
          <cell r="F402" t="str">
            <v>PIC-NPM</v>
          </cell>
          <cell r="G402" t="str">
            <v>Rodrigo Pardo Feres</v>
          </cell>
          <cell r="H402" t="str">
            <v>rpardof@kdm.cl</v>
          </cell>
        </row>
        <row r="403">
          <cell r="B403" t="str">
            <v>KDM</v>
          </cell>
          <cell r="C403" t="str">
            <v>76059578-0</v>
          </cell>
          <cell r="D403" t="str">
            <v>KDM Energía S.A.</v>
          </cell>
          <cell r="E403" t="str">
            <v>D310</v>
          </cell>
          <cell r="F403" t="str">
            <v>TRF-CMP</v>
          </cell>
          <cell r="G403" t="str">
            <v>Rodrigo Pardo Feres</v>
          </cell>
          <cell r="H403" t="str">
            <v>rpardof@kdm.cl</v>
          </cell>
        </row>
        <row r="404">
          <cell r="B404" t="str">
            <v>KDM</v>
          </cell>
          <cell r="C404" t="str">
            <v>76059578-0</v>
          </cell>
          <cell r="D404" t="str">
            <v>KDM Energía S.A.</v>
          </cell>
          <cell r="E404" t="str">
            <v>D310</v>
          </cell>
          <cell r="F404" t="str">
            <v>CNA-LAG</v>
          </cell>
          <cell r="G404" t="str">
            <v>Rodrigo Pardo Feres</v>
          </cell>
          <cell r="H404" t="str">
            <v>rpardof@kdm.cl</v>
          </cell>
        </row>
        <row r="405">
          <cell r="B405" t="str">
            <v>KDM</v>
          </cell>
          <cell r="C405" t="str">
            <v>76059578-0</v>
          </cell>
          <cell r="D405" t="str">
            <v>KDM Energía S.A.</v>
          </cell>
          <cell r="E405" t="str">
            <v>D310</v>
          </cell>
          <cell r="F405" t="str">
            <v>TRF-AJA</v>
          </cell>
          <cell r="G405" t="str">
            <v>Rodrigo Pardo Feres</v>
          </cell>
          <cell r="H405" t="str">
            <v>rpardof@kdm.cl</v>
          </cell>
        </row>
        <row r="406">
          <cell r="B406" t="str">
            <v>KDM</v>
          </cell>
          <cell r="C406" t="str">
            <v>76059578-0</v>
          </cell>
          <cell r="D406" t="str">
            <v>KDM Energía S.A.</v>
          </cell>
          <cell r="E406" t="str">
            <v>D115</v>
          </cell>
          <cell r="F406" t="str">
            <v>CHA-ANC</v>
          </cell>
          <cell r="G406" t="str">
            <v>Rodrigo Pardo Feres</v>
          </cell>
          <cell r="H406" t="str">
            <v>rpardof@kdm.cl</v>
          </cell>
        </row>
        <row r="407">
          <cell r="B407" t="str">
            <v>KDM</v>
          </cell>
          <cell r="C407" t="str">
            <v>76059578-0</v>
          </cell>
          <cell r="D407" t="str">
            <v>KDM Energía S.A.</v>
          </cell>
          <cell r="E407" t="str">
            <v>D115</v>
          </cell>
          <cell r="F407" t="str">
            <v>CIR-PIC</v>
          </cell>
          <cell r="G407" t="str">
            <v>Rodrigo Pardo Feres</v>
          </cell>
          <cell r="H407" t="str">
            <v>rpardof@kdm.cl</v>
          </cell>
        </row>
        <row r="408">
          <cell r="B408" t="str">
            <v>MASISA ECO</v>
          </cell>
          <cell r="C408" t="str">
            <v>96802690-9</v>
          </cell>
          <cell r="D408" t="str">
            <v>Masisa S.A.</v>
          </cell>
          <cell r="E408" t="str">
            <v>D310</v>
          </cell>
          <cell r="F408" t="str">
            <v>CNA-LAG</v>
          </cell>
          <cell r="G408" t="str">
            <v>Roberto Salas</v>
          </cell>
          <cell r="H408" t="str">
            <v>roberto.salas@masisa.com</v>
          </cell>
        </row>
        <row r="409">
          <cell r="B409" t="str">
            <v>MASISA ECO</v>
          </cell>
          <cell r="C409" t="str">
            <v>96802690-9</v>
          </cell>
          <cell r="D409" t="str">
            <v>Masisa S.A.</v>
          </cell>
          <cell r="E409" t="str">
            <v>D201</v>
          </cell>
          <cell r="F409" t="str">
            <v>PIC-NPM</v>
          </cell>
          <cell r="G409" t="str">
            <v>Roberto Salas</v>
          </cell>
          <cell r="H409" t="str">
            <v>roberto.salas@masisa.com</v>
          </cell>
        </row>
        <row r="410">
          <cell r="B410" t="str">
            <v>MASISA ECO</v>
          </cell>
          <cell r="C410" t="str">
            <v>96802690-9</v>
          </cell>
          <cell r="D410" t="str">
            <v>Masisa S.A.</v>
          </cell>
          <cell r="E410" t="str">
            <v>D201</v>
          </cell>
          <cell r="F410" t="str">
            <v>SE NCH</v>
          </cell>
          <cell r="G410" t="str">
            <v>Roberto Salas</v>
          </cell>
          <cell r="H410" t="str">
            <v>roberto.salas@masisa.com</v>
          </cell>
        </row>
        <row r="411">
          <cell r="B411" t="str">
            <v>MASISA ECO</v>
          </cell>
          <cell r="C411" t="str">
            <v>96802690-9</v>
          </cell>
          <cell r="D411" t="str">
            <v>Masisa S.A.</v>
          </cell>
          <cell r="E411" t="str">
            <v>D201</v>
          </cell>
          <cell r="F411" t="str">
            <v>PIC-NPM</v>
          </cell>
          <cell r="G411" t="str">
            <v>Roberto Salas</v>
          </cell>
          <cell r="H411" t="str">
            <v>roberto.salas@masisa.com</v>
          </cell>
        </row>
        <row r="412">
          <cell r="B412" t="str">
            <v>MASISA ECO</v>
          </cell>
          <cell r="C412" t="str">
            <v>96802690-9</v>
          </cell>
          <cell r="D412" t="str">
            <v>Masisa S.A.</v>
          </cell>
          <cell r="E412" t="str">
            <v>D310</v>
          </cell>
          <cell r="F412" t="str">
            <v>CNA-LAG</v>
          </cell>
          <cell r="G412" t="str">
            <v>Roberto Salas</v>
          </cell>
          <cell r="H412" t="str">
            <v>roberto.salas@masisa.com</v>
          </cell>
        </row>
        <row r="413">
          <cell r="B413" t="str">
            <v>MASISA ECO</v>
          </cell>
          <cell r="C413" t="str">
            <v>96802690-9</v>
          </cell>
          <cell r="D413" t="str">
            <v>Masisa S.A.</v>
          </cell>
          <cell r="E413" t="str">
            <v>D310</v>
          </cell>
          <cell r="F413" t="str">
            <v>TRF-AJA</v>
          </cell>
          <cell r="G413" t="str">
            <v>Roberto Salas</v>
          </cell>
          <cell r="H413" t="str">
            <v>roberto.salas@masisa.com</v>
          </cell>
        </row>
        <row r="414">
          <cell r="B414" t="str">
            <v>MASISA ECO</v>
          </cell>
          <cell r="C414" t="str">
            <v>96802690-9</v>
          </cell>
          <cell r="D414" t="str">
            <v>Masisa S.A.</v>
          </cell>
          <cell r="E414" t="str">
            <v>D115</v>
          </cell>
          <cell r="F414" t="str">
            <v>CHA-ANC</v>
          </cell>
          <cell r="G414" t="str">
            <v>Roberto Salas</v>
          </cell>
          <cell r="H414" t="str">
            <v>roberto.salas@masisa.com</v>
          </cell>
        </row>
        <row r="415">
          <cell r="B415" t="str">
            <v>DIUTO</v>
          </cell>
          <cell r="C415" t="str">
            <v>76074053-5</v>
          </cell>
          <cell r="D415" t="str">
            <v>Minicentral Hidroeléctrica El Diuto S.A.</v>
          </cell>
          <cell r="E415" t="str">
            <v>D115</v>
          </cell>
          <cell r="F415" t="str">
            <v>CHA-ANC</v>
          </cell>
          <cell r="G415" t="str">
            <v>Lluc Rovira Masramon</v>
          </cell>
          <cell r="H415" t="str">
            <v>lrovira@engiaux.com</v>
          </cell>
        </row>
        <row r="416">
          <cell r="B416" t="str">
            <v>DIUTO</v>
          </cell>
          <cell r="C416" t="str">
            <v>76074053-5</v>
          </cell>
          <cell r="D416" t="str">
            <v>Minicentral Hidroeléctrica El Diuto S.A.</v>
          </cell>
          <cell r="E416" t="str">
            <v>D115</v>
          </cell>
          <cell r="F416" t="str">
            <v>CIR-PIC</v>
          </cell>
          <cell r="G416" t="str">
            <v>Lluc Rovira Masramon</v>
          </cell>
          <cell r="H416" t="str">
            <v>lrovira@engiaux.com</v>
          </cell>
        </row>
        <row r="417">
          <cell r="B417" t="str">
            <v>NORACID</v>
          </cell>
          <cell r="C417" t="str">
            <v>76858530-K</v>
          </cell>
          <cell r="D417" t="str">
            <v>Noracid S.A.</v>
          </cell>
          <cell r="E417" t="str">
            <v>D201</v>
          </cell>
          <cell r="F417" t="str">
            <v>KIMAL</v>
          </cell>
          <cell r="G417" t="str">
            <v xml:space="preserve">Werner Watznauer </v>
          </cell>
          <cell r="H417" t="str">
            <v>wwatznauer@noracid.cl</v>
          </cell>
        </row>
        <row r="418">
          <cell r="B418" t="str">
            <v>NORACID</v>
          </cell>
          <cell r="C418" t="str">
            <v>76858530-K</v>
          </cell>
          <cell r="D418" t="str">
            <v>Noracid S.A.</v>
          </cell>
          <cell r="E418" t="str">
            <v>D201</v>
          </cell>
          <cell r="F418" t="str">
            <v>KIMAL</v>
          </cell>
          <cell r="G418" t="str">
            <v xml:space="preserve">Werner Watznauer </v>
          </cell>
          <cell r="H418" t="str">
            <v>wwatznauer@noracid.cl</v>
          </cell>
        </row>
        <row r="419">
          <cell r="B419" t="str">
            <v>NORVIND</v>
          </cell>
          <cell r="C419" t="str">
            <v>76919070-8</v>
          </cell>
          <cell r="D419" t="str">
            <v>Norvind S.A.</v>
          </cell>
          <cell r="E419" t="str">
            <v>D310</v>
          </cell>
          <cell r="F419" t="str">
            <v>CNA-LAG</v>
          </cell>
          <cell r="G419" t="str">
            <v xml:space="preserve">Mauricio Caamaño </v>
          </cell>
          <cell r="H419" t="str">
            <v>mauricio.caamano@latampower.com</v>
          </cell>
        </row>
        <row r="420">
          <cell r="B420" t="str">
            <v>NORVIND</v>
          </cell>
          <cell r="C420" t="str">
            <v>76919070-8</v>
          </cell>
          <cell r="D420" t="str">
            <v>Norvind S.A.</v>
          </cell>
          <cell r="E420" t="str">
            <v>D201</v>
          </cell>
          <cell r="F420" t="str">
            <v>PIC-NPM</v>
          </cell>
          <cell r="G420" t="str">
            <v xml:space="preserve">Mauricio Caamaño </v>
          </cell>
          <cell r="H420" t="str">
            <v>mauricio.caamano@latampower.com</v>
          </cell>
        </row>
        <row r="421">
          <cell r="B421" t="str">
            <v>NORVIND</v>
          </cell>
          <cell r="C421" t="str">
            <v>76919070-8</v>
          </cell>
          <cell r="D421" t="str">
            <v>Norvind S.A.</v>
          </cell>
          <cell r="E421" t="str">
            <v>D201</v>
          </cell>
          <cell r="F421" t="str">
            <v>SE NCH</v>
          </cell>
          <cell r="G421" t="str">
            <v xml:space="preserve">Mauricio Caamaño </v>
          </cell>
          <cell r="H421" t="str">
            <v>mauricio.caamano@latampower.com</v>
          </cell>
        </row>
        <row r="422">
          <cell r="B422" t="str">
            <v>NORVIND</v>
          </cell>
          <cell r="C422" t="str">
            <v>76919070-8</v>
          </cell>
          <cell r="D422" t="str">
            <v>Norvind S.A.</v>
          </cell>
          <cell r="E422" t="str">
            <v>D201</v>
          </cell>
          <cell r="F422" t="str">
            <v>PIC-NPM</v>
          </cell>
          <cell r="G422" t="str">
            <v xml:space="preserve">Mauricio Caamaño </v>
          </cell>
          <cell r="H422" t="str">
            <v>mauricio.caamano@latampower.com</v>
          </cell>
        </row>
        <row r="423">
          <cell r="B423" t="str">
            <v>NORVIND</v>
          </cell>
          <cell r="C423" t="str">
            <v>76919070-8</v>
          </cell>
          <cell r="D423" t="str">
            <v>Norvind S.A.</v>
          </cell>
          <cell r="E423" t="str">
            <v>D310</v>
          </cell>
          <cell r="F423" t="str">
            <v>CNA-LAG</v>
          </cell>
          <cell r="G423" t="str">
            <v xml:space="preserve">Mauricio Caamaño </v>
          </cell>
          <cell r="H423" t="str">
            <v>mauricio.caamano@latampower.com</v>
          </cell>
        </row>
        <row r="424">
          <cell r="B424" t="str">
            <v>NORVIND</v>
          </cell>
          <cell r="C424" t="str">
            <v>76919070-8</v>
          </cell>
          <cell r="D424" t="str">
            <v>Norvind S.A.</v>
          </cell>
          <cell r="E424" t="str">
            <v>D310</v>
          </cell>
          <cell r="F424" t="str">
            <v>TRF-AJA</v>
          </cell>
          <cell r="G424" t="str">
            <v xml:space="preserve">Mauricio Caamaño </v>
          </cell>
          <cell r="H424" t="str">
            <v>mauricio.caamano@latampower.com</v>
          </cell>
        </row>
        <row r="425">
          <cell r="B425" t="str">
            <v>NORVIND</v>
          </cell>
          <cell r="C425" t="str">
            <v>76919070-8</v>
          </cell>
          <cell r="D425" t="str">
            <v>Norvind S.A.</v>
          </cell>
          <cell r="E425" t="str">
            <v>D115</v>
          </cell>
          <cell r="F425" t="str">
            <v>CHA-ANC</v>
          </cell>
          <cell r="G425" t="str">
            <v xml:space="preserve">Mauricio Caamaño </v>
          </cell>
          <cell r="H425" t="str">
            <v>mauricio.caamano@latampower.com</v>
          </cell>
        </row>
        <row r="426">
          <cell r="B426" t="str">
            <v>NORVIND</v>
          </cell>
          <cell r="C426" t="str">
            <v>76919070-8</v>
          </cell>
          <cell r="D426" t="str">
            <v>Norvind S.A.</v>
          </cell>
          <cell r="E426" t="str">
            <v>D115</v>
          </cell>
          <cell r="F426" t="str">
            <v>CIR-PIC</v>
          </cell>
          <cell r="G426" t="str">
            <v xml:space="preserve">Mauricio Caamaño </v>
          </cell>
          <cell r="H426" t="str">
            <v>mauricio.caamano@latampower.com</v>
          </cell>
        </row>
        <row r="427">
          <cell r="B427" t="str">
            <v>ON GROUP</v>
          </cell>
          <cell r="C427" t="str">
            <v>96827870-3</v>
          </cell>
          <cell r="D427" t="str">
            <v>On-Group S.A.</v>
          </cell>
          <cell r="E427" t="str">
            <v>D201</v>
          </cell>
          <cell r="F427" t="str">
            <v>KIMAL</v>
          </cell>
          <cell r="G427" t="str">
            <v>Rene Valdes Aburto</v>
          </cell>
          <cell r="H427" t="str">
            <v>rene.valdes@on-energy.cl</v>
          </cell>
        </row>
        <row r="428">
          <cell r="B428" t="str">
            <v>ON GROUP</v>
          </cell>
          <cell r="C428" t="str">
            <v>96827870-3</v>
          </cell>
          <cell r="D428" t="str">
            <v>On-Group S.A.</v>
          </cell>
          <cell r="E428" t="str">
            <v>D201</v>
          </cell>
          <cell r="F428" t="str">
            <v>KIMAL</v>
          </cell>
          <cell r="G428" t="str">
            <v>Rene Valdes Aburto</v>
          </cell>
          <cell r="H428" t="str">
            <v>rene.valdes@on-energy.cl</v>
          </cell>
        </row>
        <row r="429">
          <cell r="B429" t="str">
            <v>Pacific Hydro Chacayes</v>
          </cell>
          <cell r="C429" t="str">
            <v>76006855-1</v>
          </cell>
          <cell r="D429" t="str">
            <v>Pacific Hydro Chacayes S.A.</v>
          </cell>
          <cell r="E429" t="str">
            <v>D310</v>
          </cell>
          <cell r="F429" t="str">
            <v>CNA-LAG</v>
          </cell>
          <cell r="G429" t="str">
            <v xml:space="preserve">Nigel Baker </v>
          </cell>
          <cell r="H429" t="str">
            <v>nbaker@pacifichydro.cl</v>
          </cell>
        </row>
        <row r="430">
          <cell r="B430" t="str">
            <v>Pacific Hydro Chacayes</v>
          </cell>
          <cell r="C430" t="str">
            <v>76006855-1</v>
          </cell>
          <cell r="D430" t="str">
            <v>Pacific Hydro Chacayes S.A.</v>
          </cell>
          <cell r="E430" t="str">
            <v>D201</v>
          </cell>
          <cell r="F430" t="str">
            <v>PIC-NPM</v>
          </cell>
          <cell r="G430" t="str">
            <v xml:space="preserve">Nigel Baker </v>
          </cell>
          <cell r="H430" t="str">
            <v>nbaker@pacifichydro.cl</v>
          </cell>
        </row>
        <row r="431">
          <cell r="B431" t="str">
            <v>Pacific Hydro Chacayes</v>
          </cell>
          <cell r="C431" t="str">
            <v>76006855-1</v>
          </cell>
          <cell r="D431" t="str">
            <v>Pacific Hydro Chacayes S.A.</v>
          </cell>
          <cell r="E431" t="str">
            <v>D201</v>
          </cell>
          <cell r="F431" t="str">
            <v>SE NCH</v>
          </cell>
          <cell r="G431" t="str">
            <v xml:space="preserve">Nigel Baker </v>
          </cell>
          <cell r="H431" t="str">
            <v>nbaker@pacifichydro.cl</v>
          </cell>
        </row>
        <row r="432">
          <cell r="B432" t="str">
            <v>Pacific Hydro Chacayes</v>
          </cell>
          <cell r="C432" t="str">
            <v>76006855-1</v>
          </cell>
          <cell r="D432" t="str">
            <v>Pacific Hydro Chacayes S.A.</v>
          </cell>
          <cell r="E432" t="str">
            <v>D201</v>
          </cell>
          <cell r="F432" t="str">
            <v>PIC-NPM</v>
          </cell>
          <cell r="G432" t="str">
            <v xml:space="preserve">Nigel Baker </v>
          </cell>
          <cell r="H432" t="str">
            <v>nbaker@pacifichydro.cl</v>
          </cell>
        </row>
        <row r="433">
          <cell r="B433" t="str">
            <v>Pacific Hydro Chacayes</v>
          </cell>
          <cell r="C433" t="str">
            <v>76006855-1</v>
          </cell>
          <cell r="D433" t="str">
            <v>Pacific Hydro Chacayes S.A.</v>
          </cell>
          <cell r="E433" t="str">
            <v>D310</v>
          </cell>
          <cell r="F433" t="str">
            <v>TRF-CMP</v>
          </cell>
          <cell r="G433" t="str">
            <v xml:space="preserve">Nigel Baker </v>
          </cell>
          <cell r="H433" t="str">
            <v>nbaker@pacifichydro.cl</v>
          </cell>
        </row>
        <row r="434">
          <cell r="B434" t="str">
            <v>Pacific Hydro Chacayes</v>
          </cell>
          <cell r="C434" t="str">
            <v>76006855-1</v>
          </cell>
          <cell r="D434" t="str">
            <v>Pacific Hydro Chacayes S.A.</v>
          </cell>
          <cell r="E434" t="str">
            <v>D310</v>
          </cell>
          <cell r="F434" t="str">
            <v>CNA-LAG</v>
          </cell>
          <cell r="G434" t="str">
            <v xml:space="preserve">Nigel Baker </v>
          </cell>
          <cell r="H434" t="str">
            <v>nbaker@pacifichydro.cl</v>
          </cell>
        </row>
        <row r="435">
          <cell r="B435" t="str">
            <v>Pacific Hydro Chacayes</v>
          </cell>
          <cell r="C435" t="str">
            <v>76006855-1</v>
          </cell>
          <cell r="D435" t="str">
            <v>Pacific Hydro Chacayes S.A.</v>
          </cell>
          <cell r="E435" t="str">
            <v>D310</v>
          </cell>
          <cell r="F435" t="str">
            <v>TRF-AJA</v>
          </cell>
          <cell r="G435" t="str">
            <v xml:space="preserve">Nigel Baker </v>
          </cell>
          <cell r="H435" t="str">
            <v>nbaker@pacifichydro.cl</v>
          </cell>
        </row>
        <row r="436">
          <cell r="B436" t="str">
            <v>Pacific Hydro Chacayes</v>
          </cell>
          <cell r="C436" t="str">
            <v>76006855-1</v>
          </cell>
          <cell r="D436" t="str">
            <v>Pacific Hydro Chacayes S.A.</v>
          </cell>
          <cell r="E436" t="str">
            <v>D115</v>
          </cell>
          <cell r="F436" t="str">
            <v>CHA-ANC</v>
          </cell>
          <cell r="G436" t="str">
            <v xml:space="preserve">Nigel Baker </v>
          </cell>
          <cell r="H436" t="str">
            <v>nbaker@pacifichydro.cl</v>
          </cell>
        </row>
        <row r="437">
          <cell r="B437" t="str">
            <v>Pacific Hydro Chacayes</v>
          </cell>
          <cell r="C437" t="str">
            <v>76006855-1</v>
          </cell>
          <cell r="D437" t="str">
            <v>Pacific Hydro Chacayes S.A.</v>
          </cell>
          <cell r="E437" t="str">
            <v>D115</v>
          </cell>
          <cell r="F437" t="str">
            <v>CIR-PIC</v>
          </cell>
          <cell r="G437" t="str">
            <v xml:space="preserve">Nigel Baker </v>
          </cell>
          <cell r="H437" t="str">
            <v>nbaker@pacifichydro.cl</v>
          </cell>
        </row>
        <row r="438">
          <cell r="B438" t="str">
            <v>PACIFIC HYDRO</v>
          </cell>
          <cell r="C438" t="str">
            <v>96990040-8</v>
          </cell>
          <cell r="D438" t="str">
            <v>Pacific Hydro Chile S.A.</v>
          </cell>
          <cell r="E438" t="str">
            <v>D115</v>
          </cell>
          <cell r="F438" t="str">
            <v>CAR-POL</v>
          </cell>
          <cell r="G438" t="str">
            <v xml:space="preserve">Nigel Baker </v>
          </cell>
          <cell r="H438" t="str">
            <v>nbaker@pacifichydro.cl</v>
          </cell>
        </row>
        <row r="439">
          <cell r="B439" t="str">
            <v>PACIFIC HYDRO</v>
          </cell>
          <cell r="C439" t="str">
            <v>96990040-8</v>
          </cell>
          <cell r="D439" t="str">
            <v>Pacific Hydro Chile S.A.</v>
          </cell>
          <cell r="E439" t="str">
            <v>D310</v>
          </cell>
          <cell r="F439" t="str">
            <v>CNA-LAG</v>
          </cell>
          <cell r="G439" t="str">
            <v xml:space="preserve">Nigel Baker </v>
          </cell>
          <cell r="H439" t="str">
            <v>nbaker@pacifichydro.cl</v>
          </cell>
        </row>
        <row r="440">
          <cell r="B440" t="str">
            <v>PACIFIC HYDRO</v>
          </cell>
          <cell r="C440" t="str">
            <v>96990040-8</v>
          </cell>
          <cell r="D440" t="str">
            <v>Pacific Hydro Chile S.A.</v>
          </cell>
          <cell r="E440" t="str">
            <v>D201</v>
          </cell>
          <cell r="F440" t="str">
            <v>PIC-NPM</v>
          </cell>
          <cell r="G440" t="str">
            <v xml:space="preserve">Nigel Baker </v>
          </cell>
          <cell r="H440" t="str">
            <v>nbaker@pacifichydro.cl</v>
          </cell>
        </row>
        <row r="441">
          <cell r="B441" t="str">
            <v>PACIFIC HYDRO</v>
          </cell>
          <cell r="C441" t="str">
            <v>96990040-8</v>
          </cell>
          <cell r="D441" t="str">
            <v>Pacific Hydro Chile S.A.</v>
          </cell>
          <cell r="E441" t="str">
            <v>D115</v>
          </cell>
          <cell r="F441" t="str">
            <v>CAR-POL</v>
          </cell>
          <cell r="G441" t="str">
            <v xml:space="preserve">Nigel Baker </v>
          </cell>
          <cell r="H441" t="str">
            <v>nbaker@pacifichydro.cl</v>
          </cell>
        </row>
        <row r="442">
          <cell r="B442" t="str">
            <v>PACIFIC HYDRO</v>
          </cell>
          <cell r="C442" t="str">
            <v>96990040-8</v>
          </cell>
          <cell r="D442" t="str">
            <v>Pacific Hydro Chile S.A.</v>
          </cell>
          <cell r="E442" t="str">
            <v>D201</v>
          </cell>
          <cell r="F442" t="str">
            <v>SE NCH</v>
          </cell>
          <cell r="G442" t="str">
            <v xml:space="preserve">Nigel Baker </v>
          </cell>
          <cell r="H442" t="str">
            <v>nbaker@pacifichydro.cl</v>
          </cell>
        </row>
        <row r="443">
          <cell r="B443" t="str">
            <v>PACIFIC HYDRO</v>
          </cell>
          <cell r="C443" t="str">
            <v>96990040-8</v>
          </cell>
          <cell r="D443" t="str">
            <v>Pacific Hydro Chile S.A.</v>
          </cell>
          <cell r="E443" t="str">
            <v>D201</v>
          </cell>
          <cell r="F443" t="str">
            <v>PIC-NPM</v>
          </cell>
          <cell r="G443" t="str">
            <v xml:space="preserve">Nigel Baker </v>
          </cell>
          <cell r="H443" t="str">
            <v>nbaker@pacifichydro.cl</v>
          </cell>
        </row>
        <row r="444">
          <cell r="B444" t="str">
            <v>PACIFIC HYDRO</v>
          </cell>
          <cell r="C444" t="str">
            <v>96990040-8</v>
          </cell>
          <cell r="D444" t="str">
            <v>Pacific Hydro Chile S.A.</v>
          </cell>
          <cell r="E444" t="str">
            <v>D310</v>
          </cell>
          <cell r="F444" t="str">
            <v>TRF-CMP</v>
          </cell>
          <cell r="G444" t="str">
            <v xml:space="preserve">Nigel Baker </v>
          </cell>
          <cell r="H444" t="str">
            <v>nbaker@pacifichydro.cl</v>
          </cell>
        </row>
        <row r="445">
          <cell r="B445" t="str">
            <v>PACIFIC HYDRO</v>
          </cell>
          <cell r="C445" t="str">
            <v>96990040-8</v>
          </cell>
          <cell r="D445" t="str">
            <v>Pacific Hydro Chile S.A.</v>
          </cell>
          <cell r="E445" t="str">
            <v>D310</v>
          </cell>
          <cell r="F445" t="str">
            <v>CNA-LAG</v>
          </cell>
          <cell r="G445" t="str">
            <v xml:space="preserve">Nigel Baker </v>
          </cell>
          <cell r="H445" t="str">
            <v>nbaker@pacifichydro.cl</v>
          </cell>
        </row>
        <row r="446">
          <cell r="B446" t="str">
            <v>PACIFIC HYDRO</v>
          </cell>
          <cell r="C446" t="str">
            <v>96990040-8</v>
          </cell>
          <cell r="D446" t="str">
            <v>Pacific Hydro Chile S.A.</v>
          </cell>
          <cell r="E446" t="str">
            <v>D310</v>
          </cell>
          <cell r="F446" t="str">
            <v>TRF-AJA</v>
          </cell>
          <cell r="G446" t="str">
            <v xml:space="preserve">Nigel Baker </v>
          </cell>
          <cell r="H446" t="str">
            <v>nbaker@pacifichydro.cl</v>
          </cell>
        </row>
        <row r="447">
          <cell r="B447" t="str">
            <v>PACIFIC HYDRO</v>
          </cell>
          <cell r="C447" t="str">
            <v>96990040-8</v>
          </cell>
          <cell r="D447" t="str">
            <v>Pacific Hydro Chile S.A.</v>
          </cell>
          <cell r="E447" t="str">
            <v>D115</v>
          </cell>
          <cell r="F447" t="str">
            <v>CHA-ANC</v>
          </cell>
          <cell r="G447" t="str">
            <v xml:space="preserve">Nigel Baker </v>
          </cell>
          <cell r="H447" t="str">
            <v>nbaker@pacifichydro.cl</v>
          </cell>
        </row>
        <row r="448">
          <cell r="B448" t="str">
            <v>PACIFIC HYDRO</v>
          </cell>
          <cell r="C448" t="str">
            <v>96990040-8</v>
          </cell>
          <cell r="D448" t="str">
            <v>Pacific Hydro Chile S.A.</v>
          </cell>
          <cell r="E448" t="str">
            <v>D115</v>
          </cell>
          <cell r="F448" t="str">
            <v>CIR-PIC</v>
          </cell>
          <cell r="G448" t="str">
            <v xml:space="preserve">Nigel Baker </v>
          </cell>
          <cell r="H448" t="str">
            <v>nbaker@pacifichydro.cl</v>
          </cell>
        </row>
        <row r="449">
          <cell r="B449" t="str">
            <v>Parque Eólico El Arrayán</v>
          </cell>
          <cell r="C449" t="str">
            <v>76068557-7</v>
          </cell>
          <cell r="D449" t="str">
            <v>Parque Eólico El Arrayán SpA</v>
          </cell>
          <cell r="E449" t="str">
            <v>D310</v>
          </cell>
          <cell r="F449" t="str">
            <v>CNA-LAG</v>
          </cell>
          <cell r="G449" t="str">
            <v>Cesar Rudolf Araneda Kauert</v>
          </cell>
          <cell r="H449" t="str">
            <v>raraneda@arroyoenergygroup.com</v>
          </cell>
        </row>
        <row r="450">
          <cell r="B450" t="str">
            <v>Parque Eólico El Arrayán</v>
          </cell>
          <cell r="C450" t="str">
            <v>76068557-7</v>
          </cell>
          <cell r="D450" t="str">
            <v>Parque Eólico El Arrayán SpA</v>
          </cell>
          <cell r="E450" t="str">
            <v>D201</v>
          </cell>
          <cell r="F450" t="str">
            <v>PIC-NPM</v>
          </cell>
          <cell r="G450" t="str">
            <v>Cesar Rudolf Araneda Kauert</v>
          </cell>
          <cell r="H450" t="str">
            <v>raraneda@arroyoenergygroup.com</v>
          </cell>
        </row>
        <row r="451">
          <cell r="B451" t="str">
            <v>Parque Eólico El Arrayán</v>
          </cell>
          <cell r="C451" t="str">
            <v>76068557-7</v>
          </cell>
          <cell r="D451" t="str">
            <v>Parque Eólico El Arrayán SpA</v>
          </cell>
          <cell r="E451" t="str">
            <v>D201</v>
          </cell>
          <cell r="F451" t="str">
            <v>SE NCH</v>
          </cell>
          <cell r="G451" t="str">
            <v>Cesar Rudolf Araneda Kauert</v>
          </cell>
          <cell r="H451" t="str">
            <v>raraneda@arroyoenergygroup.com</v>
          </cell>
        </row>
        <row r="452">
          <cell r="B452" t="str">
            <v>Parque Eólico El Arrayán</v>
          </cell>
          <cell r="C452" t="str">
            <v>76068557-7</v>
          </cell>
          <cell r="D452" t="str">
            <v>Parque Eólico El Arrayán SpA</v>
          </cell>
          <cell r="E452" t="str">
            <v>D201</v>
          </cell>
          <cell r="F452" t="str">
            <v>PIC-NPM</v>
          </cell>
          <cell r="G452" t="str">
            <v>Cesar Rudolf Araneda Kauert</v>
          </cell>
          <cell r="H452" t="str">
            <v>raraneda@arroyoenergygroup.com</v>
          </cell>
        </row>
        <row r="453">
          <cell r="B453" t="str">
            <v>Parque Eólico El Arrayán</v>
          </cell>
          <cell r="C453" t="str">
            <v>76068557-7</v>
          </cell>
          <cell r="D453" t="str">
            <v>Parque Eólico El Arrayán SpA</v>
          </cell>
          <cell r="E453" t="str">
            <v>D310</v>
          </cell>
          <cell r="F453" t="str">
            <v>TRF-CMP</v>
          </cell>
          <cell r="G453" t="str">
            <v>Cesar Rudolf Araneda Kauert</v>
          </cell>
          <cell r="H453" t="str">
            <v>raraneda@arroyoenergygroup.com</v>
          </cell>
        </row>
        <row r="454">
          <cell r="B454" t="str">
            <v>Parque Eólico El Arrayán</v>
          </cell>
          <cell r="C454" t="str">
            <v>76068557-7</v>
          </cell>
          <cell r="D454" t="str">
            <v>Parque Eólico El Arrayán SpA</v>
          </cell>
          <cell r="E454" t="str">
            <v>D310</v>
          </cell>
          <cell r="F454" t="str">
            <v>CNA-LAG</v>
          </cell>
          <cell r="G454" t="str">
            <v>Cesar Rudolf Araneda Kauert</v>
          </cell>
          <cell r="H454" t="str">
            <v>raraneda@arroyoenergygroup.com</v>
          </cell>
        </row>
        <row r="455">
          <cell r="B455" t="str">
            <v>Parque Eólico El Arrayán</v>
          </cell>
          <cell r="C455" t="str">
            <v>76068557-7</v>
          </cell>
          <cell r="D455" t="str">
            <v>Parque Eólico El Arrayán SpA</v>
          </cell>
          <cell r="E455" t="str">
            <v>D310</v>
          </cell>
          <cell r="F455" t="str">
            <v>TRF-AJA</v>
          </cell>
          <cell r="G455" t="str">
            <v>Cesar Rudolf Araneda Kauert</v>
          </cell>
          <cell r="H455" t="str">
            <v>raraneda@arroyoenergygroup.com</v>
          </cell>
        </row>
        <row r="456">
          <cell r="B456" t="str">
            <v>Parque Eolico Lebu</v>
          </cell>
          <cell r="C456" t="str">
            <v>76416891-7</v>
          </cell>
          <cell r="D456" t="str">
            <v>Parque Eólico Lebu-Toro SpA</v>
          </cell>
          <cell r="E456" t="str">
            <v>D310</v>
          </cell>
          <cell r="F456" t="str">
            <v>CNA-LAG</v>
          </cell>
          <cell r="G456" t="str">
            <v>David Roa Saenz</v>
          </cell>
          <cell r="H456" t="str">
            <v>d.roa@cristoro.cl</v>
          </cell>
        </row>
        <row r="457">
          <cell r="B457" t="str">
            <v>Parque Eolico Lebu</v>
          </cell>
          <cell r="C457" t="str">
            <v>76416891-7</v>
          </cell>
          <cell r="D457" t="str">
            <v>Parque Eólico Lebu-Toro SpA</v>
          </cell>
          <cell r="E457" t="str">
            <v>D201</v>
          </cell>
          <cell r="F457" t="str">
            <v>PIC-NPM</v>
          </cell>
          <cell r="G457" t="str">
            <v>David Roa Saenz</v>
          </cell>
          <cell r="H457" t="str">
            <v>d.roa@cristoro.cl</v>
          </cell>
        </row>
        <row r="458">
          <cell r="B458" t="str">
            <v>Parque Eolico Lebu</v>
          </cell>
          <cell r="C458" t="str">
            <v>76416891-7</v>
          </cell>
          <cell r="D458" t="str">
            <v>Parque Eólico Lebu-Toro SpA</v>
          </cell>
          <cell r="E458" t="str">
            <v>D201</v>
          </cell>
          <cell r="F458" t="str">
            <v>SE NCH</v>
          </cell>
          <cell r="G458" t="str">
            <v>David Roa Saenz</v>
          </cell>
          <cell r="H458" t="str">
            <v>d.roa@cristoro.cl</v>
          </cell>
        </row>
        <row r="459">
          <cell r="B459" t="str">
            <v>Parque Eolico Lebu</v>
          </cell>
          <cell r="C459" t="str">
            <v>76416891-7</v>
          </cell>
          <cell r="D459" t="str">
            <v>Parque Eólico Lebu-Toro SpA</v>
          </cell>
          <cell r="E459" t="str">
            <v>D201</v>
          </cell>
          <cell r="F459" t="str">
            <v>PIC-NPM</v>
          </cell>
          <cell r="G459" t="str">
            <v>David Roa Saenz</v>
          </cell>
          <cell r="H459" t="str">
            <v>d.roa@cristoro.cl</v>
          </cell>
        </row>
        <row r="460">
          <cell r="B460" t="str">
            <v>Parque Eolico Lebu</v>
          </cell>
          <cell r="C460" t="str">
            <v>76416891-7</v>
          </cell>
          <cell r="D460" t="str">
            <v>Parque Eólico Lebu-Toro SpA</v>
          </cell>
          <cell r="E460" t="str">
            <v>D310</v>
          </cell>
          <cell r="F460" t="str">
            <v>CNA-LAG</v>
          </cell>
          <cell r="G460" t="str">
            <v>David Roa Saenz</v>
          </cell>
          <cell r="H460" t="str">
            <v>d.roa@cristoro.cl</v>
          </cell>
        </row>
        <row r="461">
          <cell r="B461" t="str">
            <v>Parque Eolico Lebu</v>
          </cell>
          <cell r="C461" t="str">
            <v>76416891-7</v>
          </cell>
          <cell r="D461" t="str">
            <v>Parque Eólico Lebu-Toro SpA</v>
          </cell>
          <cell r="E461" t="str">
            <v>D310</v>
          </cell>
          <cell r="F461" t="str">
            <v>TRF-AJA</v>
          </cell>
          <cell r="G461" t="str">
            <v>David Roa Saenz</v>
          </cell>
          <cell r="H461" t="str">
            <v>d.roa@cristoro.cl</v>
          </cell>
        </row>
        <row r="462">
          <cell r="B462" t="str">
            <v>Parque Eolico Lebu</v>
          </cell>
          <cell r="C462" t="str">
            <v>76416891-7</v>
          </cell>
          <cell r="D462" t="str">
            <v>Parque Eólico Lebu-Toro SpA</v>
          </cell>
          <cell r="E462" t="str">
            <v>D115</v>
          </cell>
          <cell r="F462" t="str">
            <v>CHA-ANC</v>
          </cell>
          <cell r="G462" t="str">
            <v>David Roa Saenz</v>
          </cell>
          <cell r="H462" t="str">
            <v>d.roa@cristoro.cl</v>
          </cell>
        </row>
        <row r="463">
          <cell r="B463" t="str">
            <v>PARQUE EÓLICO LOS CURUROS</v>
          </cell>
          <cell r="C463" t="str">
            <v>76178599-0</v>
          </cell>
          <cell r="D463" t="str">
            <v>Parque Eólico Los Cururos SpA</v>
          </cell>
          <cell r="E463" t="str">
            <v>D310</v>
          </cell>
          <cell r="F463" t="str">
            <v>CNA-LAG</v>
          </cell>
          <cell r="G463" t="str">
            <v>Javier Federico Dib</v>
          </cell>
          <cell r="H463" t="str">
            <v>javier.dib@aes.com</v>
          </cell>
        </row>
        <row r="464">
          <cell r="B464" t="str">
            <v>PARQUE EÓLICO LOS CURUROS</v>
          </cell>
          <cell r="C464" t="str">
            <v>76178599-0</v>
          </cell>
          <cell r="D464" t="str">
            <v>Parque Eólico Los Cururos SpA</v>
          </cell>
          <cell r="E464" t="str">
            <v>D201</v>
          </cell>
          <cell r="F464" t="str">
            <v>PIC-NPM</v>
          </cell>
          <cell r="G464" t="str">
            <v>Javier Federico Dib</v>
          </cell>
          <cell r="H464" t="str">
            <v>javier.dib@aes.com</v>
          </cell>
        </row>
        <row r="465">
          <cell r="B465" t="str">
            <v>PARQUE EÓLICO LOS CURUROS</v>
          </cell>
          <cell r="C465" t="str">
            <v>76178599-0</v>
          </cell>
          <cell r="D465" t="str">
            <v>Parque Eólico Los Cururos SpA</v>
          </cell>
          <cell r="E465" t="str">
            <v>D201</v>
          </cell>
          <cell r="F465" t="str">
            <v>SE NCH</v>
          </cell>
          <cell r="G465" t="str">
            <v>Javier Federico Dib</v>
          </cell>
          <cell r="H465" t="str">
            <v>javier.dib@aes.com</v>
          </cell>
        </row>
        <row r="466">
          <cell r="B466" t="str">
            <v>PARQUE EÓLICO LOS CURUROS</v>
          </cell>
          <cell r="C466" t="str">
            <v>76178599-0</v>
          </cell>
          <cell r="D466" t="str">
            <v>Parque Eólico Los Cururos SpA</v>
          </cell>
          <cell r="E466" t="str">
            <v>D201</v>
          </cell>
          <cell r="F466" t="str">
            <v>PIC-NPM</v>
          </cell>
          <cell r="G466" t="str">
            <v>Javier Federico Dib</v>
          </cell>
          <cell r="H466" t="str">
            <v>javier.dib@aes.com</v>
          </cell>
        </row>
        <row r="467">
          <cell r="B467" t="str">
            <v>PARQUE EÓLICO LOS CURUROS</v>
          </cell>
          <cell r="C467" t="str">
            <v>76178599-0</v>
          </cell>
          <cell r="D467" t="str">
            <v>Parque Eólico Los Cururos SpA</v>
          </cell>
          <cell r="E467" t="str">
            <v>D310</v>
          </cell>
          <cell r="F467" t="str">
            <v>TRF-CMP</v>
          </cell>
          <cell r="G467" t="str">
            <v>Javier Federico Dib</v>
          </cell>
          <cell r="H467" t="str">
            <v>javier.dib@aes.com</v>
          </cell>
        </row>
        <row r="468">
          <cell r="B468" t="str">
            <v>PARQUE EÓLICO LOS CURUROS</v>
          </cell>
          <cell r="C468" t="str">
            <v>76178599-0</v>
          </cell>
          <cell r="D468" t="str">
            <v>Parque Eólico Los Cururos SpA</v>
          </cell>
          <cell r="E468" t="str">
            <v>D310</v>
          </cell>
          <cell r="F468" t="str">
            <v>CNA-LAG</v>
          </cell>
          <cell r="G468" t="str">
            <v>Javier Federico Dib</v>
          </cell>
          <cell r="H468" t="str">
            <v>javier.dib@aes.com</v>
          </cell>
        </row>
        <row r="469">
          <cell r="B469" t="str">
            <v>PARQUE EÓLICO LOS CURUROS</v>
          </cell>
          <cell r="C469" t="str">
            <v>76178599-0</v>
          </cell>
          <cell r="D469" t="str">
            <v>Parque Eólico Los Cururos SpA</v>
          </cell>
          <cell r="E469" t="str">
            <v>D310</v>
          </cell>
          <cell r="F469" t="str">
            <v>TRF-AJA</v>
          </cell>
          <cell r="G469" t="str">
            <v>Javier Federico Dib</v>
          </cell>
          <cell r="H469" t="str">
            <v>javier.dib@aes.com</v>
          </cell>
        </row>
        <row r="470">
          <cell r="B470" t="str">
            <v>PARQUE EÓLICO TALTAL</v>
          </cell>
          <cell r="C470" t="str">
            <v>76179024-2</v>
          </cell>
          <cell r="D470" t="str">
            <v>Parque Eólico Taltal Spa</v>
          </cell>
          <cell r="E470" t="str">
            <v>D310</v>
          </cell>
          <cell r="F470" t="str">
            <v>CNA-LAG</v>
          </cell>
          <cell r="G470" t="str">
            <v>Juan José Bonilla Andrino</v>
          </cell>
          <cell r="H470" t="str">
            <v>juan.bonilla@enel.com</v>
          </cell>
        </row>
        <row r="471">
          <cell r="B471" t="str">
            <v>PARQUE EÓLICO TALTAL</v>
          </cell>
          <cell r="C471" t="str">
            <v>76179024-2</v>
          </cell>
          <cell r="D471" t="str">
            <v>Parque Eólico Taltal Spa</v>
          </cell>
          <cell r="E471" t="str">
            <v>D201</v>
          </cell>
          <cell r="F471" t="str">
            <v>PIC-NPM</v>
          </cell>
          <cell r="G471" t="str">
            <v>Juan José Bonilla Andrino</v>
          </cell>
          <cell r="H471" t="str">
            <v>juan.bonilla@enel.com</v>
          </cell>
        </row>
        <row r="472">
          <cell r="B472" t="str">
            <v>PARQUE EÓLICO TALTAL</v>
          </cell>
          <cell r="C472" t="str">
            <v>76179024-2</v>
          </cell>
          <cell r="D472" t="str">
            <v>Parque Eólico Taltal Spa</v>
          </cell>
          <cell r="E472" t="str">
            <v>D201</v>
          </cell>
          <cell r="F472" t="str">
            <v>SE NCH</v>
          </cell>
          <cell r="G472" t="str">
            <v>Juan José Bonilla Andrino</v>
          </cell>
          <cell r="H472" t="str">
            <v>juan.bonilla@enel.com</v>
          </cell>
        </row>
        <row r="473">
          <cell r="B473" t="str">
            <v>PARQUE EÓLICO TALTAL</v>
          </cell>
          <cell r="C473" t="str">
            <v>76179024-2</v>
          </cell>
          <cell r="D473" t="str">
            <v>Parque Eólico Taltal Spa</v>
          </cell>
          <cell r="E473" t="str">
            <v>D201</v>
          </cell>
          <cell r="F473" t="str">
            <v>PIC-NPM</v>
          </cell>
          <cell r="G473" t="str">
            <v>Juan José Bonilla Andrino</v>
          </cell>
          <cell r="H473" t="str">
            <v>juan.bonilla@enel.com</v>
          </cell>
        </row>
        <row r="474">
          <cell r="B474" t="str">
            <v>PARQUE EÓLICO TALTAL</v>
          </cell>
          <cell r="C474" t="str">
            <v>76179024-2</v>
          </cell>
          <cell r="D474" t="str">
            <v>Parque Eólico Taltal Spa</v>
          </cell>
          <cell r="E474" t="str">
            <v>D310</v>
          </cell>
          <cell r="F474" t="str">
            <v>TRF-CMP</v>
          </cell>
          <cell r="G474" t="str">
            <v>Juan José Bonilla Andrino</v>
          </cell>
          <cell r="H474" t="str">
            <v>juan.bonilla@enel.com</v>
          </cell>
        </row>
        <row r="475">
          <cell r="B475" t="str">
            <v>PARQUE EÓLICO TALTAL</v>
          </cell>
          <cell r="C475" t="str">
            <v>76179024-2</v>
          </cell>
          <cell r="D475" t="str">
            <v>Parque Eólico Taltal Spa</v>
          </cell>
          <cell r="E475" t="str">
            <v>D310</v>
          </cell>
          <cell r="F475" t="str">
            <v>CNA-LAG</v>
          </cell>
          <cell r="G475" t="str">
            <v>Juan José Bonilla Andrino</v>
          </cell>
          <cell r="H475" t="str">
            <v>juan.bonilla@enel.com</v>
          </cell>
        </row>
        <row r="476">
          <cell r="B476" t="str">
            <v>PARQUE EÓLICO TALTAL</v>
          </cell>
          <cell r="C476" t="str">
            <v>76179024-2</v>
          </cell>
          <cell r="D476" t="str">
            <v>Parque Eólico Taltal Spa</v>
          </cell>
          <cell r="E476" t="str">
            <v>D310</v>
          </cell>
          <cell r="F476" t="str">
            <v>TRF-AJA</v>
          </cell>
          <cell r="G476" t="str">
            <v>Juan José Bonilla Andrino</v>
          </cell>
          <cell r="H476" t="str">
            <v>juan.bonilla@enel.com</v>
          </cell>
        </row>
        <row r="477">
          <cell r="B477" t="str">
            <v>LUZ DEL NORTE</v>
          </cell>
          <cell r="C477" t="str">
            <v>76319477-9</v>
          </cell>
          <cell r="D477" t="str">
            <v>Parque Solar Fotovoltaico Luz del Norte SpA</v>
          </cell>
          <cell r="E477" t="str">
            <v>D201</v>
          </cell>
          <cell r="F477" t="str">
            <v>PIC-NPM</v>
          </cell>
          <cell r="G477" t="str">
            <v>Gabriel Ortiz Mercado</v>
          </cell>
          <cell r="H477" t="str">
            <v>gabriel.ortiz@firstsolar.com</v>
          </cell>
        </row>
        <row r="478">
          <cell r="B478" t="str">
            <v>LUZ DEL NORTE</v>
          </cell>
          <cell r="C478" t="str">
            <v>76319477-9</v>
          </cell>
          <cell r="D478" t="str">
            <v>Parque Solar Fotovoltaico Luz del Norte SpA</v>
          </cell>
          <cell r="E478" t="str">
            <v>D201</v>
          </cell>
          <cell r="F478" t="str">
            <v>SE NCH</v>
          </cell>
          <cell r="G478" t="str">
            <v>Gabriel Ortiz Mercado</v>
          </cell>
          <cell r="H478" t="str">
            <v>gabriel.ortiz@firstsolar.com</v>
          </cell>
        </row>
        <row r="479">
          <cell r="B479" t="str">
            <v>LUZ DEL NORTE</v>
          </cell>
          <cell r="C479" t="str">
            <v>76319477-9</v>
          </cell>
          <cell r="D479" t="str">
            <v>Parque Solar Fotovoltaico Luz del Norte SpA</v>
          </cell>
          <cell r="E479" t="str">
            <v>D201</v>
          </cell>
          <cell r="F479" t="str">
            <v>PIC-NPM</v>
          </cell>
          <cell r="G479" t="str">
            <v>Gabriel Ortiz Mercado</v>
          </cell>
          <cell r="H479" t="str">
            <v>gabriel.ortiz@firstsolar.com</v>
          </cell>
        </row>
        <row r="480">
          <cell r="B480" t="str">
            <v>TALINAY</v>
          </cell>
          <cell r="C480" t="str">
            <v>76126507-5</v>
          </cell>
          <cell r="D480" t="str">
            <v>Parque Talinay Oriente S.A.</v>
          </cell>
          <cell r="E480" t="str">
            <v>D115</v>
          </cell>
          <cell r="F480" t="str">
            <v>CAR-POL</v>
          </cell>
          <cell r="G480" t="str">
            <v>Juan José Bonilla Andrino</v>
          </cell>
          <cell r="H480" t="str">
            <v>juan.bonilla@enel.com</v>
          </cell>
        </row>
        <row r="481">
          <cell r="B481" t="str">
            <v>TALINAY</v>
          </cell>
          <cell r="C481" t="str">
            <v>76126507-5</v>
          </cell>
          <cell r="D481" t="str">
            <v>Parque Talinay Oriente S.A.</v>
          </cell>
          <cell r="E481" t="str">
            <v>D310</v>
          </cell>
          <cell r="F481" t="str">
            <v>CNA-LAG</v>
          </cell>
          <cell r="G481" t="str">
            <v>Juan José Bonilla Andrino</v>
          </cell>
          <cell r="H481" t="str">
            <v>juan.bonilla@enel.com</v>
          </cell>
        </row>
        <row r="482">
          <cell r="B482" t="str">
            <v>TALINAY</v>
          </cell>
          <cell r="C482" t="str">
            <v>76126507-5</v>
          </cell>
          <cell r="D482" t="str">
            <v>Parque Talinay Oriente S.A.</v>
          </cell>
          <cell r="E482" t="str">
            <v>D201</v>
          </cell>
          <cell r="F482" t="str">
            <v>PIC-NPM</v>
          </cell>
          <cell r="G482" t="str">
            <v>Juan José Bonilla Andrino</v>
          </cell>
          <cell r="H482" t="str">
            <v>juan.bonilla@enel.com</v>
          </cell>
        </row>
        <row r="483">
          <cell r="B483" t="str">
            <v>TALINAY</v>
          </cell>
          <cell r="C483" t="str">
            <v>76126507-5</v>
          </cell>
          <cell r="D483" t="str">
            <v>Parque Talinay Oriente S.A.</v>
          </cell>
          <cell r="E483" t="str">
            <v>D115</v>
          </cell>
          <cell r="F483" t="str">
            <v>CAR-POL</v>
          </cell>
          <cell r="G483" t="str">
            <v>Juan José Bonilla Andrino</v>
          </cell>
          <cell r="H483" t="str">
            <v>juan.bonilla@enel.com</v>
          </cell>
        </row>
        <row r="484">
          <cell r="B484" t="str">
            <v>TALINAY</v>
          </cell>
          <cell r="C484" t="str">
            <v>76126507-5</v>
          </cell>
          <cell r="D484" t="str">
            <v>Parque Talinay Oriente S.A.</v>
          </cell>
          <cell r="E484" t="str">
            <v>D201</v>
          </cell>
          <cell r="F484" t="str">
            <v>SE NCH</v>
          </cell>
          <cell r="G484" t="str">
            <v>Juan José Bonilla Andrino</v>
          </cell>
          <cell r="H484" t="str">
            <v>juan.bonilla@enel.com</v>
          </cell>
        </row>
        <row r="485">
          <cell r="B485" t="str">
            <v>TALINAY</v>
          </cell>
          <cell r="C485" t="str">
            <v>76126507-5</v>
          </cell>
          <cell r="D485" t="str">
            <v>Parque Talinay Oriente S.A.</v>
          </cell>
          <cell r="E485" t="str">
            <v>D201</v>
          </cell>
          <cell r="F485" t="str">
            <v>PIC-NPM</v>
          </cell>
          <cell r="G485" t="str">
            <v>Juan José Bonilla Andrino</v>
          </cell>
          <cell r="H485" t="str">
            <v>juan.bonilla@enel.com</v>
          </cell>
        </row>
        <row r="486">
          <cell r="B486" t="str">
            <v>TALINAY</v>
          </cell>
          <cell r="C486" t="str">
            <v>76126507-5</v>
          </cell>
          <cell r="D486" t="str">
            <v>Parque Talinay Oriente S.A.</v>
          </cell>
          <cell r="E486" t="str">
            <v>D310</v>
          </cell>
          <cell r="F486" t="str">
            <v>TRF-CMP</v>
          </cell>
          <cell r="G486" t="str">
            <v>Juan José Bonilla Andrino</v>
          </cell>
          <cell r="H486" t="str">
            <v>juan.bonilla@enel.com</v>
          </cell>
        </row>
        <row r="487">
          <cell r="B487" t="str">
            <v>TALINAY</v>
          </cell>
          <cell r="C487" t="str">
            <v>76126507-5</v>
          </cell>
          <cell r="D487" t="str">
            <v>Parque Talinay Oriente S.A.</v>
          </cell>
          <cell r="E487" t="str">
            <v>D310</v>
          </cell>
          <cell r="F487" t="str">
            <v>CNA-LAG</v>
          </cell>
          <cell r="G487" t="str">
            <v>Juan José Bonilla Andrino</v>
          </cell>
          <cell r="H487" t="str">
            <v>juan.bonilla@enel.com</v>
          </cell>
        </row>
        <row r="488">
          <cell r="B488" t="str">
            <v>TALINAY</v>
          </cell>
          <cell r="C488" t="str">
            <v>76126507-5</v>
          </cell>
          <cell r="D488" t="str">
            <v>Parque Talinay Oriente S.A.</v>
          </cell>
          <cell r="E488" t="str">
            <v>D310</v>
          </cell>
          <cell r="F488" t="str">
            <v>TRF-AJA</v>
          </cell>
          <cell r="G488" t="str">
            <v>Juan José Bonilla Andrino</v>
          </cell>
          <cell r="H488" t="str">
            <v>juan.bonilla@enel.com</v>
          </cell>
        </row>
        <row r="489">
          <cell r="B489" t="str">
            <v>TALINAY</v>
          </cell>
          <cell r="C489" t="str">
            <v>76126507-5</v>
          </cell>
          <cell r="D489" t="str">
            <v>Parque Talinay Oriente S.A.</v>
          </cell>
          <cell r="E489" t="str">
            <v>D115</v>
          </cell>
          <cell r="F489" t="str">
            <v>CHA-ANC</v>
          </cell>
          <cell r="G489" t="str">
            <v>Juan José Bonilla Andrino</v>
          </cell>
          <cell r="H489" t="str">
            <v>juan.bonilla@enel.com</v>
          </cell>
        </row>
        <row r="490">
          <cell r="B490" t="str">
            <v>TALINAY</v>
          </cell>
          <cell r="C490" t="str">
            <v>76126507-5</v>
          </cell>
          <cell r="D490" t="str">
            <v>Parque Talinay Oriente S.A.</v>
          </cell>
          <cell r="E490" t="str">
            <v>D115</v>
          </cell>
          <cell r="F490" t="str">
            <v>CIR-PIC</v>
          </cell>
          <cell r="G490" t="str">
            <v>Juan José Bonilla Andrino</v>
          </cell>
          <cell r="H490" t="str">
            <v>juan.bonilla@enel.com</v>
          </cell>
        </row>
        <row r="491">
          <cell r="B491" t="str">
            <v>Planta Solar San Pedro III SpA</v>
          </cell>
          <cell r="C491" t="str">
            <v>76175454-8</v>
          </cell>
          <cell r="D491" t="str">
            <v>Planta Solar San Pedro III SpA</v>
          </cell>
          <cell r="E491" t="str">
            <v>D201</v>
          </cell>
          <cell r="F491" t="str">
            <v>KIMAL</v>
          </cell>
          <cell r="G491" t="str">
            <v>Meindert De Boer</v>
          </cell>
          <cell r="H491" t="str">
            <v>meindert@rijincapital.nl</v>
          </cell>
        </row>
        <row r="492">
          <cell r="B492" t="str">
            <v>Planta Solar San Pedro III SpA</v>
          </cell>
          <cell r="C492" t="str">
            <v>76175454-8</v>
          </cell>
          <cell r="D492" t="str">
            <v>Planta Solar San Pedro III SpA</v>
          </cell>
          <cell r="E492" t="str">
            <v>D201</v>
          </cell>
          <cell r="F492" t="str">
            <v>KIMAL</v>
          </cell>
          <cell r="G492" t="str">
            <v>Meindert De Boer</v>
          </cell>
          <cell r="H492" t="str">
            <v>meindert@rijincapital.nl</v>
          </cell>
        </row>
        <row r="493">
          <cell r="B493" t="str">
            <v>POZO ALMONTE SOLAR 2</v>
          </cell>
          <cell r="C493" t="str">
            <v>76055356-5</v>
          </cell>
          <cell r="D493" t="str">
            <v>Pozo Almonte Solar 2 S.A.</v>
          </cell>
          <cell r="E493" t="str">
            <v>D201</v>
          </cell>
          <cell r="F493" t="str">
            <v>KIMAL</v>
          </cell>
          <cell r="G493" t="str">
            <v>Jaime Solaun Bustillo</v>
          </cell>
          <cell r="H493" t="str">
            <v>jsolaun@solarpack.cl</v>
          </cell>
        </row>
        <row r="494">
          <cell r="B494" t="str">
            <v>POZO ALMONTE SOLAR 2</v>
          </cell>
          <cell r="C494" t="str">
            <v>76055356-5</v>
          </cell>
          <cell r="D494" t="str">
            <v>Pozo Almonte Solar 2 S.A.</v>
          </cell>
          <cell r="E494" t="str">
            <v>D201</v>
          </cell>
          <cell r="F494" t="str">
            <v>KIMAL</v>
          </cell>
          <cell r="G494" t="str">
            <v>Jaime Solaun Bustillo</v>
          </cell>
          <cell r="H494" t="str">
            <v>jsolaun@solarpack.cl</v>
          </cell>
        </row>
        <row r="495">
          <cell r="B495" t="str">
            <v>POZO ALMONTE SOLAR 3</v>
          </cell>
          <cell r="C495" t="str">
            <v>76055354-9</v>
          </cell>
          <cell r="D495" t="str">
            <v>Pozo Almonte Solar 3 S.A.</v>
          </cell>
          <cell r="E495" t="str">
            <v>D201</v>
          </cell>
          <cell r="F495" t="str">
            <v>KIMAL</v>
          </cell>
          <cell r="G495" t="str">
            <v>Jaime Solaun Bustillo</v>
          </cell>
          <cell r="H495" t="str">
            <v>jsolaun@solarpack.cl</v>
          </cell>
        </row>
        <row r="496">
          <cell r="B496" t="str">
            <v>POZO ALMONTE SOLAR 3</v>
          </cell>
          <cell r="C496" t="str">
            <v>76055354-9</v>
          </cell>
          <cell r="D496" t="str">
            <v>Pozo Almonte Solar 3 S.A.</v>
          </cell>
          <cell r="E496" t="str">
            <v>D201</v>
          </cell>
          <cell r="F496" t="str">
            <v>KIMAL</v>
          </cell>
          <cell r="G496" t="str">
            <v>Jaime Solaun Bustillo</v>
          </cell>
          <cell r="H496" t="str">
            <v>jsolaun@solarpack.cl</v>
          </cell>
        </row>
        <row r="497">
          <cell r="B497" t="str">
            <v>PUNTA PALMERAS</v>
          </cell>
          <cell r="C497" t="str">
            <v>76106835-0</v>
          </cell>
          <cell r="D497" t="str">
            <v>Punta Palmeras S.A.</v>
          </cell>
          <cell r="E497" t="str">
            <v>D310</v>
          </cell>
          <cell r="F497" t="str">
            <v>CNA-LAG</v>
          </cell>
          <cell r="G497" t="str">
            <v>Jose Ignacio Escobar Troncoso</v>
          </cell>
          <cell r="H497" t="str">
            <v>Joseignacio.escobar.troncoso@acciona.com</v>
          </cell>
        </row>
        <row r="498">
          <cell r="B498" t="str">
            <v>PUNTA PALMERAS</v>
          </cell>
          <cell r="C498" t="str">
            <v>76106835-0</v>
          </cell>
          <cell r="D498" t="str">
            <v>Punta Palmeras S.A.</v>
          </cell>
          <cell r="E498" t="str">
            <v>D201</v>
          </cell>
          <cell r="F498" t="str">
            <v>PIC-NPM</v>
          </cell>
          <cell r="G498" t="str">
            <v>Jose Ignacio Escobar Troncoso</v>
          </cell>
          <cell r="H498" t="str">
            <v>Joseignacio.escobar.troncoso@acciona.com</v>
          </cell>
        </row>
        <row r="499">
          <cell r="B499" t="str">
            <v>PUNTA PALMERAS</v>
          </cell>
          <cell r="C499" t="str">
            <v>76106835-0</v>
          </cell>
          <cell r="D499" t="str">
            <v>Punta Palmeras S.A.</v>
          </cell>
          <cell r="E499" t="str">
            <v>D201</v>
          </cell>
          <cell r="F499" t="str">
            <v>SE NCH</v>
          </cell>
          <cell r="G499" t="str">
            <v>Jose Ignacio Escobar Troncoso</v>
          </cell>
          <cell r="H499" t="str">
            <v>Joseignacio.escobar.troncoso@acciona.com</v>
          </cell>
        </row>
        <row r="500">
          <cell r="B500" t="str">
            <v>PUNTA PALMERAS</v>
          </cell>
          <cell r="C500" t="str">
            <v>76106835-0</v>
          </cell>
          <cell r="D500" t="str">
            <v>Punta Palmeras S.A.</v>
          </cell>
          <cell r="E500" t="str">
            <v>D201</v>
          </cell>
          <cell r="F500" t="str">
            <v>PIC-NPM</v>
          </cell>
          <cell r="G500" t="str">
            <v>Jose Ignacio Escobar Troncoso</v>
          </cell>
          <cell r="H500" t="str">
            <v>Joseignacio.escobar.troncoso@acciona.com</v>
          </cell>
        </row>
        <row r="501">
          <cell r="B501" t="str">
            <v>PUNTA PALMERAS</v>
          </cell>
          <cell r="C501" t="str">
            <v>76106835-0</v>
          </cell>
          <cell r="D501" t="str">
            <v>Punta Palmeras S.A.</v>
          </cell>
          <cell r="E501" t="str">
            <v>D310</v>
          </cell>
          <cell r="F501" t="str">
            <v>CNA-LAG</v>
          </cell>
          <cell r="G501" t="str">
            <v>Jose Ignacio Escobar Troncoso</v>
          </cell>
          <cell r="H501" t="str">
            <v>Joseignacio.escobar.troncoso@acciona.com</v>
          </cell>
        </row>
        <row r="502">
          <cell r="B502" t="str">
            <v>PUNTA PALMERAS</v>
          </cell>
          <cell r="C502" t="str">
            <v>76106835-0</v>
          </cell>
          <cell r="D502" t="str">
            <v>Punta Palmeras S.A.</v>
          </cell>
          <cell r="E502" t="str">
            <v>D310</v>
          </cell>
          <cell r="F502" t="str">
            <v>TRF-AJA</v>
          </cell>
          <cell r="G502" t="str">
            <v>Jose Ignacio Escobar Troncoso</v>
          </cell>
          <cell r="H502" t="str">
            <v>Joseignacio.escobar.troncoso@acciona.com</v>
          </cell>
        </row>
        <row r="503">
          <cell r="B503" t="str">
            <v>PV SALVADOR</v>
          </cell>
          <cell r="C503" t="str">
            <v>76284682-9</v>
          </cell>
          <cell r="D503" t="str">
            <v>PV Salvador SpA</v>
          </cell>
          <cell r="E503" t="str">
            <v>D310</v>
          </cell>
          <cell r="F503" t="str">
            <v>CNA-LAG</v>
          </cell>
          <cell r="G503" t="str">
            <v>Rodrigo Tapia González</v>
          </cell>
          <cell r="H503" t="str">
            <v>rtapia@denerg.com</v>
          </cell>
        </row>
        <row r="504">
          <cell r="B504" t="str">
            <v>PV SALVADOR</v>
          </cell>
          <cell r="C504" t="str">
            <v>76284682-9</v>
          </cell>
          <cell r="D504" t="str">
            <v>PV Salvador SpA</v>
          </cell>
          <cell r="E504" t="str">
            <v>D201</v>
          </cell>
          <cell r="F504" t="str">
            <v>PIC-NPM</v>
          </cell>
          <cell r="G504" t="str">
            <v>Rodrigo Tapia González</v>
          </cell>
          <cell r="H504" t="str">
            <v>rtapia@denerg.com</v>
          </cell>
        </row>
        <row r="505">
          <cell r="B505" t="str">
            <v>PV SALVADOR</v>
          </cell>
          <cell r="C505" t="str">
            <v>76284682-9</v>
          </cell>
          <cell r="D505" t="str">
            <v>PV Salvador SpA</v>
          </cell>
          <cell r="E505" t="str">
            <v>D201</v>
          </cell>
          <cell r="F505" t="str">
            <v>SE NCH</v>
          </cell>
          <cell r="G505" t="str">
            <v>Rodrigo Tapia González</v>
          </cell>
          <cell r="H505" t="str">
            <v>rtapia@denerg.com</v>
          </cell>
        </row>
        <row r="506">
          <cell r="B506" t="str">
            <v>PV SALVADOR</v>
          </cell>
          <cell r="C506" t="str">
            <v>76284682-9</v>
          </cell>
          <cell r="D506" t="str">
            <v>PV Salvador SpA</v>
          </cell>
          <cell r="E506" t="str">
            <v>D201</v>
          </cell>
          <cell r="F506" t="str">
            <v>PIC-NPM</v>
          </cell>
          <cell r="G506" t="str">
            <v>Rodrigo Tapia González</v>
          </cell>
          <cell r="H506" t="str">
            <v>rtapia@denerg.com</v>
          </cell>
        </row>
        <row r="507">
          <cell r="B507" t="str">
            <v>PV SALVADOR</v>
          </cell>
          <cell r="C507" t="str">
            <v>76284682-9</v>
          </cell>
          <cell r="D507" t="str">
            <v>PV Salvador SpA</v>
          </cell>
          <cell r="E507" t="str">
            <v>D310</v>
          </cell>
          <cell r="F507" t="str">
            <v>TRF-CMP</v>
          </cell>
          <cell r="G507" t="str">
            <v>Rodrigo Tapia González</v>
          </cell>
          <cell r="H507" t="str">
            <v>rtapia@denerg.com</v>
          </cell>
        </row>
        <row r="508">
          <cell r="B508" t="str">
            <v>PV SALVADOR</v>
          </cell>
          <cell r="C508" t="str">
            <v>76284682-9</v>
          </cell>
          <cell r="D508" t="str">
            <v>PV Salvador SpA</v>
          </cell>
          <cell r="E508" t="str">
            <v>D310</v>
          </cell>
          <cell r="F508" t="str">
            <v>CNA-LAG</v>
          </cell>
          <cell r="G508" t="str">
            <v>Rodrigo Tapia González</v>
          </cell>
          <cell r="H508" t="str">
            <v>rtapia@denerg.com</v>
          </cell>
        </row>
        <row r="509">
          <cell r="B509" t="str">
            <v>PV SALVADOR</v>
          </cell>
          <cell r="C509" t="str">
            <v>76284682-9</v>
          </cell>
          <cell r="D509" t="str">
            <v>PV Salvador SpA</v>
          </cell>
          <cell r="E509" t="str">
            <v>D310</v>
          </cell>
          <cell r="F509" t="str">
            <v>TRF-AJA</v>
          </cell>
          <cell r="G509" t="str">
            <v>Rodrigo Tapia González</v>
          </cell>
          <cell r="H509" t="str">
            <v>rtapia@denerg.com</v>
          </cell>
        </row>
        <row r="510">
          <cell r="B510" t="str">
            <v>San Andrés</v>
          </cell>
          <cell r="C510" t="str">
            <v>76273569-5</v>
          </cell>
          <cell r="D510" t="str">
            <v>San Andrés SpA</v>
          </cell>
          <cell r="E510" t="str">
            <v>D310</v>
          </cell>
          <cell r="F510" t="str">
            <v>CNA-LAG</v>
          </cell>
          <cell r="G510" t="str">
            <v>Alfonso Pacho</v>
          </cell>
          <cell r="H510" t="str">
            <v>apacho@sanandres-solar.cl</v>
          </cell>
        </row>
        <row r="511">
          <cell r="B511" t="str">
            <v>San Andrés</v>
          </cell>
          <cell r="C511" t="str">
            <v>76273569-5</v>
          </cell>
          <cell r="D511" t="str">
            <v>San Andrés SpA</v>
          </cell>
          <cell r="E511" t="str">
            <v>D201</v>
          </cell>
          <cell r="F511" t="str">
            <v>PIC-NPM</v>
          </cell>
          <cell r="G511" t="str">
            <v>Alfonso Pacho</v>
          </cell>
          <cell r="H511" t="str">
            <v>apacho@sanandres-solar.cl</v>
          </cell>
        </row>
        <row r="512">
          <cell r="B512" t="str">
            <v>San Andrés</v>
          </cell>
          <cell r="C512" t="str">
            <v>76273569-5</v>
          </cell>
          <cell r="D512" t="str">
            <v>San Andrés SpA</v>
          </cell>
          <cell r="E512" t="str">
            <v>D201</v>
          </cell>
          <cell r="F512" t="str">
            <v>SE NCH</v>
          </cell>
          <cell r="G512" t="str">
            <v>Alfonso Pacho</v>
          </cell>
          <cell r="H512" t="str">
            <v>apacho@sanandres-solar.cl</v>
          </cell>
        </row>
        <row r="513">
          <cell r="B513" t="str">
            <v>San Andrés</v>
          </cell>
          <cell r="C513" t="str">
            <v>76273569-5</v>
          </cell>
          <cell r="D513" t="str">
            <v>San Andrés SpA</v>
          </cell>
          <cell r="E513" t="str">
            <v>D201</v>
          </cell>
          <cell r="F513" t="str">
            <v>PIC-NPM</v>
          </cell>
          <cell r="G513" t="str">
            <v>Alfonso Pacho</v>
          </cell>
          <cell r="H513" t="str">
            <v>apacho@sanandres-solar.cl</v>
          </cell>
        </row>
        <row r="514">
          <cell r="B514" t="str">
            <v>San Andrés</v>
          </cell>
          <cell r="C514" t="str">
            <v>76273569-5</v>
          </cell>
          <cell r="D514" t="str">
            <v>San Andrés SpA</v>
          </cell>
          <cell r="E514" t="str">
            <v>D310</v>
          </cell>
          <cell r="F514" t="str">
            <v>TRF-CMP</v>
          </cell>
          <cell r="G514" t="str">
            <v>Alfonso Pacho</v>
          </cell>
          <cell r="H514" t="str">
            <v>apacho@sanandres-solar.cl</v>
          </cell>
        </row>
        <row r="515">
          <cell r="B515" t="str">
            <v>San Andrés</v>
          </cell>
          <cell r="C515" t="str">
            <v>76273569-5</v>
          </cell>
          <cell r="D515" t="str">
            <v>San Andrés SpA</v>
          </cell>
          <cell r="E515" t="str">
            <v>D310</v>
          </cell>
          <cell r="F515" t="str">
            <v>CNA-LAG</v>
          </cell>
          <cell r="G515" t="str">
            <v>Alfonso Pacho</v>
          </cell>
          <cell r="H515" t="str">
            <v>apacho@sanandres-solar.cl</v>
          </cell>
        </row>
        <row r="516">
          <cell r="B516" t="str">
            <v>San Andrés</v>
          </cell>
          <cell r="C516" t="str">
            <v>76273569-5</v>
          </cell>
          <cell r="D516" t="str">
            <v>San Andrés SpA</v>
          </cell>
          <cell r="E516" t="str">
            <v>D310</v>
          </cell>
          <cell r="F516" t="str">
            <v>TRF-AJA</v>
          </cell>
          <cell r="G516" t="str">
            <v>Alfonso Pacho</v>
          </cell>
          <cell r="H516" t="str">
            <v>apacho@sanandres-solar.cl</v>
          </cell>
        </row>
        <row r="517">
          <cell r="B517" t="str">
            <v>SAN JUAN</v>
          </cell>
          <cell r="C517" t="str">
            <v>76319883-9</v>
          </cell>
          <cell r="D517" t="str">
            <v>San Juan S.A.</v>
          </cell>
          <cell r="E517" t="str">
            <v>D201</v>
          </cell>
          <cell r="F517" t="str">
            <v>PIC-NPM</v>
          </cell>
          <cell r="G517" t="str">
            <v xml:space="preserve">Mauricio Caamaño </v>
          </cell>
          <cell r="H517" t="str">
            <v>mauricio.caamano@latampower.com</v>
          </cell>
        </row>
        <row r="518">
          <cell r="B518" t="str">
            <v>SAN JUAN</v>
          </cell>
          <cell r="C518" t="str">
            <v>76319883-9</v>
          </cell>
          <cell r="D518" t="str">
            <v>San Juan S.A.</v>
          </cell>
          <cell r="E518" t="str">
            <v>D201</v>
          </cell>
          <cell r="F518" t="str">
            <v>SE NCH</v>
          </cell>
          <cell r="G518" t="str">
            <v xml:space="preserve">Mauricio Caamaño </v>
          </cell>
          <cell r="H518" t="str">
            <v>mauricio.caamano@latampower.com</v>
          </cell>
        </row>
        <row r="519">
          <cell r="B519" t="str">
            <v>SAN JUAN</v>
          </cell>
          <cell r="C519" t="str">
            <v>76319883-9</v>
          </cell>
          <cell r="D519" t="str">
            <v>San Juan S.A.</v>
          </cell>
          <cell r="E519" t="str">
            <v>D201</v>
          </cell>
          <cell r="F519" t="str">
            <v>PIC-NPM</v>
          </cell>
          <cell r="G519" t="str">
            <v xml:space="preserve">Mauricio Caamaño </v>
          </cell>
          <cell r="H519" t="str">
            <v>mauricio.caamano@latampower.com</v>
          </cell>
        </row>
        <row r="520">
          <cell r="B520" t="str">
            <v>SGA</v>
          </cell>
          <cell r="C520" t="str">
            <v>99528750-1</v>
          </cell>
          <cell r="D520" t="str">
            <v>Sociedad Generadora Austral S.A.</v>
          </cell>
          <cell r="E520" t="str">
            <v>D310</v>
          </cell>
          <cell r="F520" t="str">
            <v>CNA-LAG</v>
          </cell>
          <cell r="G520" t="str">
            <v xml:space="preserve">Francisco Alliende A. </v>
          </cell>
          <cell r="H520" t="str">
            <v>sga@saesa.cl</v>
          </cell>
        </row>
        <row r="521">
          <cell r="B521" t="str">
            <v>SGA</v>
          </cell>
          <cell r="C521" t="str">
            <v>99528750-1</v>
          </cell>
          <cell r="D521" t="str">
            <v>Sociedad Generadora Austral S.A.</v>
          </cell>
          <cell r="E521" t="str">
            <v>D201</v>
          </cell>
          <cell r="F521" t="str">
            <v>PIC-NPM</v>
          </cell>
          <cell r="G521" t="str">
            <v xml:space="preserve">Francisco Alliende A. </v>
          </cell>
          <cell r="H521" t="str">
            <v>sga@saesa.cl</v>
          </cell>
        </row>
        <row r="522">
          <cell r="B522" t="str">
            <v>SGA</v>
          </cell>
          <cell r="C522" t="str">
            <v>99528750-1</v>
          </cell>
          <cell r="D522" t="str">
            <v>Sociedad Generadora Austral S.A.</v>
          </cell>
          <cell r="E522" t="str">
            <v>D201</v>
          </cell>
          <cell r="F522" t="str">
            <v>SE NCH</v>
          </cell>
          <cell r="G522" t="str">
            <v xml:space="preserve">Francisco Alliende A. </v>
          </cell>
          <cell r="H522" t="str">
            <v>sga@saesa.cl</v>
          </cell>
        </row>
        <row r="523">
          <cell r="B523" t="str">
            <v>SGA</v>
          </cell>
          <cell r="C523" t="str">
            <v>99528750-1</v>
          </cell>
          <cell r="D523" t="str">
            <v>Sociedad Generadora Austral S.A.</v>
          </cell>
          <cell r="E523" t="str">
            <v>D201</v>
          </cell>
          <cell r="F523" t="str">
            <v>PIC-NPM</v>
          </cell>
          <cell r="G523" t="str">
            <v xml:space="preserve">Francisco Alliende A. </v>
          </cell>
          <cell r="H523" t="str">
            <v>sga@saesa.cl</v>
          </cell>
        </row>
        <row r="524">
          <cell r="B524" t="str">
            <v>SGA</v>
          </cell>
          <cell r="C524" t="str">
            <v>99528750-1</v>
          </cell>
          <cell r="D524" t="str">
            <v>Sociedad Generadora Austral S.A.</v>
          </cell>
          <cell r="E524" t="str">
            <v>D310</v>
          </cell>
          <cell r="F524" t="str">
            <v>TRF-CMP</v>
          </cell>
          <cell r="G524" t="str">
            <v xml:space="preserve">Francisco Alliende A. </v>
          </cell>
          <cell r="H524" t="str">
            <v>sga@saesa.cl</v>
          </cell>
        </row>
        <row r="525">
          <cell r="B525" t="str">
            <v>SGA</v>
          </cell>
          <cell r="C525" t="str">
            <v>99528750-1</v>
          </cell>
          <cell r="D525" t="str">
            <v>Sociedad Generadora Austral S.A.</v>
          </cell>
          <cell r="E525" t="str">
            <v>D310</v>
          </cell>
          <cell r="F525" t="str">
            <v>CNA-LAG</v>
          </cell>
          <cell r="G525" t="str">
            <v xml:space="preserve">Francisco Alliende A. </v>
          </cell>
          <cell r="H525" t="str">
            <v>sga@saesa.cl</v>
          </cell>
        </row>
        <row r="526">
          <cell r="B526" t="str">
            <v>SGA</v>
          </cell>
          <cell r="C526" t="str">
            <v>99528750-1</v>
          </cell>
          <cell r="D526" t="str">
            <v>Sociedad Generadora Austral S.A.</v>
          </cell>
          <cell r="E526" t="str">
            <v>D310</v>
          </cell>
          <cell r="F526" t="str">
            <v>TRF-AJA</v>
          </cell>
          <cell r="G526" t="str">
            <v xml:space="preserve">Francisco Alliende A. </v>
          </cell>
          <cell r="H526" t="str">
            <v>sga@saesa.cl</v>
          </cell>
        </row>
        <row r="527">
          <cell r="B527" t="str">
            <v>SGA</v>
          </cell>
          <cell r="C527" t="str">
            <v>99528750-1</v>
          </cell>
          <cell r="D527" t="str">
            <v>Sociedad Generadora Austral S.A.</v>
          </cell>
          <cell r="E527" t="str">
            <v>D115</v>
          </cell>
          <cell r="F527" t="str">
            <v>CHA-ANC</v>
          </cell>
          <cell r="G527" t="str">
            <v xml:space="preserve">Francisco Alliende A. </v>
          </cell>
          <cell r="H527" t="str">
            <v>sga@saesa.cl</v>
          </cell>
        </row>
        <row r="528">
          <cell r="B528" t="str">
            <v>SGA</v>
          </cell>
          <cell r="C528" t="str">
            <v>99528750-1</v>
          </cell>
          <cell r="D528" t="str">
            <v>Sociedad Generadora Austral S.A.</v>
          </cell>
          <cell r="E528" t="str">
            <v>D115</v>
          </cell>
          <cell r="F528" t="str">
            <v>CIR-PIC</v>
          </cell>
          <cell r="G528" t="str">
            <v xml:space="preserve">Francisco Alliende A. </v>
          </cell>
          <cell r="H528" t="str">
            <v>sga@saesa.cl</v>
          </cell>
        </row>
        <row r="529">
          <cell r="B529" t="str">
            <v>Parque Solar Los Loros</v>
          </cell>
          <cell r="C529" t="str">
            <v>76247976-1</v>
          </cell>
          <cell r="D529" t="str">
            <v>Solairedirect Generación V SpA</v>
          </cell>
          <cell r="E529" t="str">
            <v>D201</v>
          </cell>
          <cell r="F529" t="str">
            <v>PIC-NPM</v>
          </cell>
          <cell r="G529" t="str">
            <v xml:space="preserve">Axel Leveque </v>
          </cell>
          <cell r="H529" t="str">
            <v>Daniela.Perezg@engie.com</v>
          </cell>
        </row>
        <row r="530">
          <cell r="B530" t="str">
            <v>Parque Solar Los Loros</v>
          </cell>
          <cell r="C530" t="str">
            <v>76247976-1</v>
          </cell>
          <cell r="D530" t="str">
            <v>Solairedirect Generación V SpA</v>
          </cell>
          <cell r="E530" t="str">
            <v>D201</v>
          </cell>
          <cell r="F530" t="str">
            <v>SE NCH</v>
          </cell>
          <cell r="G530" t="str">
            <v xml:space="preserve">Axel Leveque </v>
          </cell>
          <cell r="H530" t="str">
            <v>Daniela.Perezg@engie.com</v>
          </cell>
        </row>
        <row r="531">
          <cell r="B531" t="str">
            <v>Parque Solar Los Loros</v>
          </cell>
          <cell r="C531" t="str">
            <v>76247976-1</v>
          </cell>
          <cell r="D531" t="str">
            <v>Solairedirect Generación V SpA</v>
          </cell>
          <cell r="E531" t="str">
            <v>D201</v>
          </cell>
          <cell r="F531" t="str">
            <v>PIC-NPM</v>
          </cell>
          <cell r="G531" t="str">
            <v xml:space="preserve">Axel Leveque </v>
          </cell>
          <cell r="H531" t="str">
            <v>Daniela.Perezg@engie.com</v>
          </cell>
        </row>
        <row r="532">
          <cell r="B532" t="str">
            <v>SPS LA HUAYCA</v>
          </cell>
          <cell r="C532" t="str">
            <v>76271234-2</v>
          </cell>
          <cell r="D532" t="str">
            <v>SPS La Huayca S.A.</v>
          </cell>
          <cell r="E532" t="str">
            <v>D201</v>
          </cell>
          <cell r="F532" t="str">
            <v>KIMAL</v>
          </cell>
          <cell r="G532" t="str">
            <v>Humberto Romero Ugarte</v>
          </cell>
          <cell r="H532" t="str">
            <v>hromero@seltecing.cl</v>
          </cell>
        </row>
        <row r="533">
          <cell r="B533" t="str">
            <v>SPS LA HUAYCA</v>
          </cell>
          <cell r="C533" t="str">
            <v>76271234-2</v>
          </cell>
          <cell r="D533" t="str">
            <v>SPS La Huayca S.A.</v>
          </cell>
          <cell r="E533" t="str">
            <v>D201</v>
          </cell>
          <cell r="F533" t="str">
            <v>KIMAL</v>
          </cell>
          <cell r="G533" t="str">
            <v>Humberto Romero Ugarte</v>
          </cell>
          <cell r="H533" t="str">
            <v>hromero@seltecing.cl</v>
          </cell>
        </row>
        <row r="534">
          <cell r="B534" t="str">
            <v>SPV P4</v>
          </cell>
          <cell r="C534" t="str">
            <v>76201449-1</v>
          </cell>
          <cell r="D534" t="str">
            <v>SPV P4 S.A.</v>
          </cell>
          <cell r="E534" t="str">
            <v>D201</v>
          </cell>
          <cell r="F534" t="str">
            <v>SE NCH</v>
          </cell>
          <cell r="G534" t="str">
            <v>Sergio del Campo</v>
          </cell>
          <cell r="H534" t="str">
            <v>sergio.delcampo@sonnedix.com</v>
          </cell>
        </row>
        <row r="535">
          <cell r="B535" t="str">
            <v>Tamakaya Energia SpA</v>
          </cell>
          <cell r="C535" t="str">
            <v>76349223-0</v>
          </cell>
          <cell r="D535" t="str">
            <v>Tamakaya Energía SpA</v>
          </cell>
          <cell r="E535" t="str">
            <v>D201</v>
          </cell>
          <cell r="F535" t="str">
            <v>KIMAL</v>
          </cell>
          <cell r="G535" t="str">
            <v>Sebastián Greco Saba</v>
          </cell>
          <cell r="H535" t="str">
            <v>sebastian.sp.greco@bhp.com</v>
          </cell>
        </row>
        <row r="536">
          <cell r="B536" t="str">
            <v>Tamakaya Energia SpA</v>
          </cell>
          <cell r="C536" t="str">
            <v>76349223-0</v>
          </cell>
          <cell r="D536" t="str">
            <v>Tamakaya Energía SpA</v>
          </cell>
          <cell r="E536" t="str">
            <v>D201</v>
          </cell>
          <cell r="F536" t="str">
            <v>KIMAL</v>
          </cell>
          <cell r="G536" t="str">
            <v>Sebastián Greco Saba</v>
          </cell>
          <cell r="H536" t="str">
            <v>sebastian.sp.greco@bhp.com</v>
          </cell>
        </row>
        <row r="537">
          <cell r="B537" t="str">
            <v>TECNORED</v>
          </cell>
          <cell r="C537" t="str">
            <v>77302440-5</v>
          </cell>
          <cell r="D537" t="str">
            <v>TecnoRed S.A.</v>
          </cell>
          <cell r="E537" t="str">
            <v>D082</v>
          </cell>
          <cell r="F537" t="str">
            <v>LAG-AME</v>
          </cell>
          <cell r="G537" t="str">
            <v xml:space="preserve">Sergio De Paoli Botto </v>
          </cell>
          <cell r="H537" t="str">
            <v>spaoli@tecnored.cl</v>
          </cell>
        </row>
        <row r="538">
          <cell r="B538" t="str">
            <v>TECNORED</v>
          </cell>
          <cell r="C538" t="str">
            <v>77302440-5</v>
          </cell>
          <cell r="D538" t="str">
            <v>TecnoRed S.A.</v>
          </cell>
          <cell r="E538" t="str">
            <v>D310</v>
          </cell>
          <cell r="F538" t="str">
            <v>CNA-LAG</v>
          </cell>
          <cell r="G538" t="str">
            <v xml:space="preserve">Sergio De Paoli Botto </v>
          </cell>
          <cell r="H538" t="str">
            <v>spaoli@tecnored.cl</v>
          </cell>
        </row>
        <row r="539">
          <cell r="B539" t="str">
            <v>TECNORED</v>
          </cell>
          <cell r="C539" t="str">
            <v>77302440-5</v>
          </cell>
          <cell r="D539" t="str">
            <v>TecnoRed S.A.</v>
          </cell>
          <cell r="E539" t="str">
            <v>D201</v>
          </cell>
          <cell r="F539" t="str">
            <v>PIC-NPM</v>
          </cell>
          <cell r="G539" t="str">
            <v xml:space="preserve">Sergio De Paoli Botto </v>
          </cell>
          <cell r="H539" t="str">
            <v>spaoli@tecnored.cl</v>
          </cell>
        </row>
        <row r="540">
          <cell r="B540" t="str">
            <v>TECNORED</v>
          </cell>
          <cell r="C540" t="str">
            <v>77302440-5</v>
          </cell>
          <cell r="D540" t="str">
            <v>TecnoRed S.A.</v>
          </cell>
          <cell r="E540" t="str">
            <v>D082</v>
          </cell>
          <cell r="F540" t="str">
            <v>LAG-AME</v>
          </cell>
          <cell r="G540" t="str">
            <v xml:space="preserve">Sergio De Paoli Botto </v>
          </cell>
          <cell r="H540" t="str">
            <v>spaoli@tecnored.cl</v>
          </cell>
        </row>
        <row r="541">
          <cell r="B541" t="str">
            <v>TECNORED</v>
          </cell>
          <cell r="C541" t="str">
            <v>77302440-5</v>
          </cell>
          <cell r="D541" t="str">
            <v>TecnoRed S.A.</v>
          </cell>
          <cell r="E541" t="str">
            <v>D201</v>
          </cell>
          <cell r="F541" t="str">
            <v>SE NCH</v>
          </cell>
          <cell r="G541" t="str">
            <v xml:space="preserve">Sergio De Paoli Botto </v>
          </cell>
          <cell r="H541" t="str">
            <v>spaoli@tecnored.cl</v>
          </cell>
        </row>
        <row r="542">
          <cell r="B542" t="str">
            <v>TECNORED</v>
          </cell>
          <cell r="C542" t="str">
            <v>77302440-5</v>
          </cell>
          <cell r="D542" t="str">
            <v>TecnoRed S.A.</v>
          </cell>
          <cell r="E542" t="str">
            <v>D201</v>
          </cell>
          <cell r="F542" t="str">
            <v>PIC-NPM</v>
          </cell>
          <cell r="G542" t="str">
            <v xml:space="preserve">Sergio De Paoli Botto </v>
          </cell>
          <cell r="H542" t="str">
            <v>spaoli@tecnored.cl</v>
          </cell>
        </row>
        <row r="543">
          <cell r="B543" t="str">
            <v>TECNORED</v>
          </cell>
          <cell r="C543" t="str">
            <v>77302440-5</v>
          </cell>
          <cell r="D543" t="str">
            <v>TecnoRed S.A.</v>
          </cell>
          <cell r="E543" t="str">
            <v>D310</v>
          </cell>
          <cell r="F543" t="str">
            <v>CNA-LAG</v>
          </cell>
          <cell r="G543" t="str">
            <v xml:space="preserve">Sergio De Paoli Botto </v>
          </cell>
          <cell r="H543" t="str">
            <v>spaoli@tecnored.cl</v>
          </cell>
        </row>
        <row r="544">
          <cell r="B544" t="str">
            <v>TECNORED</v>
          </cell>
          <cell r="C544" t="str">
            <v>77302440-5</v>
          </cell>
          <cell r="D544" t="str">
            <v>TecnoRed S.A.</v>
          </cell>
          <cell r="E544" t="str">
            <v>D310</v>
          </cell>
          <cell r="F544" t="str">
            <v>TRF-AJA</v>
          </cell>
          <cell r="G544" t="str">
            <v xml:space="preserve">Sergio De Paoli Botto </v>
          </cell>
          <cell r="H544" t="str">
            <v>spaoli@tecnored.cl</v>
          </cell>
        </row>
        <row r="545">
          <cell r="B545" t="str">
            <v>TECNORED</v>
          </cell>
          <cell r="C545" t="str">
            <v>77302440-5</v>
          </cell>
          <cell r="D545" t="str">
            <v>TecnoRed S.A.</v>
          </cell>
          <cell r="E545" t="str">
            <v>D115</v>
          </cell>
          <cell r="F545" t="str">
            <v>CHA-ANC</v>
          </cell>
          <cell r="G545" t="str">
            <v xml:space="preserve">Sergio De Paoli Botto </v>
          </cell>
          <cell r="H545" t="str">
            <v>spaoli@tecnored.cl</v>
          </cell>
        </row>
        <row r="546">
          <cell r="B546" t="str">
            <v>Parque Eólico Renaico</v>
          </cell>
          <cell r="C546" t="str">
            <v>76266502-6</v>
          </cell>
          <cell r="D546" t="str">
            <v>Vientos de Renaico SpA</v>
          </cell>
          <cell r="E546" t="str">
            <v>D201</v>
          </cell>
          <cell r="F546" t="str">
            <v>PIC-NPM</v>
          </cell>
          <cell r="G546" t="str">
            <v>Patricio Javier Guzmán Henzi</v>
          </cell>
          <cell r="H546" t="str">
            <v>pguzmanh@agrosisa.cl</v>
          </cell>
        </row>
        <row r="547">
          <cell r="B547" t="str">
            <v>Parque Eólico Renaico</v>
          </cell>
          <cell r="C547" t="str">
            <v>76266502-6</v>
          </cell>
          <cell r="D547" t="str">
            <v>Vientos de Renaico SpA</v>
          </cell>
          <cell r="E547" t="str">
            <v>D201</v>
          </cell>
          <cell r="F547" t="str">
            <v>SE NCH</v>
          </cell>
          <cell r="G547" t="str">
            <v>Patricio Javier Guzmán Henzi</v>
          </cell>
          <cell r="H547" t="str">
            <v>pguzmanh@agrosisa.cl</v>
          </cell>
        </row>
        <row r="548">
          <cell r="B548" t="str">
            <v>Parque Eólico Renaico</v>
          </cell>
          <cell r="C548" t="str">
            <v>76266502-6</v>
          </cell>
          <cell r="D548" t="str">
            <v>Vientos de Renaico SpA</v>
          </cell>
          <cell r="E548" t="str">
            <v>D201</v>
          </cell>
          <cell r="F548" t="str">
            <v>PIC-NPM</v>
          </cell>
          <cell r="G548" t="str">
            <v>Patricio Javier Guzmán Henzi</v>
          </cell>
          <cell r="H548" t="str">
            <v>pguzmanh@agrosisa.cl</v>
          </cell>
        </row>
      </sheetData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194.511313541669" createdVersion="6" refreshedVersion="6" minRefreshableVersion="3" recordCount="66" xr:uid="{ABBDB274-C233-48D9-B5DA-0E05E3D8DB98}">
  <cacheSource type="worksheet">
    <worksheetSource ref="A2:L68" sheet="Base TD"/>
  </cacheSource>
  <cacheFields count="12">
    <cacheField name="Nombre Fantasia" numFmtId="0">
      <sharedItems/>
    </cacheField>
    <cacheField name="RUT" numFmtId="0">
      <sharedItems count="59">
        <s v="94272000-9"/>
        <s v="91081000-6"/>
        <s v="96524140-K"/>
        <s v="77302440-5"/>
        <s v="76489426-K"/>
        <s v="76114239-9"/>
        <s v="76321458-3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179024-2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</sharedItems>
    </cacheField>
    <cacheField name="Razon Social" numFmtId="0">
      <sharedItems count="59">
        <s v="Aes Gener S.A."/>
        <s v="Enel Generación Chile S.A."/>
        <s v="Empresa Eléctrica Panguipulli S.A."/>
        <s v="TecnoRed S.A."/>
        <s v="Aela Generación S.A."/>
        <s v="Alba S.A."/>
        <s v="Almeyda Solar SpA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Parque Eólico Taltal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</sharedItems>
    </cacheField>
    <cacheField name="Decreto" numFmtId="0">
      <sharedItems count="2">
        <s v="D082"/>
        <s v="D201"/>
      </sharedItems>
    </cacheField>
    <cacheField name="Clave" numFmtId="0">
      <sharedItems/>
    </cacheField>
    <cacheField name="Gerente" numFmtId="0">
      <sharedItems containsMixedTypes="1" containsNumber="1" containsInteger="1" minValue="0" maxValue="0" count="48">
        <s v="Ricardo Manuel Falú"/>
        <s v="MICHELE SICILIANO"/>
        <s v="Juan José Bonilla Andrino"/>
        <s v="Sergio De Paoli Botto "/>
        <s v="José Luis Muñoz C"/>
        <s v="Luis Mondragon"/>
        <s v="Héctor Mauricio Roche Galdames"/>
        <s v="Leonardo Bastidas Almarza"/>
        <s v="Paulo Bezanilla Saavedra "/>
        <s v="Enrique Donoso"/>
        <s v="Juan Osvaldo Manriquez Castruccio"/>
        <s v="Carlos Ricardo Pinto Fornés"/>
        <s v="Rodolfo Aliste Zamorano"/>
        <s v="Peter Hatton"/>
        <s v="Francisco Rodrigo Izquierdo Valdes"/>
        <s v="Cesar Rudolf Araneda Kauert"/>
        <s v="Eduardo Rivas"/>
        <s v="Ian Nelson"/>
        <s v="Paulo Salvati Fico"/>
        <n v="0"/>
        <s v="Rodrigo Cienfuegos Pinto"/>
        <s v="Rodrigo Saez"/>
        <s v="Pablo Caerols Palma "/>
        <s v="Santiago Alliende Gonzalez "/>
        <s v="Ricardo Orellana Vidal"/>
        <s v="Javier Eduardo Roa de la Carrera"/>
        <s v="Javier Federico Dib"/>
        <s v="Enrico Gatti Sani "/>
        <s v="Carl Weber Silva Weber Silva"/>
        <s v="Luis Alfredo Solar Pinedo "/>
        <s v="Rodrigo Pardo Feres"/>
        <s v="Gabriel Ortiz Mercado"/>
        <s v="Tomas Fahrenkrog"/>
        <s v="Roberto Salas"/>
        <s v="Mauricio Caamaño "/>
        <s v="Cristián Muñoz Elgueta"/>
        <s v="Nigel Baker "/>
        <s v="David Roa Saenz"/>
        <s v="Patricio Javier Guzmán Henzi"/>
        <s v="Axel Leveque "/>
        <s v="Carlo Carvallo Artigas "/>
        <s v="Pablo Sufán González"/>
        <s v="Jose Ignacio Escobar Troncoso"/>
        <s v="Alejandro Gómez Vidal"/>
        <s v="Rodrigo Tapia González"/>
        <s v="Andres Orellana Nuñez"/>
        <s v="Alfonso Pacho"/>
        <s v="Francisco Alliende A. "/>
      </sharedItems>
    </cacheField>
    <cacheField name="correo" numFmtId="0">
      <sharedItems containsMixedTypes="1" containsNumber="1" containsInteger="1" minValue="0" maxValue="0"/>
    </cacheField>
    <cacheField name="%" numFmtId="10">
      <sharedItems containsSemiMixedTypes="0" containsString="0" containsNumber="1" minValue="2.4437927663734121E-4" maxValue="0.78671003717472121"/>
    </cacheField>
    <cacheField name="Monto a Distribuir" numFmtId="41">
      <sharedItems containsSemiMixedTypes="0" containsString="0" containsNumber="1" containsInteger="1" minValue="3170287" maxValue="5010338"/>
    </cacheField>
    <cacheField name="Monto a Facturar" numFmtId="168">
      <sharedItems containsSemiMixedTypes="0" containsString="0" containsNumber="1" containsInteger="1" minValue="1005" maxValue="3941683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x v="0"/>
    <s v="AME-RAP"/>
    <x v="0"/>
    <s v="contacto@aesgener.cl"/>
    <n v="0.21328996282527882"/>
    <n v="5010338"/>
    <n v="1068655"/>
    <x v="0"/>
    <x v="0"/>
  </r>
  <r>
    <s v="ENDESA"/>
    <x v="1"/>
    <x v="1"/>
    <x v="0"/>
    <s v="AME-RAP"/>
    <x v="1"/>
    <s v="michele.siciliano@enel.com"/>
    <n v="0.78671003717472121"/>
    <n v="5010338"/>
    <n v="3941683"/>
    <x v="0"/>
    <x v="0"/>
  </r>
  <r>
    <s v="AES GENER"/>
    <x v="0"/>
    <x v="0"/>
    <x v="0"/>
    <s v="LAG-AME"/>
    <x v="0"/>
    <s v="contacto@aesgener.cl"/>
    <n v="0.35432348081512766"/>
    <n v="3170287"/>
    <n v="1123307"/>
    <x v="0"/>
    <x v="1"/>
  </r>
  <r>
    <s v="ENDESA"/>
    <x v="1"/>
    <x v="1"/>
    <x v="0"/>
    <s v="LAG-AME"/>
    <x v="1"/>
    <s v="michele.siciliano@enel.com"/>
    <n v="0.63658894804479538"/>
    <n v="3170287"/>
    <n v="2018170"/>
    <x v="0"/>
    <x v="1"/>
  </r>
  <r>
    <s v="PANGUIPULLI"/>
    <x v="2"/>
    <x v="2"/>
    <x v="0"/>
    <s v="LAG-AME"/>
    <x v="2"/>
    <s v="juan.bonilla@enel.com"/>
    <n v="8.6286029006792751E-3"/>
    <n v="3170287"/>
    <n v="27355"/>
    <x v="0"/>
    <x v="1"/>
  </r>
  <r>
    <s v="TECNORED"/>
    <x v="3"/>
    <x v="3"/>
    <x v="0"/>
    <s v="LAG-AME"/>
    <x v="3"/>
    <s v="spaoli@tecnored.cl"/>
    <n v="4.5896823939783378E-4"/>
    <n v="3170287"/>
    <n v="1455"/>
    <x v="0"/>
    <x v="1"/>
  </r>
  <r>
    <s v="Aela Generación"/>
    <x v="4"/>
    <x v="4"/>
    <x v="1"/>
    <s v="PIC-NPM"/>
    <x v="4"/>
    <s v="joseluis.munoz@aelaenergia.cl"/>
    <n v="1.2218963831867059E-2"/>
    <n v="4113455"/>
    <n v="50262"/>
    <x v="0"/>
    <x v="2"/>
  </r>
  <r>
    <s v="AES GENER"/>
    <x v="0"/>
    <x v="0"/>
    <x v="1"/>
    <s v="PIC-NPM"/>
    <x v="0"/>
    <s v="contacto@aesgener.cl"/>
    <n v="0.11021505376344087"/>
    <n v="4113455"/>
    <n v="453365"/>
    <x v="0"/>
    <x v="2"/>
  </r>
  <r>
    <s v="ALBA"/>
    <x v="5"/>
    <x v="5"/>
    <x v="1"/>
    <s v="PIC-NPM"/>
    <x v="5"/>
    <s v="lmondragon@transantartic.com"/>
    <n v="7.0869990224828941E-3"/>
    <n v="4113455"/>
    <n v="29152"/>
    <x v="0"/>
    <x v="2"/>
  </r>
  <r>
    <s v="ALMEYDA SOLAR"/>
    <x v="6"/>
    <x v="6"/>
    <x v="1"/>
    <s v="PIC-NPM"/>
    <x v="2"/>
    <s v="juan.bonilla@enel.com"/>
    <n v="7.3313782991202357E-4"/>
    <n v="4113455"/>
    <n v="3016"/>
    <x v="0"/>
    <x v="2"/>
  </r>
  <r>
    <s v="AMANECER SOLAR"/>
    <x v="7"/>
    <x v="7"/>
    <x v="1"/>
    <s v="PIC-NPM"/>
    <x v="6"/>
    <s v="hector.roche@sunedison.com"/>
    <n v="9.7751710654936483E-4"/>
    <n v="4113455"/>
    <n v="4021"/>
    <x v="0"/>
    <x v="2"/>
  </r>
  <r>
    <s v="ARAUCO"/>
    <x v="8"/>
    <x v="8"/>
    <x v="1"/>
    <s v="PIC-NPM"/>
    <x v="7"/>
    <s v="leonardo.bastidas@arauco.cl"/>
    <n v="8.0400782013685251E-2"/>
    <n v="4113455"/>
    <n v="330725"/>
    <x v="0"/>
    <x v="2"/>
  </r>
  <r>
    <s v="BESALCO"/>
    <x v="9"/>
    <x v="9"/>
    <x v="1"/>
    <s v="PIC-NPM"/>
    <x v="8"/>
    <s v="op.energia@besalco.cl"/>
    <n v="9.7751710654936483E-4"/>
    <n v="4113455"/>
    <n v="4021"/>
    <x v="0"/>
    <x v="2"/>
  </r>
  <r>
    <s v="Bioenergías Forestales"/>
    <x v="10"/>
    <x v="10"/>
    <x v="1"/>
    <s v="PIC-NPM"/>
    <x v="9"/>
    <s v="enrique.donoso@cmpc.cl"/>
    <n v="8.260019550342132E-2"/>
    <n v="4113455"/>
    <n v="339772"/>
    <x v="0"/>
    <x v="2"/>
  </r>
  <r>
    <s v="CAPULLO"/>
    <x v="11"/>
    <x v="11"/>
    <x v="1"/>
    <s v="PIC-NPM"/>
    <x v="10"/>
    <s v="jomc@creo.cl"/>
    <n v="1.9550342130987297E-3"/>
    <n v="4113455"/>
    <n v="8042"/>
    <x v="0"/>
    <x v="2"/>
  </r>
  <r>
    <s v="CARBOMET"/>
    <x v="12"/>
    <x v="12"/>
    <x v="1"/>
    <s v="PIC-NPM"/>
    <x v="11"/>
    <s v="carlos.pinto@carbomet.cl"/>
    <n v="7.3313782991202357E-4"/>
    <n v="4113455"/>
    <n v="3016"/>
    <x v="0"/>
    <x v="2"/>
  </r>
  <r>
    <s v="CENIZAS"/>
    <x v="13"/>
    <x v="13"/>
    <x v="1"/>
    <s v="PIC-NPM"/>
    <x v="12"/>
    <s v="rodolfo.aliste@cenizas.cl"/>
    <n v="1.4662756598240471E-3"/>
    <n v="4113455"/>
    <n v="6031"/>
    <x v="0"/>
    <x v="2"/>
  </r>
  <r>
    <s v="Colmito"/>
    <x v="14"/>
    <x v="14"/>
    <x v="1"/>
    <s v="PIC-NPM"/>
    <x v="13"/>
    <s v="peter.hatton@inkiaenergy.com"/>
    <n v="3.421309872922777E-3"/>
    <n v="4113455"/>
    <n v="14073"/>
    <x v="0"/>
    <x v="2"/>
  </r>
  <r>
    <s v="COMASA"/>
    <x v="15"/>
    <x v="15"/>
    <x v="1"/>
    <s v="PIC-NPM"/>
    <x v="14"/>
    <s v="comasa@comasageneracion.cl"/>
    <n v="2.9814271749755625E-2"/>
    <n v="4113455"/>
    <n v="122640"/>
    <x v="0"/>
    <x v="2"/>
  </r>
  <r>
    <s v="Conejo Solar"/>
    <x v="16"/>
    <x v="16"/>
    <x v="1"/>
    <s v="PIC-NPM"/>
    <x v="15"/>
    <s v="raraneda@arroyoenergygroup.com"/>
    <n v="7.3313782991202357E-4"/>
    <n v="4113455"/>
    <n v="3016"/>
    <x v="0"/>
    <x v="2"/>
  </r>
  <r>
    <s v="CONFLUENCIA"/>
    <x v="17"/>
    <x v="17"/>
    <x v="1"/>
    <s v="PIC-NPM"/>
    <x v="16"/>
    <s v="erivas@tenergia.cl"/>
    <n v="3.421309872922777E-3"/>
    <n v="4113455"/>
    <n v="14073"/>
    <x v="0"/>
    <x v="2"/>
  </r>
  <r>
    <s v="DEI DUQUECO"/>
    <x v="18"/>
    <x v="18"/>
    <x v="1"/>
    <s v="PIC-NPM"/>
    <x v="17"/>
    <s v="inelson@ellaima.cl"/>
    <n v="6.3294232649071358E-2"/>
    <n v="4113455"/>
    <n v="260358"/>
    <x v="0"/>
    <x v="2"/>
  </r>
  <r>
    <s v="Eléctrica Caren"/>
    <x v="19"/>
    <x v="19"/>
    <x v="1"/>
    <s v="PIC-NPM"/>
    <x v="18"/>
    <s v="paulo.fico@latampower.com"/>
    <n v="1.5395894428152495E-2"/>
    <n v="4113455"/>
    <n v="63330"/>
    <x v="0"/>
    <x v="2"/>
  </r>
  <r>
    <s v="ELISA"/>
    <x v="20"/>
    <x v="20"/>
    <x v="1"/>
    <s v="PIC-NPM"/>
    <x v="19"/>
    <n v="0"/>
    <n v="1.0752688172043012E-2"/>
    <n v="4113455"/>
    <n v="44231"/>
    <x v="0"/>
    <x v="2"/>
  </r>
  <r>
    <s v="EMELDA"/>
    <x v="21"/>
    <x v="21"/>
    <x v="1"/>
    <s v="PIC-NPM"/>
    <x v="20"/>
    <s v="rodrigo.cienfuegos@prime-energia.com"/>
    <n v="9.7751710654936483E-4"/>
    <n v="4113455"/>
    <n v="4021"/>
    <x v="0"/>
    <x v="2"/>
  </r>
  <r>
    <s v="ENDESA"/>
    <x v="1"/>
    <x v="1"/>
    <x v="1"/>
    <s v="PIC-NPM"/>
    <x v="1"/>
    <s v="michele.siciliano@enel.com"/>
    <n v="0.26173020527859242"/>
    <n v="4113455"/>
    <n v="1076615"/>
    <x v="0"/>
    <x v="2"/>
  </r>
  <r>
    <s v="ENLASA"/>
    <x v="22"/>
    <x v="22"/>
    <x v="1"/>
    <s v="PIC-NPM"/>
    <x v="21"/>
    <s v="rodrigo.saez@enlasa.cl"/>
    <n v="1.4662756598240471E-3"/>
    <n v="4113455"/>
    <n v="6031"/>
    <x v="0"/>
    <x v="2"/>
  </r>
  <r>
    <s v="ENORCHILE"/>
    <x v="23"/>
    <x v="23"/>
    <x v="1"/>
    <s v="PIC-NPM"/>
    <x v="22"/>
    <s v="pcaerols@enorchile.cl"/>
    <n v="5.6207233626588476E-3"/>
    <n v="4113455"/>
    <n v="23121"/>
    <x v="0"/>
    <x v="2"/>
  </r>
  <r>
    <s v="Eólica la Esperanza"/>
    <x v="24"/>
    <x v="24"/>
    <x v="1"/>
    <s v="PIC-NPM"/>
    <x v="23"/>
    <s v="salliende@petroquim.cl"/>
    <n v="2.4437927663734121E-4"/>
    <n v="4113455"/>
    <n v="1005"/>
    <x v="0"/>
    <x v="2"/>
  </r>
  <r>
    <s v="EPACÍFICO"/>
    <x v="25"/>
    <x v="25"/>
    <x v="1"/>
    <s v="PIC-NPM"/>
    <x v="24"/>
    <s v="rorellana@cpp.cl"/>
    <n v="7.3313782991202357E-4"/>
    <n v="4113455"/>
    <n v="3016"/>
    <x v="0"/>
    <x v="2"/>
  </r>
  <r>
    <s v="GASSUR"/>
    <x v="26"/>
    <x v="26"/>
    <x v="1"/>
    <s v="PIC-NPM"/>
    <x v="25"/>
    <s v="jroa@gassur.cl"/>
    <n v="7.3313782991202357E-4"/>
    <n v="4113455"/>
    <n v="3016"/>
    <x v="0"/>
    <x v="2"/>
  </r>
  <r>
    <s v="GUACOLDA"/>
    <x v="27"/>
    <x v="27"/>
    <x v="1"/>
    <s v="PIC-NPM"/>
    <x v="26"/>
    <s v="javier.dib@aes.com"/>
    <n v="4.740957966764419E-2"/>
    <n v="4113455"/>
    <n v="195017"/>
    <x v="0"/>
    <x v="2"/>
  </r>
  <r>
    <s v="Hidroangol"/>
    <x v="28"/>
    <x v="28"/>
    <x v="1"/>
    <s v="PIC-NPM"/>
    <x v="27"/>
    <s v="enrico.gatti@scotta.cl"/>
    <n v="8.3088954056696005E-3"/>
    <n v="4113455"/>
    <n v="34178"/>
    <x v="0"/>
    <x v="2"/>
  </r>
  <r>
    <s v="HIDROMAULE"/>
    <x v="29"/>
    <x v="29"/>
    <x v="1"/>
    <s v="PIC-NPM"/>
    <x v="28"/>
    <s v="cdec@hidromaule.cl"/>
    <n v="1.4662756598240471E-3"/>
    <n v="4113455"/>
    <n v="6031"/>
    <x v="0"/>
    <x v="2"/>
  </r>
  <r>
    <s v="HidroProvidencia"/>
    <x v="29"/>
    <x v="29"/>
    <x v="1"/>
    <s v="PIC-NPM"/>
    <x v="28"/>
    <s v="cdec@hidromaule.cl"/>
    <n v="2.4437927663734121E-4"/>
    <n v="4113455"/>
    <n v="1005"/>
    <x v="0"/>
    <x v="2"/>
  </r>
  <r>
    <s v="JAVIERA"/>
    <x v="30"/>
    <x v="30"/>
    <x v="1"/>
    <s v="PIC-NPM"/>
    <x v="29"/>
    <s v="cbarrera@sunedison.com"/>
    <n v="2.443792766373412E-3"/>
    <n v="4113455"/>
    <n v="10052"/>
    <x v="0"/>
    <x v="2"/>
  </r>
  <r>
    <s v="KDM"/>
    <x v="31"/>
    <x v="31"/>
    <x v="1"/>
    <s v="PIC-NPM"/>
    <x v="30"/>
    <s v="rpardof@kdm.cl"/>
    <n v="9.7751710654936483E-4"/>
    <n v="4113455"/>
    <n v="4021"/>
    <x v="0"/>
    <x v="2"/>
  </r>
  <r>
    <s v="LA HIGUERA"/>
    <x v="32"/>
    <x v="32"/>
    <x v="1"/>
    <s v="PIC-NPM"/>
    <x v="16"/>
    <s v="erivas@tenergia.cl"/>
    <n v="4.8875855327468239E-3"/>
    <n v="4113455"/>
    <n v="20105"/>
    <x v="0"/>
    <x v="2"/>
  </r>
  <r>
    <s v="LUZ DEL NORTE"/>
    <x v="33"/>
    <x v="33"/>
    <x v="1"/>
    <s v="PIC-NPM"/>
    <x v="31"/>
    <s v="gabriel.ortiz@firstsolar.com"/>
    <n v="1.4662756598240471E-3"/>
    <n v="4113455"/>
    <n v="6031"/>
    <x v="0"/>
    <x v="2"/>
  </r>
  <r>
    <s v="MALLARAUCO"/>
    <x v="34"/>
    <x v="34"/>
    <x v="1"/>
    <s v="PIC-NPM"/>
    <x v="32"/>
    <s v="tfahrenkrog@gpe.cl"/>
    <n v="2.4437927663734121E-4"/>
    <n v="4113455"/>
    <n v="1005"/>
    <x v="0"/>
    <x v="2"/>
  </r>
  <r>
    <s v="MASISA ECO"/>
    <x v="35"/>
    <x v="35"/>
    <x v="1"/>
    <s v="PIC-NPM"/>
    <x v="33"/>
    <s v="roberto.salas@masisa.com"/>
    <n v="9.7751710654936483E-4"/>
    <n v="4113455"/>
    <n v="4021"/>
    <x v="0"/>
    <x v="2"/>
  </r>
  <r>
    <s v="MONTE REDONDO"/>
    <x v="36"/>
    <x v="36"/>
    <x v="1"/>
    <s v="PIC-NPM"/>
    <x v="19"/>
    <n v="0"/>
    <n v="2.3460410557184754E-2"/>
    <n v="4113455"/>
    <n v="96503"/>
    <x v="0"/>
    <x v="2"/>
  </r>
  <r>
    <s v="NORVIND"/>
    <x v="37"/>
    <x v="37"/>
    <x v="1"/>
    <s v="PIC-NPM"/>
    <x v="34"/>
    <s v="mauricio.caamano@latampower.com"/>
    <n v="2.4437927663734121E-4"/>
    <n v="4113455"/>
    <n v="1005"/>
    <x v="0"/>
    <x v="2"/>
  </r>
  <r>
    <s v="NUEVA ENERGIA"/>
    <x v="38"/>
    <x v="38"/>
    <x v="1"/>
    <s v="PIC-NPM"/>
    <x v="35"/>
    <s v="cmunoz@enesa.cl"/>
    <n v="1.9550342130987297E-3"/>
    <n v="4113455"/>
    <n v="8042"/>
    <x v="0"/>
    <x v="2"/>
  </r>
  <r>
    <s v="PACIFIC HYDRO"/>
    <x v="39"/>
    <x v="39"/>
    <x v="1"/>
    <s v="PIC-NPM"/>
    <x v="36"/>
    <s v="nbaker@pacifichydro.cl"/>
    <n v="1.7106549364613885E-3"/>
    <n v="4113455"/>
    <n v="7037"/>
    <x v="0"/>
    <x v="2"/>
  </r>
  <r>
    <s v="Pacific Hydro Chacayes"/>
    <x v="40"/>
    <x v="40"/>
    <x v="1"/>
    <s v="PIC-NPM"/>
    <x v="36"/>
    <s v="nbaker@pacifichydro.cl"/>
    <n v="5.8651026392961885E-3"/>
    <n v="4113455"/>
    <n v="24126"/>
    <x v="0"/>
    <x v="2"/>
  </r>
  <r>
    <s v="PANGUIPULLI"/>
    <x v="2"/>
    <x v="2"/>
    <x v="1"/>
    <s v="PIC-NPM"/>
    <x v="2"/>
    <s v="juan.bonilla@enel.com"/>
    <n v="8.3088954056696005E-3"/>
    <n v="4113455"/>
    <n v="34178"/>
    <x v="0"/>
    <x v="2"/>
  </r>
  <r>
    <s v="Parque Eólico El Arrayán"/>
    <x v="41"/>
    <x v="41"/>
    <x v="1"/>
    <s v="PIC-NPM"/>
    <x v="15"/>
    <s v="raraneda@arroyoenergygroup.com"/>
    <n v="4.3988269794721412E-3"/>
    <n v="4113455"/>
    <n v="18094"/>
    <x v="0"/>
    <x v="2"/>
  </r>
  <r>
    <s v="Parque Eolico Lebu"/>
    <x v="42"/>
    <x v="42"/>
    <x v="1"/>
    <s v="PIC-NPM"/>
    <x v="37"/>
    <s v="d.roa@cristoro.cl"/>
    <n v="2.4437927663734121E-4"/>
    <n v="4113455"/>
    <n v="1005"/>
    <x v="0"/>
    <x v="2"/>
  </r>
  <r>
    <s v="PARQUE EÓLICO LOS CURUROS"/>
    <x v="43"/>
    <x v="43"/>
    <x v="1"/>
    <s v="PIC-NPM"/>
    <x v="26"/>
    <s v="javier.dib@aes.com"/>
    <n v="9.7751710654936483E-4"/>
    <n v="4113455"/>
    <n v="4021"/>
    <x v="0"/>
    <x v="2"/>
  </r>
  <r>
    <s v="Parque Eólico Renaico"/>
    <x v="44"/>
    <x v="44"/>
    <x v="1"/>
    <s v="PIC-NPM"/>
    <x v="38"/>
    <s v="pguzmanh@agrosisa.cl"/>
    <n v="4.740957966764419E-2"/>
    <n v="4113455"/>
    <n v="195017"/>
    <x v="0"/>
    <x v="2"/>
  </r>
  <r>
    <s v="PARQUE EÓLICO TALTAL"/>
    <x v="45"/>
    <x v="45"/>
    <x v="1"/>
    <s v="PIC-NPM"/>
    <x v="2"/>
    <s v="juan.bonilla@enel.com"/>
    <n v="9.7751710654936483E-4"/>
    <n v="4113455"/>
    <n v="4021"/>
    <x v="0"/>
    <x v="2"/>
  </r>
  <r>
    <s v="Parque Solar Los Loros"/>
    <x v="46"/>
    <x v="46"/>
    <x v="1"/>
    <s v="PIC-NPM"/>
    <x v="39"/>
    <s v="Daniela.Perezg@engie.com"/>
    <n v="2.4437927663734121E-4"/>
    <n v="4113455"/>
    <n v="1005"/>
    <x v="0"/>
    <x v="2"/>
  </r>
  <r>
    <s v="PEHUENCHE"/>
    <x v="47"/>
    <x v="47"/>
    <x v="1"/>
    <s v="PIC-NPM"/>
    <x v="40"/>
    <s v="haep@endesa.cl"/>
    <n v="1.2218963831867059E-2"/>
    <n v="4113455"/>
    <n v="50262"/>
    <x v="0"/>
    <x v="2"/>
  </r>
  <r>
    <s v="PETROPOWER"/>
    <x v="48"/>
    <x v="48"/>
    <x v="1"/>
    <s v="PIC-NPM"/>
    <x v="41"/>
    <s v="psufan@enap.cl"/>
    <n v="6.5738025415444781E-2"/>
    <n v="4113455"/>
    <n v="270410"/>
    <x v="0"/>
    <x v="2"/>
  </r>
  <r>
    <s v="PUCLARO"/>
    <x v="49"/>
    <x v="49"/>
    <x v="1"/>
    <s v="PIC-NPM"/>
    <x v="32"/>
    <s v="tfahrenkrog@gpe.cl"/>
    <n v="2.4437927663734121E-4"/>
    <n v="4113455"/>
    <n v="1005"/>
    <x v="0"/>
    <x v="2"/>
  </r>
  <r>
    <s v="PUNTA PALMERAS"/>
    <x v="50"/>
    <x v="50"/>
    <x v="1"/>
    <s v="PIC-NPM"/>
    <x v="42"/>
    <s v="Joseignacio.escobar.troncoso@acciona.com"/>
    <n v="2.4437927663734121E-4"/>
    <n v="4113455"/>
    <n v="1005"/>
    <x v="0"/>
    <x v="2"/>
  </r>
  <r>
    <s v="PUNTILLA"/>
    <x v="51"/>
    <x v="51"/>
    <x v="1"/>
    <s v="PIC-NPM"/>
    <x v="43"/>
    <s v="agomez@scmaipo.cl"/>
    <n v="1.3929618768328447E-2"/>
    <n v="4113455"/>
    <n v="57299"/>
    <x v="0"/>
    <x v="2"/>
  </r>
  <r>
    <s v="PV SALVADOR"/>
    <x v="52"/>
    <x v="52"/>
    <x v="1"/>
    <s v="PIC-NPM"/>
    <x v="44"/>
    <s v="rtapia@denerg.com"/>
    <n v="7.3313782991202357E-4"/>
    <n v="4113455"/>
    <n v="3016"/>
    <x v="0"/>
    <x v="2"/>
  </r>
  <r>
    <s v="RIO HUASCO"/>
    <x v="53"/>
    <x v="53"/>
    <x v="1"/>
    <s v="PIC-NPM"/>
    <x v="32"/>
    <s v="tfahrenkrog@gpe.cl"/>
    <n v="2.4437927663734121E-4"/>
    <n v="4113455"/>
    <n v="1005"/>
    <x v="0"/>
    <x v="2"/>
  </r>
  <r>
    <s v="RUCATAYO"/>
    <x v="54"/>
    <x v="54"/>
    <x v="1"/>
    <s v="PIC-NPM"/>
    <x v="45"/>
    <s v="aorellana@rucatayo.cl"/>
    <n v="3.9833822091886607E-2"/>
    <n v="4113455"/>
    <n v="163855"/>
    <x v="0"/>
    <x v="2"/>
  </r>
  <r>
    <s v="San Andrés"/>
    <x v="55"/>
    <x v="55"/>
    <x v="1"/>
    <s v="PIC-NPM"/>
    <x v="46"/>
    <s v="apacho@sanandres-solar.cl"/>
    <n v="2.4437927663734121E-4"/>
    <n v="4113455"/>
    <n v="1005"/>
    <x v="0"/>
    <x v="2"/>
  </r>
  <r>
    <s v="SAN JUAN"/>
    <x v="56"/>
    <x v="56"/>
    <x v="1"/>
    <s v="PIC-NPM"/>
    <x v="34"/>
    <s v="mauricio.caamano@latampower.com"/>
    <n v="1.4662756598240471E-3"/>
    <n v="4113455"/>
    <n v="6031"/>
    <x v="0"/>
    <x v="2"/>
  </r>
  <r>
    <s v="SGA"/>
    <x v="57"/>
    <x v="57"/>
    <x v="1"/>
    <s v="PIC-NPM"/>
    <x v="47"/>
    <s v="sga@saesa.cl"/>
    <n v="9.7751710654936483E-4"/>
    <n v="4113455"/>
    <n v="4021"/>
    <x v="0"/>
    <x v="2"/>
  </r>
  <r>
    <s v="TALINAY"/>
    <x v="58"/>
    <x v="58"/>
    <x v="1"/>
    <s v="PIC-NPM"/>
    <x v="2"/>
    <s v="juan.bonilla@enel.com"/>
    <n v="2.4437927663734121E-4"/>
    <n v="4113455"/>
    <n v="1005"/>
    <x v="0"/>
    <x v="2"/>
  </r>
  <r>
    <s v="TECNORED"/>
    <x v="3"/>
    <x v="3"/>
    <x v="1"/>
    <s v="PIC-NPM"/>
    <x v="3"/>
    <s v="spaoli@tecnored.cl"/>
    <n v="1.9550342130987297E-3"/>
    <n v="4113455"/>
    <n v="8042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4BF766-DB24-4BFF-9D73-3EAA7932E6F9}" name="TablaDinámica5" cacheId="7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3:E129" firstHeaderRow="2" firstDataRow="2" firstDataCol="3" rowPageCount="1" colPageCount="1"/>
  <pivotFields count="12">
    <pivotField compact="0" outline="0" showAll="0"/>
    <pivotField axis="axisRow" compact="0" outline="0" showAll="0" sortType="descending">
      <items count="60">
        <item x="20"/>
        <item x="21"/>
        <item x="25"/>
        <item x="40"/>
        <item x="22"/>
        <item x="29"/>
        <item x="54"/>
        <item x="38"/>
        <item x="34"/>
        <item x="31"/>
        <item x="28"/>
        <item x="41"/>
        <item x="53"/>
        <item x="50"/>
        <item x="5"/>
        <item x="58"/>
        <item x="19"/>
        <item x="43"/>
        <item x="45"/>
        <item x="10"/>
        <item x="46"/>
        <item x="9"/>
        <item x="18"/>
        <item x="44"/>
        <item x="7"/>
        <item x="55"/>
        <item x="52"/>
        <item x="33"/>
        <item x="56"/>
        <item x="6"/>
        <item x="14"/>
        <item x="17"/>
        <item x="30"/>
        <item x="16"/>
        <item x="42"/>
        <item x="27"/>
        <item x="24"/>
        <item x="4"/>
        <item x="13"/>
        <item x="37"/>
        <item x="3"/>
        <item x="12"/>
        <item x="1"/>
        <item x="0"/>
        <item x="47"/>
        <item x="2"/>
        <item x="15"/>
        <item x="8"/>
        <item x="11"/>
        <item x="23"/>
        <item x="35"/>
        <item x="51"/>
        <item x="26"/>
        <item x="39"/>
        <item x="32"/>
        <item x="57"/>
        <item x="49"/>
        <item x="48"/>
        <item x="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9">
        <item x="20"/>
        <item x="4"/>
        <item x="0"/>
        <item x="5"/>
        <item x="6"/>
        <item x="7"/>
        <item x="8"/>
        <item x="9"/>
        <item x="10"/>
        <item x="12"/>
        <item x="14"/>
        <item x="15"/>
        <item x="16"/>
        <item x="18"/>
        <item x="13"/>
        <item x="38"/>
        <item x="51"/>
        <item x="11"/>
        <item x="19"/>
        <item x="21"/>
        <item x="2"/>
        <item x="47"/>
        <item x="54"/>
        <item x="48"/>
        <item x="1"/>
        <item x="25"/>
        <item x="22"/>
        <item x="23"/>
        <item x="24"/>
        <item x="36"/>
        <item x="26"/>
        <item x="27"/>
        <item x="28"/>
        <item x="17"/>
        <item x="32"/>
        <item x="34"/>
        <item x="49"/>
        <item x="53"/>
        <item x="29"/>
        <item x="30"/>
        <item x="31"/>
        <item x="35"/>
        <item x="37"/>
        <item x="40"/>
        <item x="39"/>
        <item x="41"/>
        <item x="42"/>
        <item x="43"/>
        <item x="45"/>
        <item x="33"/>
        <item x="58"/>
        <item x="50"/>
        <item x="52"/>
        <item x="55"/>
        <item x="56"/>
        <item x="57"/>
        <item x="46"/>
        <item x="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axis="axisPage" compact="0" outline="0" multipleItemSelectionAllowed="1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11"/>
  </rowFields>
  <rowItems count="125">
    <i>
      <x v="42"/>
      <x v="24"/>
      <x/>
    </i>
    <i r="2">
      <x v="1"/>
    </i>
    <i r="2">
      <x v="2"/>
    </i>
    <i t="default">
      <x v="42"/>
    </i>
    <i>
      <x v="43"/>
      <x v="2"/>
      <x/>
    </i>
    <i r="2">
      <x v="1"/>
    </i>
    <i r="2">
      <x v="2"/>
    </i>
    <i t="default">
      <x v="43"/>
    </i>
    <i>
      <x v="19"/>
      <x v="8"/>
      <x v="2"/>
    </i>
    <i t="default">
      <x v="19"/>
    </i>
    <i>
      <x v="47"/>
      <x v="6"/>
      <x v="2"/>
    </i>
    <i t="default">
      <x v="47"/>
    </i>
    <i>
      <x v="57"/>
      <x v="23"/>
      <x v="2"/>
    </i>
    <i t="default">
      <x v="57"/>
    </i>
    <i>
      <x v="22"/>
      <x v="13"/>
      <x v="2"/>
    </i>
    <i t="default">
      <x v="22"/>
    </i>
    <i>
      <x v="23"/>
      <x v="58"/>
      <x v="2"/>
    </i>
    <i t="default">
      <x v="23"/>
    </i>
    <i>
      <x v="35"/>
      <x v="31"/>
      <x v="2"/>
    </i>
    <i t="default">
      <x v="35"/>
    </i>
    <i>
      <x v="6"/>
      <x v="22"/>
      <x v="2"/>
    </i>
    <i t="default">
      <x v="6"/>
    </i>
    <i>
      <x v="46"/>
      <x v="11"/>
      <x v="2"/>
    </i>
    <i t="default">
      <x v="46"/>
    </i>
    <i>
      <x v="58"/>
      <x v="29"/>
      <x v="2"/>
    </i>
    <i t="default">
      <x v="58"/>
    </i>
    <i>
      <x v="16"/>
      <x v="18"/>
      <x v="2"/>
    </i>
    <i t="default">
      <x v="16"/>
    </i>
    <i>
      <x v="45"/>
      <x v="20"/>
      <x v="1"/>
    </i>
    <i r="2">
      <x v="2"/>
    </i>
    <i t="default">
      <x v="45"/>
    </i>
    <i>
      <x v="51"/>
      <x v="16"/>
      <x v="2"/>
    </i>
    <i t="default">
      <x v="51"/>
    </i>
    <i>
      <x v="37"/>
      <x v="1"/>
      <x v="2"/>
    </i>
    <i t="default">
      <x v="37"/>
    </i>
    <i>
      <x v="44"/>
      <x v="21"/>
      <x v="2"/>
    </i>
    <i t="default">
      <x v="44"/>
    </i>
    <i>
      <x/>
      <x/>
      <x v="2"/>
    </i>
    <i t="default">
      <x/>
    </i>
    <i>
      <x v="10"/>
      <x v="32"/>
      <x v="2"/>
    </i>
    <i t="default">
      <x v="10"/>
    </i>
    <i>
      <x v="14"/>
      <x v="3"/>
      <x v="2"/>
    </i>
    <i t="default">
      <x v="14"/>
    </i>
    <i>
      <x v="3"/>
      <x v="43"/>
      <x v="2"/>
    </i>
    <i t="default">
      <x v="3"/>
    </i>
    <i>
      <x v="49"/>
      <x v="27"/>
      <x v="2"/>
    </i>
    <i t="default">
      <x v="49"/>
    </i>
    <i>
      <x v="54"/>
      <x v="34"/>
      <x v="2"/>
    </i>
    <i t="default">
      <x v="54"/>
    </i>
    <i>
      <x v="11"/>
      <x v="45"/>
      <x v="2"/>
    </i>
    <i t="default">
      <x v="11"/>
    </i>
    <i>
      <x v="30"/>
      <x v="10"/>
      <x v="2"/>
    </i>
    <i t="default">
      <x v="30"/>
    </i>
    <i>
      <x v="31"/>
      <x v="33"/>
      <x v="2"/>
    </i>
    <i t="default">
      <x v="31"/>
    </i>
    <i>
      <x v="32"/>
      <x v="39"/>
      <x v="2"/>
    </i>
    <i t="default">
      <x v="32"/>
    </i>
    <i>
      <x v="40"/>
      <x v="57"/>
      <x v="1"/>
    </i>
    <i r="2">
      <x v="2"/>
    </i>
    <i t="default">
      <x v="40"/>
    </i>
    <i>
      <x v="7"/>
      <x v="15"/>
      <x v="2"/>
    </i>
    <i t="default">
      <x v="7"/>
    </i>
    <i>
      <x v="48"/>
      <x v="17"/>
      <x v="2"/>
    </i>
    <i t="default">
      <x v="48"/>
    </i>
    <i>
      <x v="53"/>
      <x v="44"/>
      <x v="2"/>
    </i>
    <i t="default">
      <x v="53"/>
    </i>
    <i>
      <x v="5"/>
      <x v="38"/>
      <x v="2"/>
    </i>
    <i t="default">
      <x v="5"/>
    </i>
    <i>
      <x v="27"/>
      <x v="49"/>
      <x v="2"/>
    </i>
    <i t="default">
      <x v="27"/>
    </i>
    <i>
      <x v="38"/>
      <x v="14"/>
      <x v="2"/>
    </i>
    <i t="default">
      <x v="38"/>
    </i>
    <i>
      <x v="4"/>
      <x v="26"/>
      <x v="2"/>
    </i>
    <i t="default">
      <x v="4"/>
    </i>
    <i>
      <x v="28"/>
      <x v="54"/>
      <x v="2"/>
    </i>
    <i t="default">
      <x v="28"/>
    </i>
    <i>
      <x v="55"/>
      <x v="55"/>
      <x v="2"/>
    </i>
    <i t="default">
      <x v="55"/>
    </i>
    <i>
      <x v="50"/>
      <x v="41"/>
      <x v="2"/>
    </i>
    <i t="default">
      <x v="50"/>
    </i>
    <i>
      <x v="9"/>
      <x v="40"/>
      <x v="2"/>
    </i>
    <i t="default">
      <x v="9"/>
    </i>
    <i>
      <x v="17"/>
      <x v="47"/>
      <x v="2"/>
    </i>
    <i t="default">
      <x v="17"/>
    </i>
    <i>
      <x v="24"/>
      <x v="5"/>
      <x v="2"/>
    </i>
    <i t="default">
      <x v="24"/>
    </i>
    <i>
      <x v="18"/>
      <x v="48"/>
      <x v="2"/>
    </i>
    <i t="default">
      <x v="18"/>
    </i>
    <i>
      <x v="21"/>
      <x v="7"/>
      <x v="2"/>
    </i>
    <i t="default">
      <x v="21"/>
    </i>
    <i>
      <x v="1"/>
      <x v="19"/>
      <x v="2"/>
    </i>
    <i t="default">
      <x v="1"/>
    </i>
    <i>
      <x v="26"/>
      <x v="52"/>
      <x v="2"/>
    </i>
    <i t="default">
      <x v="26"/>
    </i>
    <i>
      <x v="52"/>
      <x v="30"/>
      <x v="2"/>
    </i>
    <i t="default">
      <x v="52"/>
    </i>
    <i>
      <x v="33"/>
      <x v="12"/>
      <x v="2"/>
    </i>
    <i t="default">
      <x v="33"/>
    </i>
    <i>
      <x v="2"/>
      <x v="25"/>
      <x v="2"/>
    </i>
    <i t="default">
      <x v="2"/>
    </i>
    <i>
      <x v="41"/>
      <x v="9"/>
      <x v="2"/>
    </i>
    <i t="default">
      <x v="41"/>
    </i>
    <i>
      <x v="29"/>
      <x v="4"/>
      <x v="2"/>
    </i>
    <i t="default">
      <x v="29"/>
    </i>
    <i>
      <x v="56"/>
      <x v="36"/>
      <x v="2"/>
    </i>
    <i t="default">
      <x v="56"/>
    </i>
    <i>
      <x v="36"/>
      <x v="28"/>
      <x v="2"/>
    </i>
    <i t="default">
      <x v="36"/>
    </i>
    <i>
      <x v="39"/>
      <x v="42"/>
      <x v="2"/>
    </i>
    <i t="default">
      <x v="39"/>
    </i>
    <i>
      <x v="20"/>
      <x v="56"/>
      <x v="2"/>
    </i>
    <i t="default">
      <x v="20"/>
    </i>
    <i>
      <x v="8"/>
      <x v="35"/>
      <x v="2"/>
    </i>
    <i t="default">
      <x v="8"/>
    </i>
    <i>
      <x v="12"/>
      <x v="37"/>
      <x v="2"/>
    </i>
    <i t="default">
      <x v="12"/>
    </i>
    <i>
      <x v="15"/>
      <x v="50"/>
      <x v="2"/>
    </i>
    <i t="default">
      <x v="15"/>
    </i>
    <i>
      <x v="34"/>
      <x v="46"/>
      <x v="2"/>
    </i>
    <i t="default">
      <x v="34"/>
    </i>
    <i>
      <x v="25"/>
      <x v="53"/>
      <x v="2"/>
    </i>
    <i t="default">
      <x v="25"/>
    </i>
    <i>
      <x v="13"/>
      <x v="51"/>
      <x v="2"/>
    </i>
    <i t="default">
      <x v="13"/>
    </i>
    <i t="grand">
      <x/>
    </i>
  </rowItems>
  <colItems count="1">
    <i/>
  </colItems>
  <pageFields count="1">
    <pageField fld="10" hier="-1"/>
  </pageFields>
  <dataFields count="1">
    <dataField name="Suma de Monto a Facturar" fld="9" baseField="9" baseItem="8" numFmtId="3"/>
  </dataFields>
  <formats count="3">
    <format dxfId="3">
      <pivotArea outline="0" fieldPosition="0">
        <references count="1">
          <reference field="1" count="1" selected="0">
            <x v="5"/>
          </reference>
        </references>
      </pivotArea>
    </format>
    <format dxfId="2">
      <pivotArea dataOnly="0" labelOnly="1" outline="0" fieldPosition="0">
        <references count="1">
          <reference field="1" count="1">
            <x v="5"/>
          </reference>
        </references>
      </pivotArea>
    </format>
    <format dxfId="1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CE8FDD-3792-4712-8ED8-432BEE8F958A}" name="TablaDinámica2" cacheId="78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gridDropZones="1" multipleFieldFilters="0">
  <location ref="A4:C6" firstHeaderRow="2" firstDataRow="2" firstDataCol="2" rowPageCount="2" colPageCount="1"/>
  <pivotFields count="12"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59">
        <item h="1" x="20"/>
        <item h="1" x="4"/>
        <item h="1" x="0"/>
        <item h="1" x="5"/>
        <item h="1" x="6"/>
        <item h="1" x="7"/>
        <item h="1" x="8"/>
        <item h="1" x="9"/>
        <item h="1" x="10"/>
        <item h="1" x="12"/>
        <item h="1" x="14"/>
        <item h="1" x="15"/>
        <item h="1" x="16"/>
        <item h="1" x="18"/>
        <item h="1" x="13"/>
        <item h="1" x="38"/>
        <item h="1" x="51"/>
        <item h="1" x="11"/>
        <item h="1" x="19"/>
        <item h="1" x="21"/>
        <item h="1" x="2"/>
        <item h="1" x="47"/>
        <item h="1" x="54"/>
        <item h="1" x="48"/>
        <item h="1" x="1"/>
        <item h="1" x="25"/>
        <item h="1" x="22"/>
        <item h="1" x="23"/>
        <item h="1" x="24"/>
        <item h="1" x="36"/>
        <item h="1" x="26"/>
        <item h="1" x="27"/>
        <item h="1" x="28"/>
        <item h="1" x="17"/>
        <item h="1" x="32"/>
        <item h="1" x="34"/>
        <item h="1" x="49"/>
        <item h="1" x="53"/>
        <item h="1" x="29"/>
        <item h="1" x="30"/>
        <item h="1" x="31"/>
        <item h="1" x="35"/>
        <item h="1" x="37"/>
        <item h="1" x="40"/>
        <item h="1" x="39"/>
        <item h="1" x="41"/>
        <item h="1" x="42"/>
        <item h="1" x="43"/>
        <item h="1" x="45"/>
        <item h="1" x="33"/>
        <item h="1" x="58"/>
        <item h="1" x="50"/>
        <item h="1" x="52"/>
        <item h="1" x="55"/>
        <item h="1" x="56"/>
        <item h="1" x="57"/>
        <item h="1" x="46"/>
        <item h="1" x="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Page" compact="0" outline="0" showAll="0">
      <items count="49">
        <item x="19"/>
        <item x="43"/>
        <item x="46"/>
        <item x="45"/>
        <item x="39"/>
        <item x="28"/>
        <item x="40"/>
        <item x="11"/>
        <item x="15"/>
        <item x="35"/>
        <item x="37"/>
        <item x="16"/>
        <item x="27"/>
        <item x="9"/>
        <item x="47"/>
        <item x="14"/>
        <item x="31"/>
        <item x="6"/>
        <item x="17"/>
        <item x="25"/>
        <item x="26"/>
        <item x="42"/>
        <item x="4"/>
        <item x="2"/>
        <item x="10"/>
        <item x="7"/>
        <item x="29"/>
        <item x="5"/>
        <item x="34"/>
        <item x="1"/>
        <item x="36"/>
        <item x="22"/>
        <item x="41"/>
        <item x="38"/>
        <item x="8"/>
        <item x="18"/>
        <item x="13"/>
        <item x="0"/>
        <item x="24"/>
        <item x="33"/>
        <item x="12"/>
        <item x="20"/>
        <item x="30"/>
        <item x="21"/>
        <item x="44"/>
        <item x="23"/>
        <item x="3"/>
        <item x="32"/>
        <item t="default"/>
      </items>
    </pivotField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compact="0" outline="0" multipleItemSelectionAllowed="1" showAll="0"/>
    <pivotField axis="axisRow" compact="0" outline="0" showAll="0">
      <items count="4">
        <item x="0"/>
        <item x="1"/>
        <item x="2"/>
        <item t="default"/>
      </items>
    </pivotField>
  </pivotFields>
  <rowFields count="2">
    <field x="3"/>
    <field x="11"/>
  </rowFields>
  <rowItems count="1">
    <i>
      <x v="1"/>
      <x v="2"/>
    </i>
  </rowItems>
  <colItems count="1">
    <i/>
  </colItems>
  <pageFields count="2">
    <pageField fld="2" hier="-1"/>
    <pageField fld="5" hier="-1"/>
  </pageFields>
  <dataFields count="1">
    <dataField name="Suma de Monto a Facturar" fld="9" baseField="9" baseItem="8" numFmtId="3"/>
  </dataFields>
  <formats count="1">
    <format dxfId="0">
      <pivotArea dataOnly="0" outline="0" fieldPosition="0">
        <references count="1">
          <reference field="5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F27322-D786-4833-A3A2-99333ED9BA8F}" name="Tabla1" displayName="Tabla1" ref="A1:L2" totalsRowShown="0">
  <autoFilter ref="A1:L2" xr:uid="{C2321C11-A672-4985-BCDA-A0F39016C719}"/>
  <tableColumns count="12">
    <tableColumn id="1" xr3:uid="{F8A8F252-32BE-4E82-B57B-4F89689ED01D}" name="Nombre Fantasia"/>
    <tableColumn id="2" xr3:uid="{2651D150-2777-475D-B5FF-332C21392FF0}" name="RUT"/>
    <tableColumn id="3" xr3:uid="{6C4E7033-1D0E-4236-BA57-23CEB3EBFCA1}" name="Razon Social"/>
    <tableColumn id="4" xr3:uid="{BFAFD640-D675-441D-91E0-C87ED68639C5}" name="Decreto"/>
    <tableColumn id="5" xr3:uid="{44D9E9E0-BD04-4B63-BEEC-0E13C96CA28A}" name="Clave"/>
    <tableColumn id="6" xr3:uid="{6838C098-1813-4E4F-9FC3-38E4653FA099}" name="Gerente"/>
    <tableColumn id="7" xr3:uid="{738E98E5-277B-4871-9062-1C67D11710DF}" name="correo"/>
    <tableColumn id="8" xr3:uid="{E7344988-A18F-4DFD-A267-A215010EE08F}" name="%"/>
    <tableColumn id="9" xr3:uid="{56DC08D3-2DF6-445E-ABD5-904F4B31377D}" name="Monto a Distribuir"/>
    <tableColumn id="10" xr3:uid="{BCE778E1-7B59-40FE-A9C8-F8AC0EB27B45}" name="Monto a Facturar"/>
    <tableColumn id="11" xr3:uid="{EF981607-BAB0-43A5-9044-981A2CF10F32}" name="Observación"/>
    <tableColumn id="12" xr3:uid="{6C549B99-3F96-4626-A1FC-83401AA50120}" name="Glos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28CF9C-D720-4585-8420-751A643C7E38}" name="Tabla2" displayName="Tabla2" ref="A1:L2" totalsRowShown="0">
  <autoFilter ref="A1:L2" xr:uid="{70EE0FA2-CE88-4EEE-8BEB-F0A0016843B1}"/>
  <tableColumns count="12">
    <tableColumn id="1" xr3:uid="{41AA5F16-06EC-4D76-A4EC-69951807A0BD}" name="Nombre Fantasia"/>
    <tableColumn id="2" xr3:uid="{553C20B3-8989-447A-B9C1-E8333FC2C3F7}" name="RUT"/>
    <tableColumn id="3" xr3:uid="{704153A3-0FA2-454F-84F0-066C51CDC774}" name="Razon Social"/>
    <tableColumn id="4" xr3:uid="{B11212BA-965F-4BA1-9DDD-82CE41AF4162}" name="Decreto"/>
    <tableColumn id="5" xr3:uid="{87B34B41-042E-4156-BAC8-479746F31E60}" name="Clave"/>
    <tableColumn id="6" xr3:uid="{521477F5-61A4-4D5B-89D0-7464DD96FC0C}" name="Gerente"/>
    <tableColumn id="7" xr3:uid="{849DDA51-0679-4B00-8EB1-43A0E63531AB}" name="correo"/>
    <tableColumn id="8" xr3:uid="{A45D60C4-7912-492D-AFC4-B6D77133B40C}" name="%"/>
    <tableColumn id="9" xr3:uid="{6D41109F-E6FB-40F8-99E3-1E8053AA8353}" name="Monto a Distribuir"/>
    <tableColumn id="10" xr3:uid="{8C75015F-1F2A-40ED-BAEC-9595B275049B}" name="Monto a Facturar"/>
    <tableColumn id="11" xr3:uid="{BAF5779C-DFE0-476B-839B-DF021DF422AA}" name="Observación"/>
    <tableColumn id="12" xr3:uid="{EEB32AC9-FC70-4D48-BBB9-8D15119DB1A8}" name="Glos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dimension ref="B1:P156"/>
  <sheetViews>
    <sheetView showGridLines="0" tabSelected="1" zoomScale="80" zoomScaleNormal="80" workbookViewId="0">
      <selection activeCell="B18" sqref="B18"/>
    </sheetView>
  </sheetViews>
  <sheetFormatPr baseColWidth="10" defaultRowHeight="11.5" x14ac:dyDescent="0.25"/>
  <cols>
    <col min="1" max="1" width="5.453125" style="24" customWidth="1"/>
    <col min="2" max="2" width="26.90625" style="24" bestFit="1" customWidth="1"/>
    <col min="3" max="14" width="10.26953125" style="24" customWidth="1"/>
    <col min="15" max="15" width="3.1796875" style="24" customWidth="1"/>
    <col min="16" max="16" width="10.36328125" style="24" bestFit="1" customWidth="1"/>
    <col min="17" max="16384" width="10.90625" style="24"/>
  </cols>
  <sheetData>
    <row r="1" spans="2:16" x14ac:dyDescent="0.25">
      <c r="B1" s="22" t="s">
        <v>165</v>
      </c>
      <c r="C1" s="23">
        <f t="shared" ref="C1:N1" si="0">SUM(C6:C154)</f>
        <v>1.0000000000000002</v>
      </c>
      <c r="D1" s="23">
        <f t="shared" si="0"/>
        <v>0.99999999999999978</v>
      </c>
      <c r="E1" s="23">
        <f t="shared" si="0"/>
        <v>1.0000000000000004</v>
      </c>
      <c r="F1" s="23">
        <f t="shared" si="0"/>
        <v>1</v>
      </c>
      <c r="G1" s="23">
        <f t="shared" si="0"/>
        <v>1</v>
      </c>
      <c r="H1" s="23">
        <f t="shared" si="0"/>
        <v>1</v>
      </c>
      <c r="I1" s="23">
        <f t="shared" si="0"/>
        <v>1.0000000000000004</v>
      </c>
      <c r="J1" s="23">
        <f t="shared" si="0"/>
        <v>1.0000000000000007</v>
      </c>
      <c r="K1" s="23">
        <f t="shared" si="0"/>
        <v>0.99999999999999989</v>
      </c>
      <c r="L1" s="23">
        <f t="shared" si="0"/>
        <v>1.0000000000000007</v>
      </c>
      <c r="M1" s="23">
        <f t="shared" si="0"/>
        <v>0.99999999999999989</v>
      </c>
      <c r="N1" s="23">
        <f t="shared" si="0"/>
        <v>0.99999999999999989</v>
      </c>
    </row>
    <row r="2" spans="2:16" ht="12" thickBot="1" x14ac:dyDescent="0.3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6" ht="12" thickBot="1" x14ac:dyDescent="0.3">
      <c r="B3" s="22"/>
      <c r="C3" s="25" t="s">
        <v>164</v>
      </c>
      <c r="D3" s="26" t="s">
        <v>164</v>
      </c>
      <c r="E3" s="27" t="s">
        <v>164</v>
      </c>
      <c r="F3" s="28" t="s">
        <v>163</v>
      </c>
      <c r="G3" s="26" t="s">
        <v>163</v>
      </c>
      <c r="H3" s="27" t="s">
        <v>163</v>
      </c>
      <c r="I3" s="25" t="s">
        <v>162</v>
      </c>
      <c r="J3" s="26" t="s">
        <v>162</v>
      </c>
      <c r="K3" s="27" t="s">
        <v>162</v>
      </c>
      <c r="L3" s="25" t="s">
        <v>161</v>
      </c>
      <c r="M3" s="26" t="s">
        <v>161</v>
      </c>
      <c r="N3" s="27" t="s">
        <v>161</v>
      </c>
      <c r="P3" s="29" t="s">
        <v>180</v>
      </c>
    </row>
    <row r="4" spans="2:16" ht="12" thickBot="1" x14ac:dyDescent="0.3">
      <c r="B4" s="25" t="s">
        <v>12</v>
      </c>
      <c r="C4" s="26" t="s">
        <v>8</v>
      </c>
      <c r="D4" s="26" t="s">
        <v>9</v>
      </c>
      <c r="E4" s="26" t="s">
        <v>10</v>
      </c>
      <c r="F4" s="30" t="s">
        <v>7</v>
      </c>
      <c r="G4" s="26" t="s">
        <v>11</v>
      </c>
      <c r="H4" s="26" t="s">
        <v>6</v>
      </c>
      <c r="I4" s="26" t="s">
        <v>4</v>
      </c>
      <c r="J4" s="26" t="s">
        <v>3</v>
      </c>
      <c r="K4" s="26" t="s">
        <v>5</v>
      </c>
      <c r="L4" s="26" t="s">
        <v>0</v>
      </c>
      <c r="M4" s="26" t="s">
        <v>2</v>
      </c>
      <c r="N4" s="27" t="s">
        <v>1</v>
      </c>
      <c r="P4" s="29" t="s">
        <v>181</v>
      </c>
    </row>
    <row r="5" spans="2:16" ht="12" thickBot="1" x14ac:dyDescent="0.3">
      <c r="B5" s="31" t="s">
        <v>179</v>
      </c>
      <c r="C5" s="32">
        <f>SUMIFS('Planilla de Trabajo'!$I$2:$I$4,'Planilla de Trabajo'!$B$2:$B$4,C4)</f>
        <v>0</v>
      </c>
      <c r="D5" s="32">
        <f>SUMIFS('Planilla de Trabajo'!$I$2:$I$4,'Planilla de Trabajo'!$B$2:$B$4,D4)</f>
        <v>0</v>
      </c>
      <c r="E5" s="32">
        <f>SUMIFS('Planilla de Trabajo'!$I$2:$I$4,'Planilla de Trabajo'!$B$2:$B$4,E4)</f>
        <v>0</v>
      </c>
      <c r="F5" s="32">
        <f>SUMIFS('Planilla de Trabajo'!$I$2:$I$4,'Planilla de Trabajo'!$B$2:$B$4,F4)</f>
        <v>5010338</v>
      </c>
      <c r="G5" s="32">
        <f>SUMIFS('Planilla de Trabajo'!$I$2:$I$4,'Planilla de Trabajo'!$B$2:$B$4,G4)</f>
        <v>0</v>
      </c>
      <c r="H5" s="32">
        <f>SUMIFS('Planilla de Trabajo'!$I$2:$I$4,'Planilla de Trabajo'!$B$2:$B$4,H4)</f>
        <v>3170287</v>
      </c>
      <c r="I5" s="32">
        <f>SUMIFS('Planilla de Trabajo'!$I$2:$I$4,'Planilla de Trabajo'!$B$2:$B$4,I4)</f>
        <v>0</v>
      </c>
      <c r="J5" s="32">
        <f>SUMIFS('Planilla de Trabajo'!$I$2:$I$4,'Planilla de Trabajo'!$B$2:$B$4,J4)</f>
        <v>0</v>
      </c>
      <c r="K5" s="32">
        <f>SUMIFS('Planilla de Trabajo'!$I$2:$I$4,'Planilla de Trabajo'!$B$2:$B$4,K4)</f>
        <v>0</v>
      </c>
      <c r="L5" s="32">
        <f>SUMIFS('Planilla de Trabajo'!$I$2:$I$4,'Planilla de Trabajo'!$B$2:$B$4,L4)</f>
        <v>0</v>
      </c>
      <c r="M5" s="32">
        <f>SUMIFS('Planilla de Trabajo'!$I$2:$I$4,'Planilla de Trabajo'!$B$2:$B$4,M4)</f>
        <v>4113455</v>
      </c>
      <c r="N5" s="32">
        <f>SUMIFS('Planilla de Trabajo'!$I$2:$I$4,'Planilla de Trabajo'!$B$2:$B$4,N4)</f>
        <v>0</v>
      </c>
      <c r="P5" s="33">
        <f>SUM(C5:N5)</f>
        <v>12294080</v>
      </c>
    </row>
    <row r="6" spans="2:16" x14ac:dyDescent="0.25">
      <c r="B6" s="34" t="s">
        <v>160</v>
      </c>
      <c r="C6" s="35">
        <v>0</v>
      </c>
      <c r="D6" s="36">
        <v>0</v>
      </c>
      <c r="E6" s="36">
        <v>0</v>
      </c>
      <c r="F6" s="36">
        <v>0</v>
      </c>
      <c r="G6" s="37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8">
        <v>0</v>
      </c>
      <c r="P6" s="39">
        <f>SUMPRODUCT(C$5:N$5,C6:N6)</f>
        <v>0</v>
      </c>
    </row>
    <row r="7" spans="2:16" x14ac:dyDescent="0.25">
      <c r="B7" s="40" t="s">
        <v>159</v>
      </c>
      <c r="C7" s="41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42">
        <v>0</v>
      </c>
      <c r="P7" s="43">
        <f t="shared" ref="P7:P11" si="1">SUMPRODUCT(C$5:N$5,C7:N7)</f>
        <v>0</v>
      </c>
    </row>
    <row r="8" spans="2:16" x14ac:dyDescent="0.25">
      <c r="B8" s="40" t="s">
        <v>158</v>
      </c>
      <c r="C8" s="41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9.6791005881915039E-4</v>
      </c>
      <c r="K8" s="37">
        <v>2.1082970830775794E-3</v>
      </c>
      <c r="L8" s="37">
        <v>3.4927194018103099E-3</v>
      </c>
      <c r="M8" s="37">
        <v>1.2218963831867059E-2</v>
      </c>
      <c r="N8" s="42">
        <v>0</v>
      </c>
      <c r="P8" s="43">
        <f>SUMPRODUCT(C$5:N$5,C8:N8)</f>
        <v>50262.157869012713</v>
      </c>
    </row>
    <row r="9" spans="2:16" x14ac:dyDescent="0.25">
      <c r="B9" s="40" t="s">
        <v>157</v>
      </c>
      <c r="C9" s="41">
        <v>0.11610260261596586</v>
      </c>
      <c r="D9" s="37">
        <v>4.0587349471264952E-2</v>
      </c>
      <c r="E9" s="37">
        <v>2.8156773728344814E-5</v>
      </c>
      <c r="F9" s="37">
        <v>0.21328996282527882</v>
      </c>
      <c r="G9" s="37">
        <v>5.7665864846170839E-2</v>
      </c>
      <c r="H9" s="37">
        <v>0.35432348081512766</v>
      </c>
      <c r="I9" s="37">
        <v>5.3112804311466297E-2</v>
      </c>
      <c r="J9" s="37">
        <v>6.0122105576651062E-2</v>
      </c>
      <c r="K9" s="37">
        <v>8.6546929625577099E-2</v>
      </c>
      <c r="L9" s="37">
        <v>3.1926406926406921E-2</v>
      </c>
      <c r="M9" s="37">
        <v>0.11021505376344087</v>
      </c>
      <c r="N9" s="42">
        <v>0.21590400000000001</v>
      </c>
      <c r="P9" s="43">
        <f t="shared" si="1"/>
        <v>2645326.5947635253</v>
      </c>
    </row>
    <row r="10" spans="2:16" x14ac:dyDescent="0.25">
      <c r="B10" s="40" t="s">
        <v>157</v>
      </c>
      <c r="C10" s="41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42">
        <v>0</v>
      </c>
      <c r="P10" s="43">
        <f t="shared" si="1"/>
        <v>0</v>
      </c>
    </row>
    <row r="11" spans="2:16" x14ac:dyDescent="0.25">
      <c r="B11" s="40" t="s">
        <v>156</v>
      </c>
      <c r="C11" s="41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7.6315985406894536E-4</v>
      </c>
      <c r="K11" s="37">
        <v>1.6012382909449971E-3</v>
      </c>
      <c r="L11" s="37">
        <v>0</v>
      </c>
      <c r="M11" s="37">
        <v>0</v>
      </c>
      <c r="N11" s="42">
        <v>0</v>
      </c>
      <c r="P11" s="43">
        <f t="shared" si="1"/>
        <v>0</v>
      </c>
    </row>
    <row r="12" spans="2:16" x14ac:dyDescent="0.25">
      <c r="B12" s="40" t="s">
        <v>155</v>
      </c>
      <c r="C12" s="41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1.1540466085920638E-3</v>
      </c>
      <c r="K12" s="37">
        <v>2.6687304849083286E-3</v>
      </c>
      <c r="L12" s="37">
        <v>4.5749704840613919E-3</v>
      </c>
      <c r="M12" s="37">
        <v>7.0869990224828941E-3</v>
      </c>
      <c r="N12" s="42">
        <v>0</v>
      </c>
      <c r="P12" s="43">
        <f t="shared" ref="P12:P75" si="2">SUMPRODUCT(C$5:N$5,C12:N12)</f>
        <v>29152.051564027373</v>
      </c>
    </row>
    <row r="13" spans="2:16" x14ac:dyDescent="0.25">
      <c r="B13" s="40" t="s">
        <v>154</v>
      </c>
      <c r="C13" s="41">
        <v>0</v>
      </c>
      <c r="D13" s="37">
        <v>7.4262975731547673E-7</v>
      </c>
      <c r="E13" s="37">
        <v>3.1823293176236253E-8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42">
        <v>0</v>
      </c>
      <c r="P13" s="43">
        <f t="shared" si="2"/>
        <v>0</v>
      </c>
    </row>
    <row r="14" spans="2:16" x14ac:dyDescent="0.25">
      <c r="B14" s="40" t="s">
        <v>153</v>
      </c>
      <c r="C14" s="41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9.7751347333209469E-3</v>
      </c>
      <c r="J14" s="37">
        <v>1.5077060531605996E-3</v>
      </c>
      <c r="K14" s="37">
        <v>9.3405566971791485E-4</v>
      </c>
      <c r="L14" s="37">
        <v>1.9677292404565125E-4</v>
      </c>
      <c r="M14" s="37">
        <v>7.3313782991202357E-4</v>
      </c>
      <c r="N14" s="42">
        <v>0</v>
      </c>
      <c r="P14" s="43">
        <f t="shared" si="2"/>
        <v>3015.7294721407629</v>
      </c>
    </row>
    <row r="15" spans="2:16" x14ac:dyDescent="0.25">
      <c r="B15" s="40" t="s">
        <v>152</v>
      </c>
      <c r="C15" s="41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3.876602861921577E-2</v>
      </c>
      <c r="J15" s="37">
        <v>5.6585511130965715E-3</v>
      </c>
      <c r="K15" s="37">
        <v>3.4960369352299106E-3</v>
      </c>
      <c r="L15" s="37">
        <v>2.9515938606847691E-4</v>
      </c>
      <c r="M15" s="37">
        <v>9.7751710654936483E-4</v>
      </c>
      <c r="N15" s="42">
        <v>0</v>
      </c>
      <c r="P15" s="43">
        <f t="shared" si="2"/>
        <v>4020.9726295210176</v>
      </c>
    </row>
    <row r="16" spans="2:16" x14ac:dyDescent="0.25">
      <c r="B16" s="40" t="s">
        <v>151</v>
      </c>
      <c r="C16" s="41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42">
        <v>0</v>
      </c>
      <c r="P16" s="43">
        <f t="shared" si="2"/>
        <v>0</v>
      </c>
    </row>
    <row r="17" spans="2:16" x14ac:dyDescent="0.25">
      <c r="B17" s="40" t="s">
        <v>150</v>
      </c>
      <c r="C17" s="41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42">
        <v>3.8372999999999997E-2</v>
      </c>
      <c r="P17" s="43">
        <f t="shared" si="2"/>
        <v>0</v>
      </c>
    </row>
    <row r="18" spans="2:16" x14ac:dyDescent="0.25">
      <c r="B18" s="40" t="s">
        <v>149</v>
      </c>
      <c r="C18" s="41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42">
        <v>7.8521999999999995E-2</v>
      </c>
      <c r="P18" s="43">
        <f t="shared" si="2"/>
        <v>0</v>
      </c>
    </row>
    <row r="19" spans="2:16" x14ac:dyDescent="0.25">
      <c r="B19" s="40" t="s">
        <v>148</v>
      </c>
      <c r="C19" s="41">
        <v>0</v>
      </c>
      <c r="D19" s="37">
        <v>3.0296319371355632E-2</v>
      </c>
      <c r="E19" s="37">
        <v>1.8355288543439188E-6</v>
      </c>
      <c r="F19" s="37">
        <v>0</v>
      </c>
      <c r="G19" s="37">
        <v>0</v>
      </c>
      <c r="H19" s="37">
        <v>0</v>
      </c>
      <c r="I19" s="37">
        <v>1.4867125069689655E-4</v>
      </c>
      <c r="J19" s="37">
        <v>7.6688258506440376E-3</v>
      </c>
      <c r="K19" s="37">
        <v>1.4944890715486638E-2</v>
      </c>
      <c r="L19" s="37">
        <v>2.3170011806375436E-2</v>
      </c>
      <c r="M19" s="37">
        <v>8.0400782013685251E-2</v>
      </c>
      <c r="N19" s="42">
        <v>0</v>
      </c>
      <c r="P19" s="43">
        <f t="shared" si="2"/>
        <v>330724.99877810368</v>
      </c>
    </row>
    <row r="20" spans="2:16" x14ac:dyDescent="0.25">
      <c r="B20" s="40" t="s">
        <v>147</v>
      </c>
      <c r="C20" s="41">
        <v>4.0316032650678478E-4</v>
      </c>
      <c r="D20" s="37">
        <v>2.4132660221215166E-6</v>
      </c>
      <c r="E20" s="37">
        <v>1.0088079960339935E-7</v>
      </c>
      <c r="F20" s="37">
        <v>0</v>
      </c>
      <c r="G20" s="37">
        <v>0</v>
      </c>
      <c r="H20" s="37">
        <v>0</v>
      </c>
      <c r="I20" s="37">
        <v>1.7097193830143103E-3</v>
      </c>
      <c r="J20" s="37">
        <v>5.0256868438686652E-4</v>
      </c>
      <c r="K20" s="37">
        <v>3.2024765818899941E-4</v>
      </c>
      <c r="L20" s="37">
        <v>0</v>
      </c>
      <c r="M20" s="37">
        <v>0</v>
      </c>
      <c r="N20" s="42">
        <v>0</v>
      </c>
      <c r="P20" s="43">
        <f t="shared" si="2"/>
        <v>0</v>
      </c>
    </row>
    <row r="21" spans="2:16" x14ac:dyDescent="0.25">
      <c r="B21" s="40" t="s">
        <v>146</v>
      </c>
      <c r="C21" s="41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42">
        <v>0</v>
      </c>
      <c r="P21" s="43">
        <f t="shared" si="2"/>
        <v>0</v>
      </c>
    </row>
    <row r="22" spans="2:16" x14ac:dyDescent="0.25">
      <c r="B22" s="40" t="s">
        <v>145</v>
      </c>
      <c r="C22" s="41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2.9515938606847691E-4</v>
      </c>
      <c r="M22" s="37">
        <v>9.7751710654936483E-4</v>
      </c>
      <c r="N22" s="42">
        <v>0</v>
      </c>
      <c r="P22" s="43">
        <f t="shared" si="2"/>
        <v>4020.9726295210176</v>
      </c>
    </row>
    <row r="23" spans="2:16" x14ac:dyDescent="0.25">
      <c r="B23" s="40" t="s">
        <v>144</v>
      </c>
      <c r="C23" s="41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2">
        <v>0</v>
      </c>
      <c r="P23" s="43">
        <f t="shared" si="2"/>
        <v>0</v>
      </c>
    </row>
    <row r="24" spans="2:16" x14ac:dyDescent="0.25">
      <c r="B24" s="40" t="s">
        <v>143</v>
      </c>
      <c r="C24" s="41">
        <v>0</v>
      </c>
      <c r="D24" s="37">
        <v>1.5049784867021855E-2</v>
      </c>
      <c r="E24" s="37">
        <v>9.6887629718996878E-7</v>
      </c>
      <c r="F24" s="37">
        <v>0</v>
      </c>
      <c r="G24" s="37">
        <v>0</v>
      </c>
      <c r="H24" s="37">
        <v>0</v>
      </c>
      <c r="I24" s="37">
        <v>1.1150343802267241E-4</v>
      </c>
      <c r="J24" s="37">
        <v>6.8125977216886352E-3</v>
      </c>
      <c r="K24" s="37">
        <v>1.5505324117317388E-2</v>
      </c>
      <c r="L24" s="37">
        <v>2.390791027154663E-2</v>
      </c>
      <c r="M24" s="37">
        <v>8.260019550342132E-2</v>
      </c>
      <c r="N24" s="42">
        <v>0</v>
      </c>
      <c r="P24" s="43">
        <f t="shared" si="2"/>
        <v>339772.18719452596</v>
      </c>
    </row>
    <row r="25" spans="2:16" x14ac:dyDescent="0.25">
      <c r="B25" s="40" t="s">
        <v>142</v>
      </c>
      <c r="C25" s="41">
        <v>0</v>
      </c>
      <c r="D25" s="37">
        <v>5.5608725078646986E-4</v>
      </c>
      <c r="E25" s="37">
        <v>7.4167549203942899E-5</v>
      </c>
      <c r="F25" s="37">
        <v>0</v>
      </c>
      <c r="G25" s="37">
        <v>0</v>
      </c>
      <c r="H25" s="37">
        <v>0</v>
      </c>
      <c r="I25" s="37">
        <v>1.858390633711207E-4</v>
      </c>
      <c r="J25" s="37">
        <v>1.6752289479562217E-4</v>
      </c>
      <c r="K25" s="37">
        <v>3.73622267887166E-4</v>
      </c>
      <c r="L25" s="37">
        <v>5.9031877213695382E-4</v>
      </c>
      <c r="M25" s="37">
        <v>1.9550342130987297E-3</v>
      </c>
      <c r="N25" s="42">
        <v>0</v>
      </c>
      <c r="P25" s="43">
        <f t="shared" si="2"/>
        <v>8041.9452590420351</v>
      </c>
    </row>
    <row r="26" spans="2:16" x14ac:dyDescent="0.25">
      <c r="B26" s="40" t="s">
        <v>141</v>
      </c>
      <c r="C26" s="41">
        <v>0</v>
      </c>
      <c r="D26" s="37">
        <v>8.0193359122924331E-4</v>
      </c>
      <c r="E26" s="37">
        <v>1.1642908391118657E-7</v>
      </c>
      <c r="F26" s="37">
        <v>0</v>
      </c>
      <c r="G26" s="37">
        <v>0</v>
      </c>
      <c r="H26" s="37">
        <v>0</v>
      </c>
      <c r="I26" s="37">
        <v>0</v>
      </c>
      <c r="J26" s="37">
        <v>5.7702330429603192E-4</v>
      </c>
      <c r="K26" s="37">
        <v>6.4049531637799882E-4</v>
      </c>
      <c r="L26" s="37">
        <v>1.9677292404565125E-4</v>
      </c>
      <c r="M26" s="37">
        <v>7.3313782991202357E-4</v>
      </c>
      <c r="N26" s="42">
        <v>0</v>
      </c>
      <c r="P26" s="43">
        <f t="shared" si="2"/>
        <v>3015.7294721407629</v>
      </c>
    </row>
    <row r="27" spans="2:16" x14ac:dyDescent="0.25">
      <c r="B27" s="40" t="s">
        <v>140</v>
      </c>
      <c r="C27" s="41">
        <v>1.9029554036825012E-2</v>
      </c>
      <c r="D27" s="37">
        <v>4.9423820106639415E-4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42">
        <v>0</v>
      </c>
      <c r="P27" s="43">
        <f t="shared" si="2"/>
        <v>0</v>
      </c>
    </row>
    <row r="28" spans="2:16" x14ac:dyDescent="0.25">
      <c r="B28" s="40" t="s">
        <v>139</v>
      </c>
      <c r="C28" s="41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42">
        <v>0</v>
      </c>
      <c r="P28" s="43">
        <f t="shared" si="2"/>
        <v>0</v>
      </c>
    </row>
    <row r="29" spans="2:16" x14ac:dyDescent="0.25">
      <c r="B29" s="40" t="s">
        <v>138</v>
      </c>
      <c r="C29" s="41">
        <v>0</v>
      </c>
      <c r="D29" s="37">
        <v>1.7592750882718485E-6</v>
      </c>
      <c r="E29" s="37">
        <v>6.6633034616026392E-8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42">
        <v>0</v>
      </c>
      <c r="P29" s="43">
        <f t="shared" si="2"/>
        <v>0</v>
      </c>
    </row>
    <row r="30" spans="2:16" x14ac:dyDescent="0.25">
      <c r="B30" s="40" t="s">
        <v>137</v>
      </c>
      <c r="C30" s="41">
        <v>1.6162619832174572E-2</v>
      </c>
      <c r="D30" s="37">
        <v>5.0374341210274046E-4</v>
      </c>
      <c r="E30" s="37">
        <v>4.936921748664753E-8</v>
      </c>
      <c r="F30" s="37">
        <v>0</v>
      </c>
      <c r="G30" s="37">
        <v>0</v>
      </c>
      <c r="H30" s="37">
        <v>0</v>
      </c>
      <c r="I30" s="37">
        <v>2.3415721984761206E-3</v>
      </c>
      <c r="J30" s="37">
        <v>5.5840964931874055E-5</v>
      </c>
      <c r="K30" s="37">
        <v>2.6687304849083284E-5</v>
      </c>
      <c r="L30" s="37">
        <v>4.4273907910271531E-4</v>
      </c>
      <c r="M30" s="37">
        <v>1.4662756598240471E-3</v>
      </c>
      <c r="N30" s="42">
        <v>0</v>
      </c>
      <c r="P30" s="43">
        <f t="shared" si="2"/>
        <v>6031.4589442815259</v>
      </c>
    </row>
    <row r="31" spans="2:16" x14ac:dyDescent="0.25">
      <c r="B31" s="40" t="s">
        <v>136</v>
      </c>
      <c r="C31" s="41">
        <v>0</v>
      </c>
      <c r="D31" s="37">
        <v>3.0793518124560976E-8</v>
      </c>
      <c r="E31" s="37">
        <v>1.45867246498617E-9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42">
        <v>0</v>
      </c>
      <c r="P31" s="43">
        <f t="shared" si="2"/>
        <v>0</v>
      </c>
    </row>
    <row r="32" spans="2:16" x14ac:dyDescent="0.25">
      <c r="B32" s="40" t="s">
        <v>135</v>
      </c>
      <c r="C32" s="41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7.8709169618260502E-4</v>
      </c>
      <c r="M32" s="37">
        <v>0</v>
      </c>
      <c r="N32" s="42">
        <v>0</v>
      </c>
      <c r="P32" s="43">
        <f t="shared" si="2"/>
        <v>0</v>
      </c>
    </row>
    <row r="33" spans="2:16" x14ac:dyDescent="0.25">
      <c r="B33" s="40" t="s">
        <v>134</v>
      </c>
      <c r="C33" s="41">
        <v>0</v>
      </c>
      <c r="D33" s="37">
        <v>0.29270901993631299</v>
      </c>
      <c r="E33" s="37">
        <v>0.37169855817108738</v>
      </c>
      <c r="F33" s="37">
        <v>0</v>
      </c>
      <c r="G33" s="37">
        <v>0</v>
      </c>
      <c r="H33" s="37">
        <v>0</v>
      </c>
      <c r="I33" s="37">
        <v>0.14365359598587629</v>
      </c>
      <c r="J33" s="37">
        <v>0.14565185019730484</v>
      </c>
      <c r="K33" s="37">
        <v>0.28237837260815024</v>
      </c>
      <c r="L33" s="37">
        <v>0.2786304604486422</v>
      </c>
      <c r="M33" s="37">
        <v>0</v>
      </c>
      <c r="N33" s="42">
        <v>0</v>
      </c>
      <c r="P33" s="43">
        <f t="shared" si="2"/>
        <v>0</v>
      </c>
    </row>
    <row r="34" spans="2:16" x14ac:dyDescent="0.25">
      <c r="B34" s="40" t="s">
        <v>133</v>
      </c>
      <c r="C34" s="41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42">
        <v>0</v>
      </c>
      <c r="P34" s="43">
        <f t="shared" si="2"/>
        <v>0</v>
      </c>
    </row>
    <row r="35" spans="2:16" x14ac:dyDescent="0.25">
      <c r="B35" s="40" t="s">
        <v>132</v>
      </c>
      <c r="C35" s="41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2">
        <v>1.13E-4</v>
      </c>
      <c r="P35" s="43">
        <f t="shared" si="2"/>
        <v>0</v>
      </c>
    </row>
    <row r="36" spans="2:16" x14ac:dyDescent="0.25">
      <c r="B36" s="40" t="s">
        <v>131</v>
      </c>
      <c r="C36" s="41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2">
        <v>0</v>
      </c>
      <c r="P36" s="43">
        <f t="shared" si="2"/>
        <v>0</v>
      </c>
    </row>
    <row r="37" spans="2:16" x14ac:dyDescent="0.25">
      <c r="B37" s="40" t="s">
        <v>130</v>
      </c>
      <c r="C37" s="41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4.6534137443228382E-4</v>
      </c>
      <c r="K37" s="37">
        <v>2.6687304849083287E-4</v>
      </c>
      <c r="L37" s="37">
        <v>9.8386462022825643E-4</v>
      </c>
      <c r="M37" s="37">
        <v>3.421309872922777E-3</v>
      </c>
      <c r="N37" s="42">
        <v>0</v>
      </c>
      <c r="P37" s="43">
        <f t="shared" si="2"/>
        <v>14073.404203323562</v>
      </c>
    </row>
    <row r="38" spans="2:16" x14ac:dyDescent="0.25">
      <c r="B38" s="40" t="s">
        <v>129</v>
      </c>
      <c r="C38" s="41">
        <v>0</v>
      </c>
      <c r="D38" s="37">
        <v>5.3709910368294252E-3</v>
      </c>
      <c r="E38" s="37">
        <v>4.1283981033229535E-7</v>
      </c>
      <c r="F38" s="37">
        <v>0</v>
      </c>
      <c r="G38" s="37">
        <v>0</v>
      </c>
      <c r="H38" s="37">
        <v>0</v>
      </c>
      <c r="I38" s="37">
        <v>3.7167812674224138E-5</v>
      </c>
      <c r="J38" s="37">
        <v>2.2150249422976708E-3</v>
      </c>
      <c r="K38" s="37">
        <v>4.777027567985908E-3</v>
      </c>
      <c r="L38" s="37">
        <v>8.6088154269972419E-3</v>
      </c>
      <c r="M38" s="37">
        <v>2.9814271749755625E-2</v>
      </c>
      <c r="N38" s="42">
        <v>0</v>
      </c>
      <c r="P38" s="43">
        <f t="shared" si="2"/>
        <v>122639.66520039103</v>
      </c>
    </row>
    <row r="39" spans="2:16" x14ac:dyDescent="0.25">
      <c r="B39" s="40" t="s">
        <v>128</v>
      </c>
      <c r="C39" s="41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1.9677292404565125E-4</v>
      </c>
      <c r="M39" s="37">
        <v>7.3313782991202357E-4</v>
      </c>
      <c r="N39" s="42">
        <v>0</v>
      </c>
      <c r="P39" s="43">
        <f t="shared" si="2"/>
        <v>3015.7294721407629</v>
      </c>
    </row>
    <row r="40" spans="2:16" x14ac:dyDescent="0.25">
      <c r="B40" s="40" t="s">
        <v>127</v>
      </c>
      <c r="C40" s="41">
        <v>0</v>
      </c>
      <c r="D40" s="37">
        <v>2.2209879001974155E-3</v>
      </c>
      <c r="E40" s="37">
        <v>2.3405429884111429E-7</v>
      </c>
      <c r="F40" s="37">
        <v>0</v>
      </c>
      <c r="G40" s="37">
        <v>0</v>
      </c>
      <c r="H40" s="37">
        <v>0</v>
      </c>
      <c r="I40" s="37">
        <v>1.4867125069689655E-4</v>
      </c>
      <c r="J40" s="37">
        <v>5.137368773732413E-3</v>
      </c>
      <c r="K40" s="37">
        <v>3.1491019721918275E-3</v>
      </c>
      <c r="L40" s="37">
        <v>9.8386462022825643E-4</v>
      </c>
      <c r="M40" s="37">
        <v>3.421309872922777E-3</v>
      </c>
      <c r="N40" s="42">
        <v>0</v>
      </c>
      <c r="P40" s="43">
        <f t="shared" si="2"/>
        <v>14073.404203323562</v>
      </c>
    </row>
    <row r="41" spans="2:16" x14ac:dyDescent="0.25">
      <c r="B41" s="40" t="s">
        <v>126</v>
      </c>
      <c r="C41" s="41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42">
        <v>0</v>
      </c>
      <c r="P41" s="43">
        <f t="shared" si="2"/>
        <v>0</v>
      </c>
    </row>
    <row r="42" spans="2:16" x14ac:dyDescent="0.25">
      <c r="B42" s="40" t="s">
        <v>125</v>
      </c>
      <c r="C42" s="41">
        <v>0</v>
      </c>
      <c r="D42" s="37">
        <v>1.8688045517389749E-2</v>
      </c>
      <c r="E42" s="37">
        <v>6.4889030896763513E-7</v>
      </c>
      <c r="F42" s="37">
        <v>0</v>
      </c>
      <c r="G42" s="37">
        <v>0</v>
      </c>
      <c r="H42" s="37">
        <v>0</v>
      </c>
      <c r="I42" s="37">
        <v>1.1150343802267241E-4</v>
      </c>
      <c r="J42" s="37">
        <v>6.2541880723698939E-3</v>
      </c>
      <c r="K42" s="37">
        <v>1.2543033279069145E-2</v>
      </c>
      <c r="L42" s="37">
        <v>1.8299881936245568E-2</v>
      </c>
      <c r="M42" s="37">
        <v>6.3294232649071358E-2</v>
      </c>
      <c r="N42" s="42">
        <v>0</v>
      </c>
      <c r="P42" s="43">
        <f t="shared" si="2"/>
        <v>260357.97776148582</v>
      </c>
    </row>
    <row r="43" spans="2:16" x14ac:dyDescent="0.25">
      <c r="B43" s="40" t="s">
        <v>124</v>
      </c>
      <c r="C43" s="41">
        <v>0</v>
      </c>
      <c r="D43" s="37">
        <v>1.0777627879861506E-6</v>
      </c>
      <c r="E43" s="37">
        <v>4.3515451998435009E-8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42">
        <v>0</v>
      </c>
      <c r="P43" s="43">
        <f t="shared" si="2"/>
        <v>0</v>
      </c>
    </row>
    <row r="44" spans="2:16" x14ac:dyDescent="0.25">
      <c r="B44" s="40" t="s">
        <v>123</v>
      </c>
      <c r="C44" s="41">
        <v>0</v>
      </c>
      <c r="D44" s="37">
        <v>9.2679012024058458E-7</v>
      </c>
      <c r="E44" s="37">
        <v>4.1178534673380458E-8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42">
        <v>0</v>
      </c>
      <c r="P44" s="43">
        <f t="shared" si="2"/>
        <v>0</v>
      </c>
    </row>
    <row r="45" spans="2:16" x14ac:dyDescent="0.25">
      <c r="B45" s="40" t="s">
        <v>122</v>
      </c>
      <c r="C45" s="41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42">
        <v>0</v>
      </c>
      <c r="P45" s="43">
        <f t="shared" si="2"/>
        <v>0</v>
      </c>
    </row>
    <row r="46" spans="2:16" x14ac:dyDescent="0.25">
      <c r="B46" s="40" t="s">
        <v>121</v>
      </c>
      <c r="C46" s="41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42">
        <v>0</v>
      </c>
      <c r="P46" s="43">
        <f t="shared" si="2"/>
        <v>0</v>
      </c>
    </row>
    <row r="47" spans="2:16" x14ac:dyDescent="0.25">
      <c r="B47" s="40" t="s">
        <v>120</v>
      </c>
      <c r="C47" s="41">
        <v>0</v>
      </c>
      <c r="D47" s="37">
        <v>4.5062172459434862E-7</v>
      </c>
      <c r="E47" s="37">
        <v>1.4118558325376588E-8</v>
      </c>
      <c r="F47" s="37">
        <v>0</v>
      </c>
      <c r="G47" s="37">
        <v>0</v>
      </c>
      <c r="H47" s="37">
        <v>0</v>
      </c>
      <c r="I47" s="37">
        <v>7.8052406615870687E-4</v>
      </c>
      <c r="J47" s="37">
        <v>0</v>
      </c>
      <c r="K47" s="37">
        <v>0</v>
      </c>
      <c r="L47" s="37">
        <v>0</v>
      </c>
      <c r="M47" s="37">
        <v>0</v>
      </c>
      <c r="N47" s="42">
        <v>0</v>
      </c>
      <c r="P47" s="43">
        <f t="shared" si="2"/>
        <v>0</v>
      </c>
    </row>
    <row r="48" spans="2:16" x14ac:dyDescent="0.25">
      <c r="B48" s="40" t="s">
        <v>119</v>
      </c>
      <c r="C48" s="41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42">
        <v>0</v>
      </c>
      <c r="P48" s="43">
        <f t="shared" si="2"/>
        <v>0</v>
      </c>
    </row>
    <row r="49" spans="2:16" x14ac:dyDescent="0.25">
      <c r="B49" s="40" t="s">
        <v>118</v>
      </c>
      <c r="C49" s="41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42">
        <v>0</v>
      </c>
      <c r="P49" s="43">
        <f t="shared" si="2"/>
        <v>0</v>
      </c>
    </row>
    <row r="50" spans="2:16" x14ac:dyDescent="0.25">
      <c r="B50" s="40" t="s">
        <v>117</v>
      </c>
      <c r="C50" s="41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42">
        <v>0</v>
      </c>
      <c r="P50" s="43">
        <f t="shared" si="2"/>
        <v>0</v>
      </c>
    </row>
    <row r="51" spans="2:16" x14ac:dyDescent="0.25">
      <c r="B51" s="40" t="s">
        <v>116</v>
      </c>
      <c r="C51" s="41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42">
        <v>0</v>
      </c>
      <c r="P51" s="43">
        <f t="shared" si="2"/>
        <v>0</v>
      </c>
    </row>
    <row r="52" spans="2:16" x14ac:dyDescent="0.25">
      <c r="B52" s="40" t="s">
        <v>115</v>
      </c>
      <c r="C52" s="41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5.1652892561983455E-3</v>
      </c>
      <c r="M52" s="37">
        <v>1.5395894428152495E-2</v>
      </c>
      <c r="N52" s="42">
        <v>0</v>
      </c>
      <c r="P52" s="43">
        <f t="shared" si="2"/>
        <v>63330.31891495602</v>
      </c>
    </row>
    <row r="53" spans="2:16" x14ac:dyDescent="0.25">
      <c r="B53" s="40" t="s">
        <v>114</v>
      </c>
      <c r="C53" s="41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42">
        <v>0</v>
      </c>
      <c r="P53" s="43">
        <f t="shared" si="2"/>
        <v>0</v>
      </c>
    </row>
    <row r="54" spans="2:16" x14ac:dyDescent="0.25">
      <c r="B54" s="40" t="s">
        <v>113</v>
      </c>
      <c r="C54" s="41">
        <v>0</v>
      </c>
      <c r="D54" s="37">
        <v>4.249845714764781E-7</v>
      </c>
      <c r="E54" s="37">
        <v>1.7188899136129478E-8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42">
        <v>0</v>
      </c>
      <c r="P54" s="43">
        <f t="shared" si="2"/>
        <v>0</v>
      </c>
    </row>
    <row r="55" spans="2:16" x14ac:dyDescent="0.25">
      <c r="B55" s="40" t="s">
        <v>112</v>
      </c>
      <c r="C55" s="41">
        <v>0</v>
      </c>
      <c r="D55" s="37">
        <v>2.3827854785535871E-3</v>
      </c>
      <c r="E55" s="37">
        <v>4.1325691548472885E-4</v>
      </c>
      <c r="F55" s="37">
        <v>0</v>
      </c>
      <c r="G55" s="37">
        <v>0</v>
      </c>
      <c r="H55" s="37">
        <v>0</v>
      </c>
      <c r="I55" s="37">
        <v>0</v>
      </c>
      <c r="J55" s="37">
        <v>7.6315985406894536E-4</v>
      </c>
      <c r="K55" s="37">
        <v>1.8414240345867466E-3</v>
      </c>
      <c r="L55" s="37">
        <v>3.0991735537190075E-3</v>
      </c>
      <c r="M55" s="37">
        <v>1.0752688172043012E-2</v>
      </c>
      <c r="N55" s="42">
        <v>0</v>
      </c>
      <c r="P55" s="43">
        <f t="shared" si="2"/>
        <v>44230.698924731187</v>
      </c>
    </row>
    <row r="56" spans="2:16" x14ac:dyDescent="0.25">
      <c r="B56" s="40" t="s">
        <v>111</v>
      </c>
      <c r="C56" s="41">
        <v>0</v>
      </c>
      <c r="D56" s="37">
        <v>6.130114019519214E-4</v>
      </c>
      <c r="E56" s="37">
        <v>2.4584592501769982E-5</v>
      </c>
      <c r="F56" s="37">
        <v>0</v>
      </c>
      <c r="G56" s="37">
        <v>0</v>
      </c>
      <c r="H56" s="37">
        <v>0</v>
      </c>
      <c r="I56" s="37">
        <v>0</v>
      </c>
      <c r="J56" s="37">
        <v>2.7920482465937027E-4</v>
      </c>
      <c r="K56" s="37">
        <v>5.8712070667983228E-4</v>
      </c>
      <c r="L56" s="37">
        <v>2.9515938606847691E-4</v>
      </c>
      <c r="M56" s="37">
        <v>9.7751710654936483E-4</v>
      </c>
      <c r="N56" s="42">
        <v>0</v>
      </c>
      <c r="P56" s="43">
        <f t="shared" si="2"/>
        <v>4020.9726295210176</v>
      </c>
    </row>
    <row r="57" spans="2:16" x14ac:dyDescent="0.25">
      <c r="B57" s="40" t="s">
        <v>110</v>
      </c>
      <c r="C57" s="41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42">
        <v>7.8242999999999993E-2</v>
      </c>
      <c r="P57" s="43">
        <f t="shared" si="2"/>
        <v>0</v>
      </c>
    </row>
    <row r="58" spans="2:16" x14ac:dyDescent="0.25">
      <c r="B58" s="40" t="s">
        <v>109</v>
      </c>
      <c r="C58" s="41">
        <v>0.60887868026209402</v>
      </c>
      <c r="D58" s="37">
        <v>0.50183747255740618</v>
      </c>
      <c r="E58" s="37">
        <v>0.62512738990054206</v>
      </c>
      <c r="F58" s="37">
        <v>0.78671003717472121</v>
      </c>
      <c r="G58" s="37">
        <v>0.29788729686267695</v>
      </c>
      <c r="H58" s="37">
        <v>0.63658894804479538</v>
      </c>
      <c r="I58" s="37">
        <v>0.16071362200334516</v>
      </c>
      <c r="J58" s="37">
        <v>0.50240116149207092</v>
      </c>
      <c r="K58" s="37">
        <v>0.33281737877291767</v>
      </c>
      <c r="L58" s="37">
        <v>0.48504525777253038</v>
      </c>
      <c r="M58" s="37">
        <v>0.26173020527859242</v>
      </c>
      <c r="N58" s="42">
        <v>0</v>
      </c>
      <c r="P58" s="43">
        <f t="shared" si="2"/>
        <v>7036468.2821222609</v>
      </c>
    </row>
    <row r="59" spans="2:16" x14ac:dyDescent="0.25">
      <c r="B59" s="40" t="s">
        <v>108</v>
      </c>
      <c r="C59" s="41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42">
        <v>2.1489999999999999E-2</v>
      </c>
      <c r="P59" s="43">
        <f t="shared" si="2"/>
        <v>0</v>
      </c>
    </row>
    <row r="60" spans="2:16" x14ac:dyDescent="0.25">
      <c r="B60" s="40" t="s">
        <v>107</v>
      </c>
      <c r="C60" s="41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42">
        <v>0</v>
      </c>
      <c r="P60" s="43">
        <f t="shared" si="2"/>
        <v>0</v>
      </c>
    </row>
    <row r="61" spans="2:16" x14ac:dyDescent="0.25">
      <c r="B61" s="40" t="s">
        <v>106</v>
      </c>
      <c r="C61" s="41">
        <v>0</v>
      </c>
      <c r="D61" s="37">
        <v>0</v>
      </c>
      <c r="E61" s="37">
        <v>0</v>
      </c>
      <c r="F61" s="37">
        <v>0</v>
      </c>
      <c r="G61" s="37">
        <v>0.55219948798940488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42">
        <v>0.40185700000000002</v>
      </c>
      <c r="P61" s="43">
        <f t="shared" si="2"/>
        <v>0</v>
      </c>
    </row>
    <row r="62" spans="2:16" x14ac:dyDescent="0.25">
      <c r="B62" s="40" t="s">
        <v>105</v>
      </c>
      <c r="C62" s="41">
        <v>2.7765056942239753E-4</v>
      </c>
      <c r="D62" s="37">
        <v>1.6208942497414699E-4</v>
      </c>
      <c r="E62" s="37">
        <v>3.7933952587387439E-7</v>
      </c>
      <c r="F62" s="37">
        <v>0</v>
      </c>
      <c r="G62" s="37">
        <v>0</v>
      </c>
      <c r="H62" s="37">
        <v>0</v>
      </c>
      <c r="I62" s="37">
        <v>2.973425013937931E-4</v>
      </c>
      <c r="J62" s="37">
        <v>4.839550294095752E-4</v>
      </c>
      <c r="K62" s="37">
        <v>3.4693496303808273E-4</v>
      </c>
      <c r="L62" s="37">
        <v>4.4273907910271531E-4</v>
      </c>
      <c r="M62" s="37">
        <v>1.4662756598240471E-3</v>
      </c>
      <c r="N62" s="42">
        <v>0</v>
      </c>
      <c r="P62" s="43">
        <f t="shared" si="2"/>
        <v>6031.4589442815259</v>
      </c>
    </row>
    <row r="63" spans="2:16" x14ac:dyDescent="0.25">
      <c r="B63" s="40" t="s">
        <v>104</v>
      </c>
      <c r="C63" s="41">
        <v>0</v>
      </c>
      <c r="D63" s="37">
        <v>1.4672208399963846E-6</v>
      </c>
      <c r="E63" s="37">
        <v>5.2788000093511732E-8</v>
      </c>
      <c r="F63" s="37">
        <v>0</v>
      </c>
      <c r="G63" s="37">
        <v>9.2247350301747466E-2</v>
      </c>
      <c r="H63" s="37">
        <v>0</v>
      </c>
      <c r="I63" s="37">
        <v>0</v>
      </c>
      <c r="J63" s="37">
        <v>4.9326185689822083E-3</v>
      </c>
      <c r="K63" s="37">
        <v>3.789597288569826E-3</v>
      </c>
      <c r="L63" s="37">
        <v>1.57418339236521E-3</v>
      </c>
      <c r="M63" s="37">
        <v>5.6207233626588476E-3</v>
      </c>
      <c r="N63" s="42">
        <v>1.0755000000000001E-2</v>
      </c>
      <c r="P63" s="43">
        <f t="shared" si="2"/>
        <v>23120.59261974585</v>
      </c>
    </row>
    <row r="64" spans="2:16" x14ac:dyDescent="0.25">
      <c r="B64" s="40" t="s">
        <v>103</v>
      </c>
      <c r="C64" s="41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9.8386462022825627E-5</v>
      </c>
      <c r="M64" s="37">
        <v>2.4437927663734121E-4</v>
      </c>
      <c r="N64" s="42">
        <v>0</v>
      </c>
      <c r="P64" s="43">
        <f t="shared" si="2"/>
        <v>1005.2431573802544</v>
      </c>
    </row>
    <row r="65" spans="2:16" x14ac:dyDescent="0.25">
      <c r="B65" s="40" t="s">
        <v>102</v>
      </c>
      <c r="C65" s="41">
        <v>0</v>
      </c>
      <c r="D65" s="37">
        <v>4.2758688438344271E-6</v>
      </c>
      <c r="E65" s="37">
        <v>1.7346919550362588E-7</v>
      </c>
      <c r="F65" s="37">
        <v>0</v>
      </c>
      <c r="G65" s="37">
        <v>0</v>
      </c>
      <c r="H65" s="37">
        <v>0</v>
      </c>
      <c r="I65" s="37">
        <v>0</v>
      </c>
      <c r="J65" s="37">
        <v>1.6752289479562217E-4</v>
      </c>
      <c r="K65" s="37">
        <v>3.4693496303808273E-4</v>
      </c>
      <c r="L65" s="37">
        <v>1.9677292404565125E-4</v>
      </c>
      <c r="M65" s="37">
        <v>7.3313782991202357E-4</v>
      </c>
      <c r="N65" s="42">
        <v>0</v>
      </c>
      <c r="P65" s="43">
        <f t="shared" si="2"/>
        <v>3015.7294721407629</v>
      </c>
    </row>
    <row r="66" spans="2:16" x14ac:dyDescent="0.25">
      <c r="B66" s="40" t="s">
        <v>101</v>
      </c>
      <c r="C66" s="41">
        <v>0</v>
      </c>
      <c r="D66" s="37">
        <v>7.10173863231666E-7</v>
      </c>
      <c r="E66" s="37">
        <v>2.1802113424788302E-8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42">
        <v>0</v>
      </c>
      <c r="P66" s="43">
        <f t="shared" si="2"/>
        <v>0</v>
      </c>
    </row>
    <row r="67" spans="2:16" x14ac:dyDescent="0.25">
      <c r="B67" s="40" t="s">
        <v>100</v>
      </c>
      <c r="C67" s="41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1.9677292404565125E-4</v>
      </c>
      <c r="M67" s="37">
        <v>0</v>
      </c>
      <c r="N67" s="42">
        <v>0</v>
      </c>
      <c r="P67" s="43">
        <f t="shared" si="2"/>
        <v>0</v>
      </c>
    </row>
    <row r="68" spans="2:16" x14ac:dyDescent="0.25">
      <c r="B68" s="40" t="s">
        <v>99</v>
      </c>
      <c r="C68" s="41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42">
        <v>0</v>
      </c>
      <c r="P68" s="43">
        <f t="shared" si="2"/>
        <v>0</v>
      </c>
    </row>
    <row r="69" spans="2:16" x14ac:dyDescent="0.25">
      <c r="B69" s="40" t="s">
        <v>98</v>
      </c>
      <c r="C69" s="41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42">
        <v>6.5596000000000002E-2</v>
      </c>
      <c r="P69" s="43">
        <f t="shared" si="2"/>
        <v>0</v>
      </c>
    </row>
    <row r="70" spans="2:16" x14ac:dyDescent="0.25">
      <c r="B70" s="40" t="s">
        <v>97</v>
      </c>
      <c r="C70" s="41">
        <v>0</v>
      </c>
      <c r="D70" s="37">
        <v>1.1795230778351781E-6</v>
      </c>
      <c r="E70" s="37">
        <v>3.8300632785373834E-8</v>
      </c>
      <c r="F70" s="37">
        <v>0</v>
      </c>
      <c r="G70" s="37">
        <v>0</v>
      </c>
      <c r="H70" s="37">
        <v>0</v>
      </c>
      <c r="I70" s="37">
        <v>4.0884593941646549E-3</v>
      </c>
      <c r="J70" s="37">
        <v>3.7227309954582706E-5</v>
      </c>
      <c r="K70" s="37">
        <v>8.0061914547249852E-5</v>
      </c>
      <c r="L70" s="37">
        <v>1.9677292404565125E-4</v>
      </c>
      <c r="M70" s="37">
        <v>7.3313782991202357E-4</v>
      </c>
      <c r="N70" s="42">
        <v>0</v>
      </c>
      <c r="P70" s="43">
        <f t="shared" si="2"/>
        <v>3015.7294721407629</v>
      </c>
    </row>
    <row r="71" spans="2:16" x14ac:dyDescent="0.25">
      <c r="B71" s="40" t="s">
        <v>96</v>
      </c>
      <c r="C71" s="41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42">
        <v>2.4659E-2</v>
      </c>
      <c r="P71" s="43">
        <f t="shared" si="2"/>
        <v>0</v>
      </c>
    </row>
    <row r="72" spans="2:16" x14ac:dyDescent="0.25">
      <c r="B72" s="40" t="s">
        <v>95</v>
      </c>
      <c r="C72" s="41">
        <v>3.1734375894390174E-4</v>
      </c>
      <c r="D72" s="37">
        <v>3.2382812090005188E-7</v>
      </c>
      <c r="E72" s="37">
        <v>1.2800422127960851E-8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42">
        <v>0</v>
      </c>
      <c r="P72" s="43">
        <f t="shared" si="2"/>
        <v>0</v>
      </c>
    </row>
    <row r="73" spans="2:16" x14ac:dyDescent="0.25">
      <c r="B73" s="40" t="s">
        <v>94</v>
      </c>
      <c r="C73" s="41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42">
        <v>0</v>
      </c>
      <c r="P73" s="43">
        <f t="shared" si="2"/>
        <v>0</v>
      </c>
    </row>
    <row r="74" spans="2:16" x14ac:dyDescent="0.25">
      <c r="B74" s="40" t="s">
        <v>93</v>
      </c>
      <c r="C74" s="41">
        <v>0.22029873962134305</v>
      </c>
      <c r="D74" s="37">
        <v>1.9545906207639952E-2</v>
      </c>
      <c r="E74" s="37">
        <v>8.2066268535207586E-6</v>
      </c>
      <c r="F74" s="37">
        <v>0</v>
      </c>
      <c r="G74" s="37">
        <v>0</v>
      </c>
      <c r="H74" s="37">
        <v>0</v>
      </c>
      <c r="I74" s="37">
        <v>0.37966920646719959</v>
      </c>
      <c r="J74" s="37">
        <v>0.136847591393046</v>
      </c>
      <c r="K74" s="37">
        <v>8.7774545648634919E-2</v>
      </c>
      <c r="L74" s="37">
        <v>1.3724911452184175E-2</v>
      </c>
      <c r="M74" s="37">
        <v>4.740957966764419E-2</v>
      </c>
      <c r="N74" s="42">
        <v>0</v>
      </c>
      <c r="P74" s="43">
        <f t="shared" si="2"/>
        <v>195017.17253176932</v>
      </c>
    </row>
    <row r="75" spans="2:16" x14ac:dyDescent="0.25">
      <c r="B75" s="40" t="s">
        <v>92</v>
      </c>
      <c r="C75" s="41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42">
        <v>0</v>
      </c>
      <c r="P75" s="43">
        <f t="shared" si="2"/>
        <v>0</v>
      </c>
    </row>
    <row r="76" spans="2:16" x14ac:dyDescent="0.25">
      <c r="B76" s="40" t="s">
        <v>91</v>
      </c>
      <c r="C76" s="41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5.7702330429603192E-4</v>
      </c>
      <c r="K76" s="37">
        <v>1.3610525473032476E-3</v>
      </c>
      <c r="L76" s="37">
        <v>2.3612750885478153E-3</v>
      </c>
      <c r="M76" s="37">
        <v>8.3088954056696005E-3</v>
      </c>
      <c r="N76" s="42">
        <v>0</v>
      </c>
      <c r="P76" s="43">
        <f t="shared" ref="P76:P139" si="3">SUMPRODUCT(C$5:N$5,C76:N76)</f>
        <v>34178.267350928647</v>
      </c>
    </row>
    <row r="77" spans="2:16" x14ac:dyDescent="0.25">
      <c r="B77" s="40" t="s">
        <v>90</v>
      </c>
      <c r="C77" s="41">
        <v>0</v>
      </c>
      <c r="D77" s="37">
        <v>2.059636704784379E-7</v>
      </c>
      <c r="E77" s="37">
        <v>6.7772353418247869E-9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42">
        <v>0</v>
      </c>
      <c r="P77" s="43">
        <f t="shared" si="3"/>
        <v>0</v>
      </c>
    </row>
    <row r="78" spans="2:16" x14ac:dyDescent="0.25">
      <c r="B78" s="40" t="s">
        <v>89</v>
      </c>
      <c r="C78" s="41">
        <v>0</v>
      </c>
      <c r="D78" s="37">
        <v>1.5226372925689959E-6</v>
      </c>
      <c r="E78" s="37">
        <v>6.0782343272576812E-8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42">
        <v>0</v>
      </c>
      <c r="P78" s="43">
        <f t="shared" si="3"/>
        <v>0</v>
      </c>
    </row>
    <row r="79" spans="2:16" x14ac:dyDescent="0.25">
      <c r="B79" s="40" t="s">
        <v>88</v>
      </c>
      <c r="C79" s="41">
        <v>0</v>
      </c>
      <c r="D79" s="37">
        <v>8.6176137711313134E-6</v>
      </c>
      <c r="E79" s="37">
        <v>2.0186270792573357E-7</v>
      </c>
      <c r="F79" s="37">
        <v>0</v>
      </c>
      <c r="G79" s="37">
        <v>0</v>
      </c>
      <c r="H79" s="37">
        <v>0</v>
      </c>
      <c r="I79" s="37">
        <v>0</v>
      </c>
      <c r="J79" s="37">
        <v>5.5840964931874054E-4</v>
      </c>
      <c r="K79" s="37">
        <v>7.2055723092524868E-4</v>
      </c>
      <c r="L79" s="37">
        <v>4.4273907910271531E-4</v>
      </c>
      <c r="M79" s="37">
        <v>1.4662756598240471E-3</v>
      </c>
      <c r="N79" s="42">
        <v>0</v>
      </c>
      <c r="P79" s="43">
        <f t="shared" si="3"/>
        <v>6031.4589442815259</v>
      </c>
    </row>
    <row r="80" spans="2:16" x14ac:dyDescent="0.25">
      <c r="B80" s="40" t="s">
        <v>87</v>
      </c>
      <c r="C80" s="41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42">
        <v>0</v>
      </c>
      <c r="P80" s="43">
        <f t="shared" si="3"/>
        <v>0</v>
      </c>
    </row>
    <row r="81" spans="2:16" x14ac:dyDescent="0.25">
      <c r="B81" s="40" t="s">
        <v>86</v>
      </c>
      <c r="C81" s="41">
        <v>0</v>
      </c>
      <c r="D81" s="37">
        <v>1.3772003511292498E-6</v>
      </c>
      <c r="E81" s="37">
        <v>5.3102616641617478E-8</v>
      </c>
      <c r="F81" s="37">
        <v>0</v>
      </c>
      <c r="G81" s="37">
        <v>0</v>
      </c>
      <c r="H81" s="37">
        <v>0</v>
      </c>
      <c r="I81" s="37">
        <v>0</v>
      </c>
      <c r="J81" s="37">
        <v>1.1168192986374811E-4</v>
      </c>
      <c r="K81" s="37">
        <v>1.3343652424541643E-4</v>
      </c>
      <c r="L81" s="37">
        <v>9.8386462022825627E-5</v>
      </c>
      <c r="M81" s="37">
        <v>2.4437927663734121E-4</v>
      </c>
      <c r="N81" s="42">
        <v>0</v>
      </c>
      <c r="P81" s="43">
        <f t="shared" si="3"/>
        <v>1005.2431573802544</v>
      </c>
    </row>
    <row r="82" spans="2:16" x14ac:dyDescent="0.25">
      <c r="B82" s="40" t="s">
        <v>85</v>
      </c>
      <c r="C82" s="41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42">
        <v>3.3299000000000002E-2</v>
      </c>
      <c r="P82" s="43">
        <f t="shared" si="3"/>
        <v>0</v>
      </c>
    </row>
    <row r="83" spans="2:16" x14ac:dyDescent="0.25">
      <c r="B83" s="40" t="s">
        <v>84</v>
      </c>
      <c r="C83" s="41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3.7413446504355615E-3</v>
      </c>
      <c r="K83" s="37">
        <v>2.5352939606629117E-3</v>
      </c>
      <c r="L83" s="37">
        <v>0</v>
      </c>
      <c r="M83" s="37">
        <v>0</v>
      </c>
      <c r="N83" s="42">
        <v>0</v>
      </c>
      <c r="P83" s="43">
        <f t="shared" si="3"/>
        <v>0</v>
      </c>
    </row>
    <row r="84" spans="2:16" x14ac:dyDescent="0.25">
      <c r="B84" s="40" t="s">
        <v>83</v>
      </c>
      <c r="C84" s="41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42">
        <v>0</v>
      </c>
      <c r="P84" s="43">
        <f t="shared" si="3"/>
        <v>0</v>
      </c>
    </row>
    <row r="85" spans="2:16" x14ac:dyDescent="0.25">
      <c r="B85" s="40" t="s">
        <v>82</v>
      </c>
      <c r="C85" s="41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42">
        <v>0</v>
      </c>
      <c r="P85" s="43">
        <f t="shared" si="3"/>
        <v>0</v>
      </c>
    </row>
    <row r="86" spans="2:16" x14ac:dyDescent="0.25">
      <c r="B86" s="40" t="s">
        <v>81</v>
      </c>
      <c r="C86" s="41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2.1706002601746894E-2</v>
      </c>
      <c r="J86" s="37">
        <v>3.2015486560941124E-3</v>
      </c>
      <c r="K86" s="37">
        <v>1.974860558832163E-3</v>
      </c>
      <c r="L86" s="37">
        <v>6.8870523415977953E-4</v>
      </c>
      <c r="M86" s="37">
        <v>2.443792766373412E-3</v>
      </c>
      <c r="N86" s="42">
        <v>0</v>
      </c>
      <c r="P86" s="43">
        <f t="shared" si="3"/>
        <v>10052.431573802543</v>
      </c>
    </row>
    <row r="87" spans="2:16" x14ac:dyDescent="0.25">
      <c r="B87" s="40" t="s">
        <v>80</v>
      </c>
      <c r="C87" s="41">
        <v>0</v>
      </c>
      <c r="D87" s="37">
        <v>3.690943470304657E-6</v>
      </c>
      <c r="E87" s="37">
        <v>1.4232372415802173E-7</v>
      </c>
      <c r="F87" s="37">
        <v>0</v>
      </c>
      <c r="G87" s="37">
        <v>0</v>
      </c>
      <c r="H87" s="37">
        <v>0</v>
      </c>
      <c r="I87" s="37">
        <v>4.645976584278017E-3</v>
      </c>
      <c r="J87" s="37">
        <v>3.7227309954582706E-5</v>
      </c>
      <c r="K87" s="37">
        <v>2.6687304849083284E-5</v>
      </c>
      <c r="L87" s="37">
        <v>2.9515938606847691E-4</v>
      </c>
      <c r="M87" s="37">
        <v>9.7751710654936483E-4</v>
      </c>
      <c r="N87" s="42">
        <v>0</v>
      </c>
      <c r="P87" s="43">
        <f t="shared" si="3"/>
        <v>4020.9726295210176</v>
      </c>
    </row>
    <row r="88" spans="2:16" x14ac:dyDescent="0.25">
      <c r="B88" s="40" t="s">
        <v>79</v>
      </c>
      <c r="C88" s="41">
        <v>0</v>
      </c>
      <c r="D88" s="37">
        <v>8.1685040645364149E-8</v>
      </c>
      <c r="E88" s="37">
        <v>1.8078978494772643E-9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42">
        <v>0</v>
      </c>
      <c r="P88" s="43">
        <f t="shared" si="3"/>
        <v>0</v>
      </c>
    </row>
    <row r="89" spans="2:16" x14ac:dyDescent="0.25">
      <c r="B89" s="40" t="s">
        <v>78</v>
      </c>
      <c r="C89" s="41">
        <v>0</v>
      </c>
      <c r="D89" s="37">
        <v>2.1120834218824316E-3</v>
      </c>
      <c r="E89" s="37">
        <v>3.780427588901738E-9</v>
      </c>
      <c r="F89" s="37">
        <v>0</v>
      </c>
      <c r="G89" s="37">
        <v>0</v>
      </c>
      <c r="H89" s="37">
        <v>0</v>
      </c>
      <c r="I89" s="37">
        <v>1.4867125069689655E-4</v>
      </c>
      <c r="J89" s="37">
        <v>4.0019358201176403E-3</v>
      </c>
      <c r="K89" s="37">
        <v>3.4159750206826604E-3</v>
      </c>
      <c r="L89" s="37">
        <v>1.4266036993309719E-3</v>
      </c>
      <c r="M89" s="37">
        <v>4.8875855327468239E-3</v>
      </c>
      <c r="N89" s="42">
        <v>0</v>
      </c>
      <c r="P89" s="43">
        <f t="shared" si="3"/>
        <v>20104.863147605087</v>
      </c>
    </row>
    <row r="90" spans="2:16" x14ac:dyDescent="0.25">
      <c r="B90" s="40" t="s">
        <v>77</v>
      </c>
      <c r="C90" s="41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42">
        <v>0</v>
      </c>
      <c r="P90" s="43">
        <f t="shared" si="3"/>
        <v>0</v>
      </c>
    </row>
    <row r="91" spans="2:16" x14ac:dyDescent="0.25">
      <c r="B91" s="40" t="s">
        <v>76</v>
      </c>
      <c r="C91" s="41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42">
        <v>0</v>
      </c>
      <c r="P91" s="43">
        <f t="shared" si="3"/>
        <v>0</v>
      </c>
    </row>
    <row r="92" spans="2:16" x14ac:dyDescent="0.25">
      <c r="B92" s="40" t="s">
        <v>75</v>
      </c>
      <c r="C92" s="41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42">
        <v>0</v>
      </c>
      <c r="P92" s="43">
        <f t="shared" si="3"/>
        <v>0</v>
      </c>
    </row>
    <row r="93" spans="2:16" x14ac:dyDescent="0.25">
      <c r="B93" s="40" t="s">
        <v>74</v>
      </c>
      <c r="C93" s="41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42">
        <v>0</v>
      </c>
      <c r="P93" s="43">
        <f t="shared" si="3"/>
        <v>0</v>
      </c>
    </row>
    <row r="94" spans="2:16" x14ac:dyDescent="0.25">
      <c r="B94" s="40" t="s">
        <v>73</v>
      </c>
      <c r="C94" s="41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42">
        <v>0</v>
      </c>
      <c r="P94" s="43">
        <f t="shared" si="3"/>
        <v>0</v>
      </c>
    </row>
    <row r="95" spans="2:16" x14ac:dyDescent="0.25">
      <c r="B95" s="40" t="s">
        <v>72</v>
      </c>
      <c r="C95" s="41">
        <v>0</v>
      </c>
      <c r="D95" s="37">
        <v>3.8783932750766884E-3</v>
      </c>
      <c r="E95" s="37">
        <v>3.9207552236679333E-9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42">
        <v>0</v>
      </c>
      <c r="P95" s="43">
        <f t="shared" si="3"/>
        <v>0</v>
      </c>
    </row>
    <row r="96" spans="2:16" x14ac:dyDescent="0.25">
      <c r="B96" s="40" t="s">
        <v>71</v>
      </c>
      <c r="C96" s="41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42">
        <v>0</v>
      </c>
      <c r="P96" s="43">
        <f t="shared" si="3"/>
        <v>0</v>
      </c>
    </row>
    <row r="97" spans="2:16" x14ac:dyDescent="0.25">
      <c r="B97" s="40" t="s">
        <v>70</v>
      </c>
      <c r="C97" s="41">
        <v>0</v>
      </c>
      <c r="D97" s="37">
        <v>5.64983058755758E-7</v>
      </c>
      <c r="E97" s="37">
        <v>2.1304671882651221E-8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42">
        <v>0</v>
      </c>
      <c r="P97" s="43">
        <f t="shared" si="3"/>
        <v>0</v>
      </c>
    </row>
    <row r="98" spans="2:16" x14ac:dyDescent="0.25">
      <c r="B98" s="40" t="s">
        <v>69</v>
      </c>
      <c r="C98" s="41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42">
        <v>0</v>
      </c>
      <c r="P98" s="43">
        <f t="shared" si="3"/>
        <v>0</v>
      </c>
    </row>
    <row r="99" spans="2:16" x14ac:dyDescent="0.25">
      <c r="B99" s="40" t="s">
        <v>68</v>
      </c>
      <c r="C99" s="41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4.4273907910271531E-4</v>
      </c>
      <c r="M99" s="37">
        <v>1.4662756598240471E-3</v>
      </c>
      <c r="N99" s="42">
        <v>0</v>
      </c>
      <c r="P99" s="43">
        <f t="shared" si="3"/>
        <v>6031.4589442815259</v>
      </c>
    </row>
    <row r="100" spans="2:16" x14ac:dyDescent="0.25">
      <c r="B100" s="40" t="s">
        <v>67</v>
      </c>
      <c r="C100" s="41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42">
        <v>0</v>
      </c>
      <c r="P100" s="43">
        <f t="shared" si="3"/>
        <v>0</v>
      </c>
    </row>
    <row r="101" spans="2:16" x14ac:dyDescent="0.25">
      <c r="B101" s="40" t="s">
        <v>66</v>
      </c>
      <c r="C101" s="41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9.8386462022825627E-5</v>
      </c>
      <c r="M101" s="37">
        <v>2.4437927663734121E-4</v>
      </c>
      <c r="N101" s="42">
        <v>0</v>
      </c>
      <c r="P101" s="43">
        <f t="shared" si="3"/>
        <v>1005.2431573802544</v>
      </c>
    </row>
    <row r="102" spans="2:16" x14ac:dyDescent="0.25">
      <c r="B102" s="40" t="s">
        <v>65</v>
      </c>
      <c r="C102" s="41">
        <v>0</v>
      </c>
      <c r="D102" s="37">
        <v>5.9443227078609395E-4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9.3068274886456761E-5</v>
      </c>
      <c r="K102" s="37">
        <v>2.1349843879266627E-4</v>
      </c>
      <c r="L102" s="37">
        <v>2.9515938606847691E-4</v>
      </c>
      <c r="M102" s="37">
        <v>9.7751710654936483E-4</v>
      </c>
      <c r="N102" s="42">
        <v>0</v>
      </c>
      <c r="P102" s="43">
        <f t="shared" si="3"/>
        <v>4020.9726295210176</v>
      </c>
    </row>
    <row r="103" spans="2:16" x14ac:dyDescent="0.25">
      <c r="B103" s="40" t="s">
        <v>64</v>
      </c>
      <c r="C103" s="41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42">
        <v>0</v>
      </c>
      <c r="P103" s="43">
        <f t="shared" si="3"/>
        <v>0</v>
      </c>
    </row>
    <row r="104" spans="2:16" x14ac:dyDescent="0.25">
      <c r="B104" s="40" t="s">
        <v>63</v>
      </c>
      <c r="C104" s="41">
        <v>0</v>
      </c>
      <c r="D104" s="37">
        <v>6.6789934161053362E-3</v>
      </c>
      <c r="E104" s="37">
        <v>3.4029936090414969E-5</v>
      </c>
      <c r="F104" s="37">
        <v>0</v>
      </c>
      <c r="G104" s="37">
        <v>0</v>
      </c>
      <c r="H104" s="37">
        <v>0</v>
      </c>
      <c r="I104" s="37">
        <v>3.7167812674224138E-5</v>
      </c>
      <c r="J104" s="37">
        <v>3.5179807907080654E-3</v>
      </c>
      <c r="K104" s="37">
        <v>5.7110832377038232E-3</v>
      </c>
      <c r="L104" s="37">
        <v>6.8378591105863811E-3</v>
      </c>
      <c r="M104" s="37">
        <v>2.3460410557184754E-2</v>
      </c>
      <c r="N104" s="42">
        <v>0</v>
      </c>
      <c r="P104" s="43">
        <f t="shared" si="3"/>
        <v>96503.343108504414</v>
      </c>
    </row>
    <row r="105" spans="2:16" x14ac:dyDescent="0.25">
      <c r="B105" s="40" t="s">
        <v>62</v>
      </c>
      <c r="C105" s="41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42">
        <v>0</v>
      </c>
      <c r="P105" s="43">
        <f t="shared" si="3"/>
        <v>0</v>
      </c>
    </row>
    <row r="106" spans="2:16" x14ac:dyDescent="0.25">
      <c r="B106" s="40" t="s">
        <v>61</v>
      </c>
      <c r="C106" s="41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42">
        <v>0</v>
      </c>
      <c r="P106" s="43">
        <f t="shared" si="3"/>
        <v>0</v>
      </c>
    </row>
    <row r="107" spans="2:16" x14ac:dyDescent="0.25">
      <c r="B107" s="40" t="s">
        <v>60</v>
      </c>
      <c r="C107" s="41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42">
        <v>3.1949999999999999E-3</v>
      </c>
      <c r="P107" s="43">
        <f t="shared" si="3"/>
        <v>0</v>
      </c>
    </row>
    <row r="108" spans="2:16" x14ac:dyDescent="0.25">
      <c r="B108" s="40" t="s">
        <v>59</v>
      </c>
      <c r="C108" s="41">
        <v>0</v>
      </c>
      <c r="D108" s="37">
        <v>4.0477891533451265E-6</v>
      </c>
      <c r="E108" s="37">
        <v>1.6844464526971409E-7</v>
      </c>
      <c r="F108" s="37">
        <v>0</v>
      </c>
      <c r="G108" s="37">
        <v>0</v>
      </c>
      <c r="H108" s="37">
        <v>0</v>
      </c>
      <c r="I108" s="37">
        <v>0</v>
      </c>
      <c r="J108" s="37">
        <v>1.321569503387686E-3</v>
      </c>
      <c r="K108" s="37">
        <v>1.1475541085105812E-3</v>
      </c>
      <c r="L108" s="37">
        <v>9.8386462022825627E-5</v>
      </c>
      <c r="M108" s="37">
        <v>2.4437927663734121E-4</v>
      </c>
      <c r="N108" s="42">
        <v>0</v>
      </c>
      <c r="P108" s="43">
        <f t="shared" si="3"/>
        <v>1005.2431573802544</v>
      </c>
    </row>
    <row r="109" spans="2:16" x14ac:dyDescent="0.25">
      <c r="B109" s="40" t="s">
        <v>58</v>
      </c>
      <c r="C109" s="41">
        <v>0</v>
      </c>
      <c r="D109" s="37">
        <v>1.5530955239384031E-3</v>
      </c>
      <c r="E109" s="37">
        <v>1.7871474456276686E-7</v>
      </c>
      <c r="F109" s="37">
        <v>0</v>
      </c>
      <c r="G109" s="37">
        <v>0</v>
      </c>
      <c r="H109" s="37">
        <v>0</v>
      </c>
      <c r="I109" s="37">
        <v>0</v>
      </c>
      <c r="J109" s="37">
        <v>2.2336385972749622E-4</v>
      </c>
      <c r="K109" s="37">
        <v>2.9356035333991614E-4</v>
      </c>
      <c r="L109" s="37">
        <v>5.9031877213695382E-4</v>
      </c>
      <c r="M109" s="37">
        <v>1.9550342130987297E-3</v>
      </c>
      <c r="N109" s="42">
        <v>0</v>
      </c>
      <c r="P109" s="43">
        <f t="shared" si="3"/>
        <v>8041.9452590420351</v>
      </c>
    </row>
    <row r="110" spans="2:16" x14ac:dyDescent="0.25">
      <c r="B110" s="40" t="s">
        <v>57</v>
      </c>
      <c r="C110" s="41">
        <v>0</v>
      </c>
      <c r="D110" s="37">
        <v>2.8609359036995928E-8</v>
      </c>
      <c r="E110" s="37">
        <v>1.0639024084738586E-9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42">
        <v>8.2000000000000001E-5</v>
      </c>
      <c r="P110" s="43">
        <f t="shared" si="3"/>
        <v>0</v>
      </c>
    </row>
    <row r="111" spans="2:16" x14ac:dyDescent="0.25">
      <c r="B111" s="40" t="s">
        <v>56</v>
      </c>
      <c r="C111" s="41">
        <v>1.8149820640247963E-2</v>
      </c>
      <c r="D111" s="37">
        <v>1.2022873129130387E-2</v>
      </c>
      <c r="E111" s="37">
        <v>1.7432777378399574E-7</v>
      </c>
      <c r="F111" s="37">
        <v>0</v>
      </c>
      <c r="G111" s="37">
        <v>0</v>
      </c>
      <c r="H111" s="37">
        <v>0</v>
      </c>
      <c r="I111" s="37">
        <v>2.5274112618472416E-3</v>
      </c>
      <c r="J111" s="37">
        <v>2.177797632343088E-3</v>
      </c>
      <c r="K111" s="37">
        <v>1.7880494248885802E-3</v>
      </c>
      <c r="L111" s="37">
        <v>4.9193231011412822E-4</v>
      </c>
      <c r="M111" s="37">
        <v>1.7106549364613885E-3</v>
      </c>
      <c r="N111" s="42">
        <v>0</v>
      </c>
      <c r="P111" s="43">
        <f t="shared" si="3"/>
        <v>7036.7021016617809</v>
      </c>
    </row>
    <row r="112" spans="2:16" x14ac:dyDescent="0.25">
      <c r="B112" s="40" t="s">
        <v>55</v>
      </c>
      <c r="C112" s="41">
        <v>0</v>
      </c>
      <c r="D112" s="37">
        <v>1.7044121828349993E-3</v>
      </c>
      <c r="E112" s="37">
        <v>7.7865658269934947E-7</v>
      </c>
      <c r="F112" s="37">
        <v>0</v>
      </c>
      <c r="G112" s="37">
        <v>0</v>
      </c>
      <c r="H112" s="37">
        <v>0</v>
      </c>
      <c r="I112" s="37">
        <v>3.7167812674224138E-5</v>
      </c>
      <c r="J112" s="37">
        <v>2.1964112873203794E-3</v>
      </c>
      <c r="K112" s="37">
        <v>2.7754797043046619E-3</v>
      </c>
      <c r="L112" s="37">
        <v>1.7217630853994484E-3</v>
      </c>
      <c r="M112" s="37">
        <v>5.8651026392961885E-3</v>
      </c>
      <c r="N112" s="42">
        <v>0</v>
      </c>
      <c r="P112" s="43">
        <f t="shared" si="3"/>
        <v>24125.835777126103</v>
      </c>
    </row>
    <row r="113" spans="2:16" x14ac:dyDescent="0.25">
      <c r="B113" s="40" t="s">
        <v>54</v>
      </c>
      <c r="C113" s="41">
        <v>0</v>
      </c>
      <c r="D113" s="37">
        <v>7.2875855278494075E-3</v>
      </c>
      <c r="E113" s="37">
        <v>6.8548167524713679E-4</v>
      </c>
      <c r="F113" s="37">
        <v>0</v>
      </c>
      <c r="G113" s="37">
        <v>0</v>
      </c>
      <c r="H113" s="37">
        <v>8.6286029006792751E-3</v>
      </c>
      <c r="I113" s="37">
        <v>7.2960416279501991E-2</v>
      </c>
      <c r="J113" s="37">
        <v>1.5654083835902027E-2</v>
      </c>
      <c r="K113" s="37">
        <v>1.8467614955565634E-2</v>
      </c>
      <c r="L113" s="37">
        <v>2.0513577331759143E-2</v>
      </c>
      <c r="M113" s="37">
        <v>8.3088954056696005E-3</v>
      </c>
      <c r="N113" s="42">
        <v>0</v>
      </c>
      <c r="P113" s="43">
        <f t="shared" si="3"/>
        <v>61533.414955114444</v>
      </c>
    </row>
    <row r="114" spans="2:16" x14ac:dyDescent="0.25">
      <c r="B114" s="40" t="s">
        <v>53</v>
      </c>
      <c r="C114" s="41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3.7167812674224138E-5</v>
      </c>
      <c r="J114" s="37">
        <v>7.2034844762117536E-3</v>
      </c>
      <c r="K114" s="37">
        <v>5.0705879213258235E-3</v>
      </c>
      <c r="L114" s="37">
        <v>1.2790240062967332E-3</v>
      </c>
      <c r="M114" s="37">
        <v>4.3988269794721412E-3</v>
      </c>
      <c r="N114" s="42">
        <v>0</v>
      </c>
      <c r="P114" s="43">
        <f t="shared" si="3"/>
        <v>18094.376832844577</v>
      </c>
    </row>
    <row r="115" spans="2:16" x14ac:dyDescent="0.25">
      <c r="B115" s="40" t="s">
        <v>52</v>
      </c>
      <c r="C115" s="41">
        <v>0</v>
      </c>
      <c r="D115" s="37">
        <v>4.5760170187697492E-7</v>
      </c>
      <c r="E115" s="37">
        <v>1.8445204123269581E-8</v>
      </c>
      <c r="F115" s="37">
        <v>0</v>
      </c>
      <c r="G115" s="37">
        <v>0</v>
      </c>
      <c r="H115" s="37">
        <v>0</v>
      </c>
      <c r="I115" s="37">
        <v>0</v>
      </c>
      <c r="J115" s="37">
        <v>7.4454619909165412E-5</v>
      </c>
      <c r="K115" s="37">
        <v>5.3374609698166568E-5</v>
      </c>
      <c r="L115" s="37">
        <v>9.8386462022825627E-5</v>
      </c>
      <c r="M115" s="37">
        <v>2.4437927663734121E-4</v>
      </c>
      <c r="N115" s="42">
        <v>0</v>
      </c>
      <c r="P115" s="43">
        <f t="shared" si="3"/>
        <v>1005.2431573802544</v>
      </c>
    </row>
    <row r="116" spans="2:16" x14ac:dyDescent="0.25">
      <c r="B116" s="40" t="s">
        <v>51</v>
      </c>
      <c r="C116" s="41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3.7167812674224138E-5</v>
      </c>
      <c r="J116" s="37">
        <v>6.0122105576651064E-3</v>
      </c>
      <c r="K116" s="37">
        <v>4.4834672146459916E-3</v>
      </c>
      <c r="L116" s="37">
        <v>2.9515938606847691E-4</v>
      </c>
      <c r="M116" s="37">
        <v>9.7751710654936483E-4</v>
      </c>
      <c r="N116" s="42">
        <v>0</v>
      </c>
      <c r="P116" s="43">
        <f t="shared" si="3"/>
        <v>4020.9726295210176</v>
      </c>
    </row>
    <row r="117" spans="2:16" x14ac:dyDescent="0.25">
      <c r="B117" s="40" t="s">
        <v>50</v>
      </c>
      <c r="C117" s="41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1.3724911452184175E-2</v>
      </c>
      <c r="M117" s="37">
        <v>4.740957966764419E-2</v>
      </c>
      <c r="N117" s="42">
        <v>0</v>
      </c>
      <c r="P117" s="43">
        <f t="shared" si="3"/>
        <v>195017.17253176932</v>
      </c>
    </row>
    <row r="118" spans="2:16" x14ac:dyDescent="0.25">
      <c r="B118" s="40" t="s">
        <v>49</v>
      </c>
      <c r="C118" s="41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5.0919903363687069E-2</v>
      </c>
      <c r="J118" s="37">
        <v>7.0545752363934226E-3</v>
      </c>
      <c r="K118" s="37">
        <v>4.5101545194950752E-3</v>
      </c>
      <c r="L118" s="37">
        <v>2.9515938606847691E-4</v>
      </c>
      <c r="M118" s="37">
        <v>9.7751710654936483E-4</v>
      </c>
      <c r="N118" s="42">
        <v>0</v>
      </c>
      <c r="P118" s="43">
        <f t="shared" si="3"/>
        <v>4020.9726295210176</v>
      </c>
    </row>
    <row r="119" spans="2:16" x14ac:dyDescent="0.25">
      <c r="B119" s="40" t="s">
        <v>48</v>
      </c>
      <c r="C119" s="41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9.8386462022825627E-5</v>
      </c>
      <c r="M119" s="37">
        <v>2.4437927663734121E-4</v>
      </c>
      <c r="N119" s="42">
        <v>0</v>
      </c>
      <c r="P119" s="43">
        <f t="shared" si="3"/>
        <v>1005.2431573802544</v>
      </c>
    </row>
    <row r="120" spans="2:16" x14ac:dyDescent="0.25">
      <c r="B120" s="40" t="s">
        <v>47</v>
      </c>
      <c r="C120" s="41">
        <v>0</v>
      </c>
      <c r="D120" s="37">
        <v>1.519319265662187E-4</v>
      </c>
      <c r="E120" s="37">
        <v>5.1086507207154242E-6</v>
      </c>
      <c r="F120" s="37">
        <v>0</v>
      </c>
      <c r="G120" s="37">
        <v>0</v>
      </c>
      <c r="H120" s="37">
        <v>0</v>
      </c>
      <c r="I120" s="37">
        <v>6.6902062813603439E-4</v>
      </c>
      <c r="J120" s="37">
        <v>2.7510982056436619E-2</v>
      </c>
      <c r="K120" s="37">
        <v>5.5643030610338651E-2</v>
      </c>
      <c r="L120" s="37">
        <v>3.4927194018103099E-3</v>
      </c>
      <c r="M120" s="37">
        <v>1.2218963831867059E-2</v>
      </c>
      <c r="N120" s="42">
        <v>0</v>
      </c>
      <c r="P120" s="43">
        <f t="shared" si="3"/>
        <v>50262.157869012713</v>
      </c>
    </row>
    <row r="121" spans="2:16" x14ac:dyDescent="0.25">
      <c r="B121" s="40" t="s">
        <v>46</v>
      </c>
      <c r="C121" s="41">
        <v>0</v>
      </c>
      <c r="D121" s="37">
        <v>1.9666572043323807E-2</v>
      </c>
      <c r="E121" s="37">
        <v>8.3668836618370695E-7</v>
      </c>
      <c r="F121" s="37">
        <v>0</v>
      </c>
      <c r="G121" s="37">
        <v>0</v>
      </c>
      <c r="H121" s="37">
        <v>0</v>
      </c>
      <c r="I121" s="37">
        <v>1.1150343802267241E-4</v>
      </c>
      <c r="J121" s="37">
        <v>5.3793462884372013E-3</v>
      </c>
      <c r="K121" s="37">
        <v>1.1448853780256729E-2</v>
      </c>
      <c r="L121" s="37">
        <v>1.9037780401416762E-2</v>
      </c>
      <c r="M121" s="37">
        <v>6.5738025415444781E-2</v>
      </c>
      <c r="N121" s="42">
        <v>0</v>
      </c>
      <c r="P121" s="43">
        <f t="shared" si="3"/>
        <v>270410.40933528839</v>
      </c>
    </row>
    <row r="122" spans="2:16" x14ac:dyDescent="0.25">
      <c r="B122" s="40" t="s">
        <v>45</v>
      </c>
      <c r="C122" s="41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42">
        <v>0</v>
      </c>
      <c r="P122" s="43">
        <f t="shared" si="3"/>
        <v>0</v>
      </c>
    </row>
    <row r="123" spans="2:16" x14ac:dyDescent="0.25">
      <c r="B123" s="40" t="s">
        <v>44</v>
      </c>
      <c r="C123" s="41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42">
        <v>7.8499999999999993E-3</v>
      </c>
      <c r="P123" s="43">
        <f t="shared" si="3"/>
        <v>0</v>
      </c>
    </row>
    <row r="124" spans="2:16" x14ac:dyDescent="0.25">
      <c r="B124" s="40" t="s">
        <v>43</v>
      </c>
      <c r="C124" s="41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42">
        <v>5.31E-4</v>
      </c>
      <c r="P124" s="43">
        <f t="shared" si="3"/>
        <v>0</v>
      </c>
    </row>
    <row r="125" spans="2:16" x14ac:dyDescent="0.25">
      <c r="B125" s="40" t="s">
        <v>42</v>
      </c>
      <c r="C125" s="41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42">
        <v>3.3509999999999998E-3</v>
      </c>
      <c r="P125" s="43">
        <f t="shared" si="3"/>
        <v>0</v>
      </c>
    </row>
    <row r="126" spans="2:16" x14ac:dyDescent="0.25">
      <c r="B126" s="40" t="s">
        <v>41</v>
      </c>
      <c r="C126" s="41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9.8386462022825627E-5</v>
      </c>
      <c r="M126" s="37">
        <v>2.4437927663734121E-4</v>
      </c>
      <c r="N126" s="42">
        <v>0</v>
      </c>
      <c r="P126" s="43">
        <f t="shared" si="3"/>
        <v>1005.2431573802544</v>
      </c>
    </row>
    <row r="127" spans="2:16" x14ac:dyDescent="0.25">
      <c r="B127" s="40" t="s">
        <v>40</v>
      </c>
      <c r="C127" s="41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2.0847293574566316E-3</v>
      </c>
      <c r="K127" s="37">
        <v>1.8147367297376635E-3</v>
      </c>
      <c r="L127" s="37">
        <v>9.8386462022825627E-5</v>
      </c>
      <c r="M127" s="37">
        <v>2.4437927663734121E-4</v>
      </c>
      <c r="N127" s="42">
        <v>0</v>
      </c>
      <c r="P127" s="43">
        <f t="shared" si="3"/>
        <v>1005.2431573802544</v>
      </c>
    </row>
    <row r="128" spans="2:16" x14ac:dyDescent="0.25">
      <c r="B128" s="40" t="s">
        <v>39</v>
      </c>
      <c r="C128" s="41">
        <v>0</v>
      </c>
      <c r="D128" s="37">
        <v>1.0749181877653189E-3</v>
      </c>
      <c r="E128" s="37">
        <v>9.5785769443916844E-6</v>
      </c>
      <c r="F128" s="37">
        <v>0</v>
      </c>
      <c r="G128" s="37">
        <v>0</v>
      </c>
      <c r="H128" s="37">
        <v>0</v>
      </c>
      <c r="I128" s="37">
        <v>0</v>
      </c>
      <c r="J128" s="37">
        <v>9.8652371379644166E-4</v>
      </c>
      <c r="K128" s="37">
        <v>2.1349843879266629E-3</v>
      </c>
      <c r="L128" s="37">
        <v>4.0338449429358509E-3</v>
      </c>
      <c r="M128" s="37">
        <v>1.3929618768328447E-2</v>
      </c>
      <c r="N128" s="42">
        <v>0</v>
      </c>
      <c r="P128" s="43">
        <f t="shared" si="3"/>
        <v>57298.859970674494</v>
      </c>
    </row>
    <row r="129" spans="2:16" x14ac:dyDescent="0.25">
      <c r="B129" s="40" t="s">
        <v>38</v>
      </c>
      <c r="C129" s="41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2.8210369819736118E-2</v>
      </c>
      <c r="J129" s="37">
        <v>4.2625269897997196E-3</v>
      </c>
      <c r="K129" s="37">
        <v>2.6153558752101619E-3</v>
      </c>
      <c r="L129" s="37">
        <v>1.9677292404565125E-4</v>
      </c>
      <c r="M129" s="37">
        <v>7.3313782991202357E-4</v>
      </c>
      <c r="N129" s="42">
        <v>0</v>
      </c>
      <c r="P129" s="43">
        <f t="shared" si="3"/>
        <v>3015.7294721407629</v>
      </c>
    </row>
    <row r="130" spans="2:16" x14ac:dyDescent="0.25">
      <c r="B130" s="40" t="s">
        <v>37</v>
      </c>
      <c r="C130" s="41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42">
        <v>0</v>
      </c>
      <c r="P130" s="43">
        <f t="shared" si="3"/>
        <v>0</v>
      </c>
    </row>
    <row r="131" spans="2:16" x14ac:dyDescent="0.25">
      <c r="B131" s="40" t="s">
        <v>36</v>
      </c>
      <c r="C131" s="41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42">
        <v>0</v>
      </c>
      <c r="P131" s="43">
        <f t="shared" si="3"/>
        <v>0</v>
      </c>
    </row>
    <row r="132" spans="2:16" x14ac:dyDescent="0.25">
      <c r="B132" s="40" t="s">
        <v>35</v>
      </c>
      <c r="C132" s="41">
        <v>0</v>
      </c>
      <c r="D132" s="37">
        <v>4.0856728978473312E-7</v>
      </c>
      <c r="E132" s="37">
        <v>1.7923248658871851E-8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42">
        <v>0</v>
      </c>
      <c r="P132" s="43">
        <f t="shared" si="3"/>
        <v>0</v>
      </c>
    </row>
    <row r="133" spans="2:16" x14ac:dyDescent="0.25">
      <c r="B133" s="40" t="s">
        <v>34</v>
      </c>
      <c r="C133" s="41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9.8386462022825627E-5</v>
      </c>
      <c r="M133" s="37">
        <v>2.4437927663734121E-4</v>
      </c>
      <c r="N133" s="42">
        <v>0</v>
      </c>
      <c r="P133" s="43">
        <f t="shared" si="3"/>
        <v>1005.2431573802544</v>
      </c>
    </row>
    <row r="134" spans="2:16" x14ac:dyDescent="0.25">
      <c r="B134" s="40" t="s">
        <v>33</v>
      </c>
      <c r="C134" s="41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42">
        <v>0</v>
      </c>
      <c r="P134" s="43">
        <f t="shared" si="3"/>
        <v>0</v>
      </c>
    </row>
    <row r="135" spans="2:16" x14ac:dyDescent="0.25">
      <c r="B135" s="40" t="s">
        <v>32</v>
      </c>
      <c r="C135" s="41">
        <v>0</v>
      </c>
      <c r="D135" s="37">
        <v>1.0743307577100172E-2</v>
      </c>
      <c r="E135" s="37">
        <v>1.8828284111919974E-3</v>
      </c>
      <c r="F135" s="37">
        <v>0</v>
      </c>
      <c r="G135" s="37">
        <v>0</v>
      </c>
      <c r="H135" s="37">
        <v>0</v>
      </c>
      <c r="I135" s="37">
        <v>3.7167812674224138E-5</v>
      </c>
      <c r="J135" s="37">
        <v>3.0712530712530728E-3</v>
      </c>
      <c r="K135" s="37">
        <v>7.1788850044034033E-3</v>
      </c>
      <c r="L135" s="37">
        <v>1.1511216056670598E-2</v>
      </c>
      <c r="M135" s="37">
        <v>3.9833822091886607E-2</v>
      </c>
      <c r="N135" s="42">
        <v>0</v>
      </c>
      <c r="P135" s="43">
        <f t="shared" si="3"/>
        <v>163854.63465298142</v>
      </c>
    </row>
    <row r="136" spans="2:16" x14ac:dyDescent="0.25">
      <c r="B136" s="40" t="s">
        <v>31</v>
      </c>
      <c r="C136" s="41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1.9624605091990346E-2</v>
      </c>
      <c r="J136" s="37">
        <v>2.8665028665028685E-3</v>
      </c>
      <c r="K136" s="37">
        <v>1.7613621200394968E-3</v>
      </c>
      <c r="L136" s="37">
        <v>9.8386462022825627E-5</v>
      </c>
      <c r="M136" s="37">
        <v>2.4437927663734121E-4</v>
      </c>
      <c r="N136" s="42">
        <v>0</v>
      </c>
      <c r="P136" s="43">
        <f t="shared" si="3"/>
        <v>1005.2431573802544</v>
      </c>
    </row>
    <row r="137" spans="2:16" x14ac:dyDescent="0.25">
      <c r="B137" s="40" t="s">
        <v>30</v>
      </c>
      <c r="C137" s="41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4.4273907910271531E-4</v>
      </c>
      <c r="M137" s="37">
        <v>1.4662756598240471E-3</v>
      </c>
      <c r="N137" s="42">
        <v>0</v>
      </c>
      <c r="P137" s="43">
        <f t="shared" si="3"/>
        <v>6031.4589442815259</v>
      </c>
    </row>
    <row r="138" spans="2:16" x14ac:dyDescent="0.25">
      <c r="B138" s="40" t="s">
        <v>29</v>
      </c>
      <c r="C138" s="41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42">
        <v>0</v>
      </c>
      <c r="P138" s="43">
        <f t="shared" si="3"/>
        <v>0</v>
      </c>
    </row>
    <row r="139" spans="2:16" x14ac:dyDescent="0.25">
      <c r="B139" s="40" t="s">
        <v>28</v>
      </c>
      <c r="C139" s="41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42">
        <v>0</v>
      </c>
      <c r="P139" s="43">
        <f t="shared" si="3"/>
        <v>0</v>
      </c>
    </row>
    <row r="140" spans="2:16" x14ac:dyDescent="0.25">
      <c r="B140" s="40" t="s">
        <v>27</v>
      </c>
      <c r="C140" s="41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42">
        <v>0</v>
      </c>
      <c r="P140" s="43">
        <f t="shared" ref="P140:P154" si="4">SUMPRODUCT(C$5:N$5,C140:N140)</f>
        <v>0</v>
      </c>
    </row>
    <row r="141" spans="2:16" x14ac:dyDescent="0.25">
      <c r="B141" s="40" t="s">
        <v>26</v>
      </c>
      <c r="C141" s="41">
        <v>0</v>
      </c>
      <c r="D141" s="37">
        <v>6.6655391319380851E-4</v>
      </c>
      <c r="E141" s="37">
        <v>3.6113046084958445E-7</v>
      </c>
      <c r="F141" s="37">
        <v>0</v>
      </c>
      <c r="G141" s="37">
        <v>0</v>
      </c>
      <c r="H141" s="37">
        <v>0</v>
      </c>
      <c r="I141" s="37">
        <v>2.6017468871956891E-3</v>
      </c>
      <c r="J141" s="37">
        <v>9.3068274886456761E-5</v>
      </c>
      <c r="K141" s="37">
        <v>1.0674921939633314E-4</v>
      </c>
      <c r="L141" s="37">
        <v>2.9515938606847691E-4</v>
      </c>
      <c r="M141" s="37">
        <v>9.7751710654936483E-4</v>
      </c>
      <c r="N141" s="42">
        <v>0</v>
      </c>
      <c r="P141" s="43">
        <f t="shared" si="4"/>
        <v>4020.9726295210176</v>
      </c>
    </row>
    <row r="142" spans="2:16" x14ac:dyDescent="0.25">
      <c r="B142" s="40" t="s">
        <v>25</v>
      </c>
      <c r="C142" s="41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42">
        <v>4.3280000000000002E-3</v>
      </c>
      <c r="P142" s="43">
        <f t="shared" si="4"/>
        <v>0</v>
      </c>
    </row>
    <row r="143" spans="2:16" x14ac:dyDescent="0.25">
      <c r="B143" s="40" t="s">
        <v>24</v>
      </c>
      <c r="C143" s="41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9.8386462022825627E-5</v>
      </c>
      <c r="M143" s="37">
        <v>0</v>
      </c>
      <c r="N143" s="42">
        <v>0</v>
      </c>
      <c r="P143" s="43">
        <f t="shared" si="4"/>
        <v>0</v>
      </c>
    </row>
    <row r="144" spans="2:16" x14ac:dyDescent="0.25">
      <c r="B144" s="40" t="s">
        <v>23</v>
      </c>
      <c r="C144" s="41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42">
        <v>0</v>
      </c>
      <c r="P144" s="43">
        <f t="shared" si="4"/>
        <v>0</v>
      </c>
    </row>
    <row r="145" spans="2:16" x14ac:dyDescent="0.25">
      <c r="B145" s="40" t="s">
        <v>22</v>
      </c>
      <c r="C145" s="41">
        <v>0</v>
      </c>
      <c r="D145" s="37">
        <v>9.3980327756580331E-9</v>
      </c>
      <c r="E145" s="37">
        <v>3.3233118757174463E-10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42">
        <v>0</v>
      </c>
      <c r="P145" s="43">
        <f t="shared" si="4"/>
        <v>0</v>
      </c>
    </row>
    <row r="146" spans="2:16" x14ac:dyDescent="0.25">
      <c r="B146" s="40" t="s">
        <v>21</v>
      </c>
      <c r="C146" s="41">
        <v>3.7982833647658002E-4</v>
      </c>
      <c r="D146" s="37">
        <v>6.4623430057471898E-6</v>
      </c>
      <c r="E146" s="37">
        <v>2.8857492944101219E-7</v>
      </c>
      <c r="F146" s="37">
        <v>0</v>
      </c>
      <c r="G146" s="37">
        <v>0</v>
      </c>
      <c r="H146" s="37">
        <v>0</v>
      </c>
      <c r="I146" s="37">
        <v>3.7167812674224138E-5</v>
      </c>
      <c r="J146" s="37">
        <v>2.6617526617526634E-3</v>
      </c>
      <c r="K146" s="37">
        <v>2.0816097782284963E-3</v>
      </c>
      <c r="L146" s="37">
        <v>9.8386462022825627E-5</v>
      </c>
      <c r="M146" s="37">
        <v>2.4437927663734121E-4</v>
      </c>
      <c r="N146" s="42">
        <v>0</v>
      </c>
      <c r="P146" s="43">
        <f t="shared" si="4"/>
        <v>1005.2431573802544</v>
      </c>
    </row>
    <row r="147" spans="2:16" x14ac:dyDescent="0.25">
      <c r="B147" s="40" t="s">
        <v>20</v>
      </c>
      <c r="C147" s="41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42">
        <v>1.1852E-2</v>
      </c>
      <c r="P147" s="43">
        <f t="shared" si="4"/>
        <v>0</v>
      </c>
    </row>
    <row r="148" spans="2:16" x14ac:dyDescent="0.25">
      <c r="B148" s="40" t="s">
        <v>19</v>
      </c>
      <c r="C148" s="41">
        <v>0</v>
      </c>
      <c r="D148" s="37">
        <v>2.2565937663913344E-9</v>
      </c>
      <c r="E148" s="37">
        <v>2.1909643646184883E-11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42">
        <v>0</v>
      </c>
      <c r="P148" s="43">
        <f t="shared" si="4"/>
        <v>0</v>
      </c>
    </row>
    <row r="149" spans="2:16" x14ac:dyDescent="0.25">
      <c r="B149" s="40" t="s">
        <v>18</v>
      </c>
      <c r="C149" s="41">
        <v>0</v>
      </c>
      <c r="D149" s="37">
        <v>5.2903289150503685E-7</v>
      </c>
      <c r="E149" s="37">
        <v>9.3393136260172597E-9</v>
      </c>
      <c r="F149" s="37">
        <v>0</v>
      </c>
      <c r="G149" s="37">
        <v>0</v>
      </c>
      <c r="H149" s="37">
        <v>4.5896823939783378E-4</v>
      </c>
      <c r="I149" s="37">
        <v>0</v>
      </c>
      <c r="J149" s="37">
        <v>4.6534137443228382E-4</v>
      </c>
      <c r="K149" s="37">
        <v>6.6718262122708214E-4</v>
      </c>
      <c r="L149" s="37">
        <v>5.9031877213695382E-4</v>
      </c>
      <c r="M149" s="37">
        <v>1.9550342130987297E-3</v>
      </c>
      <c r="N149" s="42">
        <v>0</v>
      </c>
      <c r="P149" s="43">
        <f t="shared" si="4"/>
        <v>9497.0063018178753</v>
      </c>
    </row>
    <row r="150" spans="2:16" x14ac:dyDescent="0.25">
      <c r="B150" s="40" t="s">
        <v>17</v>
      </c>
      <c r="C150" s="41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42">
        <v>0</v>
      </c>
      <c r="P150" s="43">
        <f t="shared" si="4"/>
        <v>0</v>
      </c>
    </row>
    <row r="151" spans="2:16" x14ac:dyDescent="0.25">
      <c r="B151" s="40" t="s">
        <v>16</v>
      </c>
      <c r="C151" s="41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42">
        <v>0</v>
      </c>
      <c r="P151" s="43">
        <f t="shared" si="4"/>
        <v>0</v>
      </c>
    </row>
    <row r="152" spans="2:16" x14ac:dyDescent="0.25">
      <c r="B152" s="40" t="s">
        <v>15</v>
      </c>
      <c r="C152" s="41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42">
        <v>0</v>
      </c>
      <c r="P152" s="43">
        <f t="shared" si="4"/>
        <v>0</v>
      </c>
    </row>
    <row r="153" spans="2:16" x14ac:dyDescent="0.25">
      <c r="B153" s="40" t="s">
        <v>14</v>
      </c>
      <c r="C153" s="41">
        <v>0</v>
      </c>
      <c r="D153" s="37">
        <v>1.2926153451464833E-6</v>
      </c>
      <c r="E153" s="37">
        <v>6.1609606791359014E-8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42">
        <v>0</v>
      </c>
      <c r="P153" s="43">
        <f t="shared" si="4"/>
        <v>0</v>
      </c>
    </row>
    <row r="154" spans="2:16" ht="12" thickBot="1" x14ac:dyDescent="0.3">
      <c r="B154" s="44" t="s">
        <v>13</v>
      </c>
      <c r="C154" s="45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1.2657285384558121E-3</v>
      </c>
      <c r="K154" s="46">
        <v>0</v>
      </c>
      <c r="L154" s="46">
        <v>0</v>
      </c>
      <c r="M154" s="46">
        <v>0</v>
      </c>
      <c r="N154" s="47">
        <v>0</v>
      </c>
      <c r="P154" s="48">
        <f t="shared" si="4"/>
        <v>0</v>
      </c>
    </row>
    <row r="155" spans="2:16" x14ac:dyDescent="0.25">
      <c r="N155" s="49"/>
    </row>
    <row r="156" spans="2:16" x14ac:dyDescent="0.25">
      <c r="N156" s="50"/>
    </row>
  </sheetData>
  <autoFilter ref="B5:P154" xr:uid="{28151A85-00D8-458F-A199-37825390EA2D}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5FB8-F8FD-4985-88A2-3FB6F732204E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26799.01</v>
      </c>
      <c r="C2" s="1">
        <v>26825.81</v>
      </c>
      <c r="D2" s="1">
        <v>26928.49</v>
      </c>
      <c r="E2" s="1">
        <v>26966.89</v>
      </c>
      <c r="F2" s="1">
        <v>27006.43</v>
      </c>
      <c r="G2" s="1">
        <v>27080.94</v>
      </c>
      <c r="H2" s="1">
        <v>27161.48</v>
      </c>
      <c r="I2" s="1">
        <v>27203.360000000001</v>
      </c>
      <c r="J2" s="1">
        <v>27291.08</v>
      </c>
      <c r="K2" s="1">
        <v>27359.27</v>
      </c>
      <c r="L2" s="1">
        <v>27434.76</v>
      </c>
      <c r="M2" s="1">
        <v>27536.46</v>
      </c>
    </row>
    <row r="3" spans="1:13" x14ac:dyDescent="0.35">
      <c r="A3">
        <v>2</v>
      </c>
      <c r="B3" s="1">
        <v>26799.87</v>
      </c>
      <c r="C3" s="1">
        <v>26826.67</v>
      </c>
      <c r="D3" s="1">
        <v>26933.29</v>
      </c>
      <c r="E3" s="1">
        <v>26966.89</v>
      </c>
      <c r="F3" s="1">
        <v>27008.23</v>
      </c>
      <c r="G3" s="1">
        <v>27083.56</v>
      </c>
      <c r="H3" s="1">
        <v>27164.19</v>
      </c>
      <c r="I3" s="1">
        <v>27204.23</v>
      </c>
      <c r="J3" s="1">
        <v>27294.6</v>
      </c>
      <c r="K3" s="1">
        <v>27361.09</v>
      </c>
      <c r="L3" s="1">
        <v>27437.41</v>
      </c>
      <c r="M3" s="1">
        <v>27540.13</v>
      </c>
    </row>
    <row r="4" spans="1:13" x14ac:dyDescent="0.35">
      <c r="A4">
        <v>3</v>
      </c>
      <c r="B4" s="1">
        <v>26800.73</v>
      </c>
      <c r="C4" s="1">
        <v>26827.54</v>
      </c>
      <c r="D4" s="1">
        <v>26938.09</v>
      </c>
      <c r="E4" s="1">
        <v>26966.89</v>
      </c>
      <c r="F4" s="1">
        <v>27010.03</v>
      </c>
      <c r="G4" s="1">
        <v>27086.17</v>
      </c>
      <c r="H4" s="1">
        <v>27166.91</v>
      </c>
      <c r="I4" s="1">
        <v>27205.11</v>
      </c>
      <c r="J4" s="1">
        <v>27298.11</v>
      </c>
      <c r="K4" s="1">
        <v>27362.91</v>
      </c>
      <c r="L4" s="1">
        <v>27440.06</v>
      </c>
      <c r="M4" s="1">
        <v>27543.79</v>
      </c>
    </row>
    <row r="5" spans="1:13" x14ac:dyDescent="0.35">
      <c r="A5">
        <v>4</v>
      </c>
      <c r="B5" s="1">
        <v>26801.599999999999</v>
      </c>
      <c r="C5" s="1">
        <v>26828.400000000001</v>
      </c>
      <c r="D5" s="1">
        <v>26942.89</v>
      </c>
      <c r="E5" s="1">
        <v>26966.89</v>
      </c>
      <c r="F5" s="1">
        <v>27011.83</v>
      </c>
      <c r="G5" s="1">
        <v>27088.79</v>
      </c>
      <c r="H5" s="1">
        <v>27169.62</v>
      </c>
      <c r="I5" s="1">
        <v>27205.99</v>
      </c>
      <c r="J5" s="1">
        <v>27301.63</v>
      </c>
      <c r="K5" s="1">
        <v>27364.73</v>
      </c>
      <c r="L5" s="1">
        <v>27442.71</v>
      </c>
      <c r="M5" s="1">
        <v>27547.46</v>
      </c>
    </row>
    <row r="6" spans="1:13" x14ac:dyDescent="0.35">
      <c r="A6">
        <v>5</v>
      </c>
      <c r="B6" s="1">
        <v>26802.46</v>
      </c>
      <c r="C6" s="1">
        <v>26829.27</v>
      </c>
      <c r="D6" s="1">
        <v>26947.69</v>
      </c>
      <c r="E6" s="1">
        <v>26966.89</v>
      </c>
      <c r="F6" s="1">
        <v>27013.63</v>
      </c>
      <c r="G6" s="1">
        <v>27091.41</v>
      </c>
      <c r="H6" s="1">
        <v>27172.33</v>
      </c>
      <c r="I6" s="1">
        <v>27206.86</v>
      </c>
      <c r="J6" s="1">
        <v>27305.14</v>
      </c>
      <c r="K6" s="1">
        <v>27366.560000000001</v>
      </c>
      <c r="L6" s="1">
        <v>27445.360000000001</v>
      </c>
      <c r="M6" s="1">
        <v>27551.13</v>
      </c>
    </row>
    <row r="7" spans="1:13" x14ac:dyDescent="0.35">
      <c r="A7">
        <v>6</v>
      </c>
      <c r="B7" s="1">
        <v>26803.33</v>
      </c>
      <c r="C7" s="1">
        <v>26830.13</v>
      </c>
      <c r="D7" s="1">
        <v>26952.49</v>
      </c>
      <c r="E7" s="1">
        <v>26966.89</v>
      </c>
      <c r="F7" s="1">
        <v>27015.43</v>
      </c>
      <c r="G7" s="1">
        <v>27094.03</v>
      </c>
      <c r="H7" s="1">
        <v>27175.040000000001</v>
      </c>
      <c r="I7" s="1">
        <v>27207.74</v>
      </c>
      <c r="J7" s="1">
        <v>27308.66</v>
      </c>
      <c r="K7" s="1">
        <v>27368.38</v>
      </c>
      <c r="L7" s="1">
        <v>27448.01</v>
      </c>
      <c r="M7" s="1">
        <v>27554.79</v>
      </c>
    </row>
    <row r="8" spans="1:13" x14ac:dyDescent="0.35">
      <c r="A8">
        <v>7</v>
      </c>
      <c r="B8" s="1">
        <v>26804.19</v>
      </c>
      <c r="C8" s="1">
        <v>26831</v>
      </c>
      <c r="D8" s="1">
        <v>26957.29</v>
      </c>
      <c r="E8" s="1">
        <v>26966.89</v>
      </c>
      <c r="F8" s="1">
        <v>27017.22</v>
      </c>
      <c r="G8" s="1">
        <v>27096.65</v>
      </c>
      <c r="H8" s="1">
        <v>27177.759999999998</v>
      </c>
      <c r="I8" s="1">
        <v>27208.62</v>
      </c>
      <c r="J8" s="1">
        <v>27312.18</v>
      </c>
      <c r="K8" s="1">
        <v>27370.2</v>
      </c>
      <c r="L8" s="1">
        <v>27450.67</v>
      </c>
      <c r="M8" s="1">
        <v>27558.46</v>
      </c>
    </row>
    <row r="9" spans="1:13" x14ac:dyDescent="0.35">
      <c r="A9">
        <v>8</v>
      </c>
      <c r="B9" s="1">
        <v>26805.05</v>
      </c>
      <c r="C9" s="1">
        <v>26831.86</v>
      </c>
      <c r="D9" s="1">
        <v>26962.09</v>
      </c>
      <c r="E9" s="1">
        <v>26966.89</v>
      </c>
      <c r="F9" s="1">
        <v>27019.02</v>
      </c>
      <c r="G9" s="1">
        <v>27099.26</v>
      </c>
      <c r="H9" s="1">
        <v>27180.47</v>
      </c>
      <c r="I9" s="1">
        <v>27209.5</v>
      </c>
      <c r="J9" s="1">
        <v>27315.69</v>
      </c>
      <c r="K9" s="1">
        <v>27372.03</v>
      </c>
      <c r="L9" s="1">
        <v>27453.32</v>
      </c>
      <c r="M9" s="1">
        <v>27562.13</v>
      </c>
    </row>
    <row r="10" spans="1:13" x14ac:dyDescent="0.35">
      <c r="A10">
        <v>9</v>
      </c>
      <c r="B10" s="1">
        <v>26805.919999999998</v>
      </c>
      <c r="C10" s="1">
        <v>26832.73</v>
      </c>
      <c r="D10" s="1">
        <v>26966.89</v>
      </c>
      <c r="E10" s="1">
        <v>26966.89</v>
      </c>
      <c r="F10" s="1">
        <v>27020.82</v>
      </c>
      <c r="G10" s="1">
        <v>27101.88</v>
      </c>
      <c r="H10" s="1">
        <v>27183.19</v>
      </c>
      <c r="I10" s="1">
        <v>27210.37</v>
      </c>
      <c r="J10" s="1">
        <v>27319.21</v>
      </c>
      <c r="K10" s="1">
        <v>27373.85</v>
      </c>
      <c r="L10" s="1">
        <v>27455.97</v>
      </c>
      <c r="M10" s="1">
        <v>27565.79</v>
      </c>
    </row>
    <row r="11" spans="1:13" x14ac:dyDescent="0.35">
      <c r="A11">
        <v>10</v>
      </c>
      <c r="B11" s="1">
        <v>26806.78</v>
      </c>
      <c r="C11" s="1">
        <v>26837.51</v>
      </c>
      <c r="D11" s="1">
        <v>26966.89</v>
      </c>
      <c r="E11" s="1">
        <v>26968.69</v>
      </c>
      <c r="F11" s="1">
        <v>27023.43</v>
      </c>
      <c r="G11" s="1">
        <v>27104.59</v>
      </c>
      <c r="H11" s="1">
        <v>27184.07</v>
      </c>
      <c r="I11" s="1">
        <v>27213.87</v>
      </c>
      <c r="J11" s="1">
        <v>27321.03</v>
      </c>
      <c r="K11" s="1">
        <v>27376.5</v>
      </c>
      <c r="L11" s="1">
        <v>27459.62</v>
      </c>
      <c r="M11" s="1">
        <v>27565.79</v>
      </c>
    </row>
    <row r="12" spans="1:13" x14ac:dyDescent="0.35">
      <c r="A12">
        <v>11</v>
      </c>
      <c r="B12" s="1">
        <v>26807.65</v>
      </c>
      <c r="C12" s="1">
        <v>26842.29</v>
      </c>
      <c r="D12" s="1">
        <v>26966.89</v>
      </c>
      <c r="E12" s="1">
        <v>26970.48</v>
      </c>
      <c r="F12" s="1">
        <v>27026.04</v>
      </c>
      <c r="G12" s="1">
        <v>27107.29</v>
      </c>
      <c r="H12" s="1">
        <v>27184.94</v>
      </c>
      <c r="I12" s="1">
        <v>27217.38</v>
      </c>
      <c r="J12" s="1">
        <v>27322.85</v>
      </c>
      <c r="K12" s="1">
        <v>27379.14</v>
      </c>
      <c r="L12" s="1">
        <v>27463.279999999999</v>
      </c>
      <c r="M12" s="1">
        <v>27565.79</v>
      </c>
    </row>
    <row r="13" spans="1:13" x14ac:dyDescent="0.35">
      <c r="A13">
        <v>12</v>
      </c>
      <c r="B13" s="1">
        <v>26808.51</v>
      </c>
      <c r="C13" s="1">
        <v>26847.07</v>
      </c>
      <c r="D13" s="1">
        <v>26966.89</v>
      </c>
      <c r="E13" s="1">
        <v>26972.28</v>
      </c>
      <c r="F13" s="1">
        <v>27028.65</v>
      </c>
      <c r="G13" s="1">
        <v>27110</v>
      </c>
      <c r="H13" s="1">
        <v>27185.82</v>
      </c>
      <c r="I13" s="1">
        <v>27220.880000000001</v>
      </c>
      <c r="J13" s="1">
        <v>27324.67</v>
      </c>
      <c r="K13" s="1">
        <v>27381.79</v>
      </c>
      <c r="L13" s="1">
        <v>27466.93</v>
      </c>
      <c r="M13" s="1">
        <v>27565.79</v>
      </c>
    </row>
    <row r="14" spans="1:13" x14ac:dyDescent="0.35">
      <c r="A14">
        <v>13</v>
      </c>
      <c r="B14" s="1">
        <v>26809.38</v>
      </c>
      <c r="C14" s="1">
        <v>26851.86</v>
      </c>
      <c r="D14" s="1">
        <v>26966.89</v>
      </c>
      <c r="E14" s="1">
        <v>26974.07</v>
      </c>
      <c r="F14" s="1">
        <v>27031.27</v>
      </c>
      <c r="G14" s="1">
        <v>27112.71</v>
      </c>
      <c r="H14" s="1">
        <v>27186.7</v>
      </c>
      <c r="I14" s="1">
        <v>27224.39</v>
      </c>
      <c r="J14" s="1">
        <v>27326.49</v>
      </c>
      <c r="K14" s="1">
        <v>27384.43</v>
      </c>
      <c r="L14" s="1">
        <v>27470.59</v>
      </c>
      <c r="M14" s="1">
        <v>27565.79</v>
      </c>
    </row>
    <row r="15" spans="1:13" x14ac:dyDescent="0.35">
      <c r="A15">
        <v>14</v>
      </c>
      <c r="B15" s="1">
        <v>26810.240000000002</v>
      </c>
      <c r="C15" s="1">
        <v>26856.639999999999</v>
      </c>
      <c r="D15" s="1">
        <v>26966.89</v>
      </c>
      <c r="E15" s="1">
        <v>26975.87</v>
      </c>
      <c r="F15" s="1">
        <v>27033.88</v>
      </c>
      <c r="G15" s="1">
        <v>27115.41</v>
      </c>
      <c r="H15" s="1">
        <v>27187.57</v>
      </c>
      <c r="I15" s="1">
        <v>27227.9</v>
      </c>
      <c r="J15" s="1">
        <v>27328.31</v>
      </c>
      <c r="K15" s="1">
        <v>27387.08</v>
      </c>
      <c r="L15" s="1">
        <v>27474.240000000002</v>
      </c>
      <c r="M15" s="1">
        <v>27565.79</v>
      </c>
    </row>
    <row r="16" spans="1:13" x14ac:dyDescent="0.35">
      <c r="A16">
        <v>15</v>
      </c>
      <c r="B16" s="1">
        <v>26811.11</v>
      </c>
      <c r="C16" s="1">
        <v>26861.42</v>
      </c>
      <c r="D16" s="1">
        <v>26966.89</v>
      </c>
      <c r="E16" s="1">
        <v>26977.67</v>
      </c>
      <c r="F16" s="1">
        <v>27036.49</v>
      </c>
      <c r="G16" s="1">
        <v>27118.12</v>
      </c>
      <c r="H16" s="1">
        <v>27188.45</v>
      </c>
      <c r="I16" s="1">
        <v>27231.4</v>
      </c>
      <c r="J16" s="1">
        <v>27330.13</v>
      </c>
      <c r="K16" s="1">
        <v>27389.73</v>
      </c>
      <c r="L16" s="1">
        <v>27477.9</v>
      </c>
      <c r="M16" s="1">
        <v>27565.79</v>
      </c>
    </row>
    <row r="17" spans="1:13" x14ac:dyDescent="0.35">
      <c r="A17">
        <v>16</v>
      </c>
      <c r="B17" s="1">
        <v>26811.97</v>
      </c>
      <c r="C17" s="1">
        <v>26866.21</v>
      </c>
      <c r="D17" s="1">
        <v>26966.89</v>
      </c>
      <c r="E17" s="1">
        <v>26979.46</v>
      </c>
      <c r="F17" s="1">
        <v>27039.1</v>
      </c>
      <c r="G17" s="1">
        <v>27120.83</v>
      </c>
      <c r="H17" s="1">
        <v>27189.33</v>
      </c>
      <c r="I17" s="1">
        <v>27234.91</v>
      </c>
      <c r="J17" s="1">
        <v>27331.95</v>
      </c>
      <c r="K17" s="1">
        <v>27392.37</v>
      </c>
      <c r="L17" s="1">
        <v>27481.56</v>
      </c>
      <c r="M17" s="1">
        <v>27565.79</v>
      </c>
    </row>
    <row r="18" spans="1:13" x14ac:dyDescent="0.35">
      <c r="A18">
        <v>17</v>
      </c>
      <c r="B18" s="1">
        <v>26812.84</v>
      </c>
      <c r="C18" s="1">
        <v>26870.99</v>
      </c>
      <c r="D18" s="1">
        <v>26966.89</v>
      </c>
      <c r="E18" s="1">
        <v>26981.26</v>
      </c>
      <c r="F18" s="1">
        <v>27041.72</v>
      </c>
      <c r="G18" s="1">
        <v>27123.54</v>
      </c>
      <c r="H18" s="1">
        <v>27190.2</v>
      </c>
      <c r="I18" s="1">
        <v>27238.42</v>
      </c>
      <c r="J18" s="1">
        <v>27333.77</v>
      </c>
      <c r="K18" s="1">
        <v>27395.02</v>
      </c>
      <c r="L18" s="1">
        <v>27485.21</v>
      </c>
      <c r="M18" s="1">
        <v>27565.79</v>
      </c>
    </row>
    <row r="19" spans="1:13" x14ac:dyDescent="0.35">
      <c r="A19">
        <v>18</v>
      </c>
      <c r="B19" s="1">
        <v>26813.7</v>
      </c>
      <c r="C19" s="1">
        <v>26875.78</v>
      </c>
      <c r="D19" s="1">
        <v>26966.89</v>
      </c>
      <c r="E19" s="1">
        <v>26983.06</v>
      </c>
      <c r="F19" s="1">
        <v>27044.33</v>
      </c>
      <c r="G19" s="1">
        <v>27126.25</v>
      </c>
      <c r="H19" s="1">
        <v>27191.08</v>
      </c>
      <c r="I19" s="1">
        <v>27241.919999999998</v>
      </c>
      <c r="J19" s="1">
        <v>27335.59</v>
      </c>
      <c r="K19" s="1">
        <v>27397.67</v>
      </c>
      <c r="L19" s="1">
        <v>27488.87</v>
      </c>
      <c r="M19" s="1">
        <v>27565.79</v>
      </c>
    </row>
    <row r="20" spans="1:13" x14ac:dyDescent="0.35">
      <c r="A20">
        <v>19</v>
      </c>
      <c r="B20" s="1">
        <v>26814.560000000001</v>
      </c>
      <c r="C20" s="1">
        <v>26880.57</v>
      </c>
      <c r="D20" s="1">
        <v>26966.89</v>
      </c>
      <c r="E20" s="1">
        <v>26984.86</v>
      </c>
      <c r="F20" s="1">
        <v>27046.94</v>
      </c>
      <c r="G20" s="1">
        <v>27128.95</v>
      </c>
      <c r="H20" s="1">
        <v>27191.96</v>
      </c>
      <c r="I20" s="1">
        <v>27245.43</v>
      </c>
      <c r="J20" s="1">
        <v>27337.41</v>
      </c>
      <c r="K20" s="1">
        <v>27400.31</v>
      </c>
      <c r="L20" s="1">
        <v>27492.53</v>
      </c>
      <c r="M20" s="1">
        <v>27565.79</v>
      </c>
    </row>
    <row r="21" spans="1:13" x14ac:dyDescent="0.35">
      <c r="A21">
        <v>20</v>
      </c>
      <c r="B21" s="1">
        <v>26815.43</v>
      </c>
      <c r="C21" s="1">
        <v>26885.360000000001</v>
      </c>
      <c r="D21" s="1">
        <v>26966.89</v>
      </c>
      <c r="E21" s="1">
        <v>26986.65</v>
      </c>
      <c r="F21" s="1">
        <v>27049.56</v>
      </c>
      <c r="G21" s="1">
        <v>27131.66</v>
      </c>
      <c r="H21" s="1">
        <v>27192.83</v>
      </c>
      <c r="I21" s="1">
        <v>27248.94</v>
      </c>
      <c r="J21" s="1">
        <v>27339.23</v>
      </c>
      <c r="K21" s="1">
        <v>27402.959999999999</v>
      </c>
      <c r="L21" s="1">
        <v>27496.19</v>
      </c>
      <c r="M21" s="1">
        <v>27565.79</v>
      </c>
    </row>
    <row r="22" spans="1:13" x14ac:dyDescent="0.35">
      <c r="A22">
        <v>21</v>
      </c>
      <c r="B22" s="1">
        <v>26816.29</v>
      </c>
      <c r="C22" s="1">
        <v>26890.15</v>
      </c>
      <c r="D22" s="1">
        <v>26966.89</v>
      </c>
      <c r="E22" s="1">
        <v>26988.45</v>
      </c>
      <c r="F22" s="1">
        <v>27052.17</v>
      </c>
      <c r="G22" s="1">
        <v>27134.37</v>
      </c>
      <c r="H22" s="1">
        <v>27193.71</v>
      </c>
      <c r="I22" s="1">
        <v>27252.45</v>
      </c>
      <c r="J22" s="1">
        <v>27341.05</v>
      </c>
      <c r="K22" s="1">
        <v>27405.61</v>
      </c>
      <c r="L22" s="1">
        <v>27499.85</v>
      </c>
      <c r="M22" s="1">
        <v>27565.79</v>
      </c>
    </row>
    <row r="23" spans="1:13" x14ac:dyDescent="0.35">
      <c r="A23">
        <v>22</v>
      </c>
      <c r="B23" s="1">
        <v>26817.16</v>
      </c>
      <c r="C23" s="1">
        <v>26894.94</v>
      </c>
      <c r="D23" s="1">
        <v>26966.89</v>
      </c>
      <c r="E23" s="1">
        <v>26990.25</v>
      </c>
      <c r="F23" s="1">
        <v>27054.78</v>
      </c>
      <c r="G23" s="1">
        <v>27137.08</v>
      </c>
      <c r="H23" s="1">
        <v>27194.59</v>
      </c>
      <c r="I23" s="1">
        <v>27255.96</v>
      </c>
      <c r="J23" s="1">
        <v>27342.87</v>
      </c>
      <c r="K23" s="1">
        <v>27408.26</v>
      </c>
      <c r="L23" s="1">
        <v>27503.51</v>
      </c>
      <c r="M23" s="1">
        <v>27565.79</v>
      </c>
    </row>
    <row r="24" spans="1:13" x14ac:dyDescent="0.35">
      <c r="A24">
        <v>23</v>
      </c>
      <c r="B24" s="1">
        <v>26818.02</v>
      </c>
      <c r="C24" s="1">
        <v>26899.73</v>
      </c>
      <c r="D24" s="1">
        <v>26966.89</v>
      </c>
      <c r="E24" s="1">
        <v>26992.05</v>
      </c>
      <c r="F24" s="1">
        <v>27057.4</v>
      </c>
      <c r="G24" s="1">
        <v>27139.79</v>
      </c>
      <c r="H24" s="1">
        <v>27195.46</v>
      </c>
      <c r="I24" s="1">
        <v>27259.47</v>
      </c>
      <c r="J24" s="1">
        <v>27344.69</v>
      </c>
      <c r="K24" s="1">
        <v>27410.91</v>
      </c>
      <c r="L24" s="1">
        <v>27507.17</v>
      </c>
      <c r="M24" s="1">
        <v>27565.79</v>
      </c>
    </row>
    <row r="25" spans="1:13" x14ac:dyDescent="0.35">
      <c r="A25">
        <v>24</v>
      </c>
      <c r="B25" s="1">
        <v>26818.89</v>
      </c>
      <c r="C25" s="1">
        <v>26904.52</v>
      </c>
      <c r="D25" s="1">
        <v>26966.89</v>
      </c>
      <c r="E25" s="1">
        <v>26993.84</v>
      </c>
      <c r="F25" s="1">
        <v>27060.01</v>
      </c>
      <c r="G25" s="1">
        <v>27142.5</v>
      </c>
      <c r="H25" s="1">
        <v>27196.34</v>
      </c>
      <c r="I25" s="1">
        <v>27262.98</v>
      </c>
      <c r="J25" s="1">
        <v>27346.52</v>
      </c>
      <c r="K25" s="1">
        <v>27413.56</v>
      </c>
      <c r="L25" s="1">
        <v>27510.83</v>
      </c>
      <c r="M25" s="1">
        <v>27565.79</v>
      </c>
    </row>
    <row r="26" spans="1:13" x14ac:dyDescent="0.35">
      <c r="A26">
        <v>25</v>
      </c>
      <c r="B26" s="1">
        <v>26819.75</v>
      </c>
      <c r="C26" s="1">
        <v>26909.31</v>
      </c>
      <c r="D26" s="1">
        <v>26966.89</v>
      </c>
      <c r="E26" s="1">
        <v>26995.64</v>
      </c>
      <c r="F26" s="1">
        <v>27062.63</v>
      </c>
      <c r="G26" s="1">
        <v>27145.21</v>
      </c>
      <c r="H26" s="1">
        <v>27197.22</v>
      </c>
      <c r="I26" s="1">
        <v>27266.49</v>
      </c>
      <c r="J26" s="1">
        <v>27348.34</v>
      </c>
      <c r="K26" s="1">
        <v>27416.2</v>
      </c>
      <c r="L26" s="1">
        <v>27514.49</v>
      </c>
      <c r="M26" s="1">
        <v>27565.79</v>
      </c>
    </row>
    <row r="27" spans="1:13" x14ac:dyDescent="0.35">
      <c r="A27">
        <v>26</v>
      </c>
      <c r="B27" s="1">
        <v>26820.62</v>
      </c>
      <c r="C27" s="1">
        <v>26914.11</v>
      </c>
      <c r="D27" s="1">
        <v>26966.89</v>
      </c>
      <c r="E27" s="1">
        <v>26997.439999999999</v>
      </c>
      <c r="F27" s="1">
        <v>27065.24</v>
      </c>
      <c r="G27" s="1">
        <v>27147.919999999998</v>
      </c>
      <c r="H27" s="1">
        <v>27198.09</v>
      </c>
      <c r="I27" s="1">
        <v>27270</v>
      </c>
      <c r="J27" s="1">
        <v>27350.16</v>
      </c>
      <c r="K27" s="1">
        <v>27418.85</v>
      </c>
      <c r="L27" s="1">
        <v>27518.15</v>
      </c>
      <c r="M27" s="1">
        <v>27565.79</v>
      </c>
    </row>
    <row r="28" spans="1:13" x14ac:dyDescent="0.35">
      <c r="A28">
        <v>27</v>
      </c>
      <c r="B28" s="1">
        <v>26821.48</v>
      </c>
      <c r="C28" s="1">
        <v>26918.9</v>
      </c>
      <c r="D28" s="1">
        <v>26966.89</v>
      </c>
      <c r="E28" s="1">
        <v>26999.24</v>
      </c>
      <c r="F28" s="1">
        <v>27067.86</v>
      </c>
      <c r="G28" s="1">
        <v>27150.63</v>
      </c>
      <c r="H28" s="1">
        <v>27198.97</v>
      </c>
      <c r="I28" s="1">
        <v>27273.52</v>
      </c>
      <c r="J28" s="1">
        <v>27351.98</v>
      </c>
      <c r="K28" s="1">
        <v>27421.5</v>
      </c>
      <c r="L28" s="1">
        <v>27521.81</v>
      </c>
      <c r="M28" s="1">
        <v>27565.79</v>
      </c>
    </row>
    <row r="29" spans="1:13" x14ac:dyDescent="0.35">
      <c r="A29">
        <v>28</v>
      </c>
      <c r="B29" s="1">
        <v>26822.35</v>
      </c>
      <c r="C29" s="1">
        <v>26923.7</v>
      </c>
      <c r="D29" s="1">
        <v>26966.89</v>
      </c>
      <c r="E29" s="1">
        <v>27001.040000000001</v>
      </c>
      <c r="F29" s="1">
        <v>27070.47</v>
      </c>
      <c r="G29" s="1">
        <v>27153.35</v>
      </c>
      <c r="H29" s="1">
        <v>27199.85</v>
      </c>
      <c r="I29" s="1">
        <v>27277.03</v>
      </c>
      <c r="J29" s="1">
        <v>27353.8</v>
      </c>
      <c r="K29" s="1">
        <v>27424.15</v>
      </c>
      <c r="L29" s="1">
        <v>27525.47</v>
      </c>
      <c r="M29" s="1">
        <v>27565.79</v>
      </c>
    </row>
    <row r="30" spans="1:13" x14ac:dyDescent="0.35">
      <c r="A30">
        <v>29</v>
      </c>
      <c r="B30" s="1">
        <v>26823.21</v>
      </c>
      <c r="D30" s="1">
        <v>26966.89</v>
      </c>
      <c r="E30" s="1">
        <v>27002.83</v>
      </c>
      <c r="F30" s="1">
        <v>27073.09</v>
      </c>
      <c r="G30" s="1">
        <v>27156.06</v>
      </c>
      <c r="H30" s="1">
        <v>27200.720000000001</v>
      </c>
      <c r="I30" s="1">
        <v>27280.54</v>
      </c>
      <c r="J30" s="1">
        <v>27355.62</v>
      </c>
      <c r="K30" s="1">
        <v>27426.799999999999</v>
      </c>
      <c r="L30" s="1">
        <v>27529.14</v>
      </c>
      <c r="M30" s="1">
        <v>27565.79</v>
      </c>
    </row>
    <row r="31" spans="1:13" x14ac:dyDescent="0.35">
      <c r="A31">
        <v>30</v>
      </c>
      <c r="B31" s="1">
        <v>26824.080000000002</v>
      </c>
      <c r="D31" s="1">
        <v>26966.89</v>
      </c>
      <c r="E31" s="1">
        <v>27004.63</v>
      </c>
      <c r="F31" s="1">
        <v>27075.71</v>
      </c>
      <c r="G31" s="1">
        <v>27158.77</v>
      </c>
      <c r="H31" s="1">
        <v>27201.599999999999</v>
      </c>
      <c r="I31" s="1">
        <v>27284.05</v>
      </c>
      <c r="J31" s="1">
        <v>27357.45</v>
      </c>
      <c r="K31" s="1">
        <v>27429.45</v>
      </c>
      <c r="L31" s="1">
        <v>27532.799999999999</v>
      </c>
      <c r="M31" s="1">
        <v>27565.79</v>
      </c>
    </row>
    <row r="32" spans="1:13" x14ac:dyDescent="0.35">
      <c r="A32">
        <v>31</v>
      </c>
      <c r="B32" s="1">
        <v>26824.94</v>
      </c>
      <c r="D32" s="1">
        <v>26966.89</v>
      </c>
      <c r="F32" s="1">
        <v>27078.32</v>
      </c>
      <c r="H32" s="1">
        <v>27202.48</v>
      </c>
      <c r="I32" s="1">
        <v>27287.57</v>
      </c>
      <c r="K32" s="1">
        <v>27432.1</v>
      </c>
      <c r="M32" s="1">
        <v>27565.79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D8FC-B223-4118-A166-8B1B089BE167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178</v>
      </c>
      <c r="B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27565.79</v>
      </c>
      <c r="C2" s="1">
        <v>27545.34</v>
      </c>
      <c r="D2" s="1">
        <v>27557.89</v>
      </c>
      <c r="E2" s="1">
        <v>27565.759999999998</v>
      </c>
      <c r="F2" s="1">
        <v>27666.77</v>
      </c>
      <c r="G2" s="1">
        <v>27765.23</v>
      </c>
      <c r="H2" s="1">
        <v>27908.86</v>
      </c>
      <c r="I2" s="1">
        <v>27953.42</v>
      </c>
      <c r="J2" s="1">
        <v>27994.89</v>
      </c>
      <c r="K2" s="1">
        <v>28050.400000000001</v>
      </c>
      <c r="L2" s="1">
        <v>28065.35</v>
      </c>
      <c r="M2" s="1">
        <v>28229.83</v>
      </c>
    </row>
    <row r="3" spans="1:13" x14ac:dyDescent="0.35">
      <c r="A3">
        <v>2</v>
      </c>
      <c r="B3" s="1">
        <v>27565.79</v>
      </c>
      <c r="C3" s="1">
        <v>27544.45</v>
      </c>
      <c r="D3" s="1">
        <v>27558.87</v>
      </c>
      <c r="E3" s="1">
        <v>27565.759999999998</v>
      </c>
      <c r="F3" s="1">
        <v>27671.37</v>
      </c>
      <c r="G3" s="1">
        <v>27767.91</v>
      </c>
      <c r="H3" s="1">
        <v>27914.43</v>
      </c>
      <c r="I3" s="1">
        <v>27953.42</v>
      </c>
      <c r="J3" s="1">
        <v>27996.69</v>
      </c>
      <c r="K3" s="1">
        <v>28052.27</v>
      </c>
      <c r="L3" s="1">
        <v>28065.35</v>
      </c>
      <c r="M3" s="1">
        <v>28237.32</v>
      </c>
    </row>
    <row r="4" spans="1:13" x14ac:dyDescent="0.35">
      <c r="A4">
        <v>3</v>
      </c>
      <c r="B4" s="1">
        <v>27565.79</v>
      </c>
      <c r="C4" s="1">
        <v>27543.56</v>
      </c>
      <c r="D4" s="1">
        <v>27559.85</v>
      </c>
      <c r="E4" s="1">
        <v>27565.759999999998</v>
      </c>
      <c r="F4" s="1">
        <v>27675.97</v>
      </c>
      <c r="G4" s="1">
        <v>27770.6</v>
      </c>
      <c r="H4" s="1">
        <v>27920</v>
      </c>
      <c r="I4" s="1">
        <v>27953.42</v>
      </c>
      <c r="J4" s="1">
        <v>27998.5</v>
      </c>
      <c r="K4" s="1">
        <v>28054.14</v>
      </c>
      <c r="L4" s="1">
        <v>28065.35</v>
      </c>
      <c r="M4" s="1">
        <v>28244.83</v>
      </c>
    </row>
    <row r="5" spans="1:13" x14ac:dyDescent="0.35">
      <c r="A5">
        <v>4</v>
      </c>
      <c r="B5" s="1">
        <v>27565.79</v>
      </c>
      <c r="C5" s="1">
        <v>27542.67</v>
      </c>
      <c r="D5" s="1">
        <v>27560.84</v>
      </c>
      <c r="E5" s="1">
        <v>27565.759999999998</v>
      </c>
      <c r="F5" s="1">
        <v>27680.57</v>
      </c>
      <c r="G5" s="1">
        <v>27773.279999999999</v>
      </c>
      <c r="H5" s="1">
        <v>27925.56</v>
      </c>
      <c r="I5" s="1">
        <v>27953.42</v>
      </c>
      <c r="J5" s="1">
        <v>28000.3</v>
      </c>
      <c r="K5" s="1">
        <v>28056</v>
      </c>
      <c r="L5" s="1">
        <v>28065.35</v>
      </c>
      <c r="M5" s="1">
        <v>28252.33</v>
      </c>
    </row>
    <row r="6" spans="1:13" x14ac:dyDescent="0.35">
      <c r="A6">
        <v>5</v>
      </c>
      <c r="B6" s="1">
        <v>27565.79</v>
      </c>
      <c r="C6" s="1">
        <v>27541.78</v>
      </c>
      <c r="D6" s="1">
        <v>27561.82</v>
      </c>
      <c r="E6" s="1">
        <v>27565.759999999998</v>
      </c>
      <c r="F6" s="1">
        <v>27685.17</v>
      </c>
      <c r="G6" s="1">
        <v>27775.96</v>
      </c>
      <c r="H6" s="1">
        <v>27931.13</v>
      </c>
      <c r="I6" s="1">
        <v>27953.42</v>
      </c>
      <c r="J6" s="1">
        <v>28002.11</v>
      </c>
      <c r="K6" s="1">
        <v>28057.87</v>
      </c>
      <c r="L6" s="1">
        <v>28065.35</v>
      </c>
      <c r="M6" s="1">
        <v>28259.83</v>
      </c>
    </row>
    <row r="7" spans="1:13" x14ac:dyDescent="0.35">
      <c r="A7">
        <v>6</v>
      </c>
      <c r="B7" s="1">
        <v>27565.79</v>
      </c>
      <c r="C7" s="1">
        <v>27540.89</v>
      </c>
      <c r="D7" s="1">
        <v>27562.81</v>
      </c>
      <c r="E7" s="1">
        <v>27565.759999999998</v>
      </c>
      <c r="F7" s="1">
        <v>27689.77</v>
      </c>
      <c r="G7" s="1">
        <v>27778.65</v>
      </c>
      <c r="H7" s="1">
        <v>27936.7</v>
      </c>
      <c r="I7" s="1">
        <v>27953.42</v>
      </c>
      <c r="J7" s="1">
        <v>28003.91</v>
      </c>
      <c r="K7" s="1">
        <v>28059.74</v>
      </c>
      <c r="L7" s="1">
        <v>28065.35</v>
      </c>
      <c r="M7" s="1">
        <v>28267.34</v>
      </c>
    </row>
    <row r="8" spans="1:13" x14ac:dyDescent="0.35">
      <c r="A8">
        <v>7</v>
      </c>
      <c r="B8" s="1">
        <v>27565.79</v>
      </c>
      <c r="C8" s="1">
        <v>27540</v>
      </c>
      <c r="D8" s="1">
        <v>27563.79</v>
      </c>
      <c r="E8" s="1">
        <v>27565.759999999998</v>
      </c>
      <c r="F8" s="1">
        <v>27694.38</v>
      </c>
      <c r="G8" s="1">
        <v>27781.33</v>
      </c>
      <c r="H8" s="1">
        <v>27942.27</v>
      </c>
      <c r="I8" s="1">
        <v>27953.42</v>
      </c>
      <c r="J8" s="1">
        <v>28005.72</v>
      </c>
      <c r="K8" s="1">
        <v>28061.61</v>
      </c>
      <c r="L8" s="1">
        <v>28065.35</v>
      </c>
      <c r="M8" s="1">
        <v>28274.85</v>
      </c>
    </row>
    <row r="9" spans="1:13" x14ac:dyDescent="0.35">
      <c r="A9">
        <v>8</v>
      </c>
      <c r="B9" s="1">
        <v>27565.79</v>
      </c>
      <c r="C9" s="1">
        <v>27539.11</v>
      </c>
      <c r="D9" s="1">
        <v>27564.77</v>
      </c>
      <c r="E9" s="1">
        <v>27565.759999999998</v>
      </c>
      <c r="F9" s="1">
        <v>27698.98</v>
      </c>
      <c r="G9" s="1">
        <v>27784.02</v>
      </c>
      <c r="H9" s="1">
        <v>27947.85</v>
      </c>
      <c r="I9" s="1">
        <v>27953.42</v>
      </c>
      <c r="J9" s="1">
        <v>28007.52</v>
      </c>
      <c r="K9" s="1">
        <v>28063.48</v>
      </c>
      <c r="L9" s="1">
        <v>28065.35</v>
      </c>
      <c r="M9" s="1">
        <v>28282.36</v>
      </c>
    </row>
    <row r="10" spans="1:13" x14ac:dyDescent="0.35">
      <c r="A10">
        <v>9</v>
      </c>
      <c r="B10" s="1">
        <v>27565.79</v>
      </c>
      <c r="C10" s="1">
        <v>27538.22</v>
      </c>
      <c r="D10" s="1">
        <v>27565.759999999998</v>
      </c>
      <c r="E10" s="1">
        <v>27565.759999999998</v>
      </c>
      <c r="F10" s="1">
        <v>27703.59</v>
      </c>
      <c r="G10" s="1">
        <v>27786.7</v>
      </c>
      <c r="H10" s="1">
        <v>27953.42</v>
      </c>
      <c r="I10" s="1">
        <v>27953.42</v>
      </c>
      <c r="J10" s="1">
        <v>28009.33</v>
      </c>
      <c r="K10" s="1">
        <v>28065.35</v>
      </c>
      <c r="L10" s="1">
        <v>28065.35</v>
      </c>
      <c r="M10" s="1">
        <v>28289.87</v>
      </c>
    </row>
    <row r="11" spans="1:13" x14ac:dyDescent="0.35">
      <c r="A11">
        <v>10</v>
      </c>
      <c r="B11" s="1">
        <v>27564.9</v>
      </c>
      <c r="C11" s="1">
        <v>27539.200000000001</v>
      </c>
      <c r="D11" s="1">
        <v>27565.759999999998</v>
      </c>
      <c r="E11" s="1">
        <v>27570.34</v>
      </c>
      <c r="F11" s="1">
        <v>27706.27</v>
      </c>
      <c r="G11" s="1">
        <v>27792.240000000002</v>
      </c>
      <c r="H11" s="1">
        <v>27953.42</v>
      </c>
      <c r="I11" s="1">
        <v>27955.22</v>
      </c>
      <c r="J11" s="1">
        <v>28011.200000000001</v>
      </c>
      <c r="K11" s="1">
        <v>28065.35</v>
      </c>
      <c r="L11" s="1">
        <v>28072.81</v>
      </c>
      <c r="M11" s="1">
        <v>28290.78</v>
      </c>
    </row>
    <row r="12" spans="1:13" x14ac:dyDescent="0.35">
      <c r="A12">
        <v>11</v>
      </c>
      <c r="B12" s="1">
        <v>27564.01</v>
      </c>
      <c r="C12" s="1">
        <v>27540.19</v>
      </c>
      <c r="D12" s="1">
        <v>27565.759999999998</v>
      </c>
      <c r="E12" s="1">
        <v>27574.93</v>
      </c>
      <c r="F12" s="1">
        <v>27708.94</v>
      </c>
      <c r="G12" s="1">
        <v>27797.78</v>
      </c>
      <c r="H12" s="1">
        <v>27953.42</v>
      </c>
      <c r="I12" s="1">
        <v>27957.02</v>
      </c>
      <c r="J12" s="1">
        <v>28013.06</v>
      </c>
      <c r="K12" s="1">
        <v>28065.35</v>
      </c>
      <c r="L12" s="1">
        <v>28080.26</v>
      </c>
      <c r="M12" s="1">
        <v>28291.69</v>
      </c>
    </row>
    <row r="13" spans="1:13" x14ac:dyDescent="0.35">
      <c r="A13">
        <v>12</v>
      </c>
      <c r="B13" s="1">
        <v>27563.119999999999</v>
      </c>
      <c r="C13" s="1">
        <v>27541.17</v>
      </c>
      <c r="D13" s="1">
        <v>27565.759999999998</v>
      </c>
      <c r="E13" s="1">
        <v>27579.51</v>
      </c>
      <c r="F13" s="1">
        <v>27711.62</v>
      </c>
      <c r="G13" s="1">
        <v>27803.33</v>
      </c>
      <c r="H13" s="1">
        <v>27953.42</v>
      </c>
      <c r="I13" s="1">
        <v>27958.83</v>
      </c>
      <c r="J13" s="1">
        <v>28014.93</v>
      </c>
      <c r="K13" s="1">
        <v>28065.35</v>
      </c>
      <c r="L13" s="1">
        <v>28087.72</v>
      </c>
      <c r="M13" s="1">
        <v>28292.61</v>
      </c>
    </row>
    <row r="14" spans="1:13" x14ac:dyDescent="0.35">
      <c r="A14">
        <v>13</v>
      </c>
      <c r="B14" s="1">
        <v>27562.23</v>
      </c>
      <c r="C14" s="1">
        <v>27542.15</v>
      </c>
      <c r="D14" s="1">
        <v>27565.759999999998</v>
      </c>
      <c r="E14" s="1">
        <v>27584.1</v>
      </c>
      <c r="F14" s="1">
        <v>27714.3</v>
      </c>
      <c r="G14" s="1">
        <v>27808.87</v>
      </c>
      <c r="H14" s="1">
        <v>27953.42</v>
      </c>
      <c r="I14" s="1">
        <v>27960.63</v>
      </c>
      <c r="J14" s="1">
        <v>28016.79</v>
      </c>
      <c r="K14" s="1">
        <v>28065.35</v>
      </c>
      <c r="L14" s="1">
        <v>28095.18</v>
      </c>
      <c r="M14" s="1">
        <v>28293.52</v>
      </c>
    </row>
    <row r="15" spans="1:13" x14ac:dyDescent="0.35">
      <c r="A15">
        <v>14</v>
      </c>
      <c r="B15" s="1">
        <v>27561.34</v>
      </c>
      <c r="C15" s="1">
        <v>27543.14</v>
      </c>
      <c r="D15" s="1">
        <v>27565.759999999998</v>
      </c>
      <c r="E15" s="1">
        <v>27588.68</v>
      </c>
      <c r="F15" s="1">
        <v>27716.98</v>
      </c>
      <c r="G15" s="1">
        <v>27814.42</v>
      </c>
      <c r="H15" s="1">
        <v>27953.42</v>
      </c>
      <c r="I15" s="1">
        <v>27962.43</v>
      </c>
      <c r="J15" s="1">
        <v>28018.66</v>
      </c>
      <c r="K15" s="1">
        <v>28065.35</v>
      </c>
      <c r="L15" s="1">
        <v>28102.65</v>
      </c>
      <c r="M15" s="1">
        <v>28294.43</v>
      </c>
    </row>
    <row r="16" spans="1:13" x14ac:dyDescent="0.35">
      <c r="A16">
        <v>15</v>
      </c>
      <c r="B16" s="1">
        <v>27560.45</v>
      </c>
      <c r="C16" s="1">
        <v>27544.12</v>
      </c>
      <c r="D16" s="1">
        <v>27565.759999999998</v>
      </c>
      <c r="E16" s="1">
        <v>27593.27</v>
      </c>
      <c r="F16" s="1">
        <v>27719.66</v>
      </c>
      <c r="G16" s="1">
        <v>27819.96</v>
      </c>
      <c r="H16" s="1">
        <v>27953.42</v>
      </c>
      <c r="I16" s="1">
        <v>27964.23</v>
      </c>
      <c r="J16" s="1">
        <v>28020.52</v>
      </c>
      <c r="K16" s="1">
        <v>28065.35</v>
      </c>
      <c r="L16" s="1">
        <v>28110.11</v>
      </c>
      <c r="M16" s="1">
        <v>28295.34</v>
      </c>
    </row>
    <row r="17" spans="1:13" x14ac:dyDescent="0.35">
      <c r="A17">
        <v>16</v>
      </c>
      <c r="B17" s="1">
        <v>27559.56</v>
      </c>
      <c r="C17" s="1">
        <v>27545.1</v>
      </c>
      <c r="D17" s="1">
        <v>27565.759999999998</v>
      </c>
      <c r="E17" s="1">
        <v>27597.86</v>
      </c>
      <c r="F17" s="1">
        <v>27722.34</v>
      </c>
      <c r="G17" s="1">
        <v>27825.51</v>
      </c>
      <c r="H17" s="1">
        <v>27953.42</v>
      </c>
      <c r="I17" s="1">
        <v>27966.03</v>
      </c>
      <c r="J17" s="1">
        <v>28022.39</v>
      </c>
      <c r="K17" s="1">
        <v>28065.35</v>
      </c>
      <c r="L17" s="1">
        <v>28117.58</v>
      </c>
      <c r="M17" s="1">
        <v>28296.26</v>
      </c>
    </row>
    <row r="18" spans="1:13" x14ac:dyDescent="0.35">
      <c r="A18">
        <v>17</v>
      </c>
      <c r="B18" s="1">
        <v>27558.67</v>
      </c>
      <c r="C18" s="1">
        <v>27546.09</v>
      </c>
      <c r="D18" s="1">
        <v>27565.759999999998</v>
      </c>
      <c r="E18" s="1">
        <v>27602.45</v>
      </c>
      <c r="F18" s="1">
        <v>27725.01</v>
      </c>
      <c r="G18" s="1">
        <v>27831.06</v>
      </c>
      <c r="H18" s="1">
        <v>27953.42</v>
      </c>
      <c r="I18" s="1">
        <v>27967.84</v>
      </c>
      <c r="J18" s="1">
        <v>28024.26</v>
      </c>
      <c r="K18" s="1">
        <v>28065.35</v>
      </c>
      <c r="L18" s="1">
        <v>28125.05</v>
      </c>
      <c r="M18" s="1">
        <v>28297.17</v>
      </c>
    </row>
    <row r="19" spans="1:13" x14ac:dyDescent="0.35">
      <c r="A19">
        <v>18</v>
      </c>
      <c r="B19" s="1">
        <v>27557.78</v>
      </c>
      <c r="C19" s="1">
        <v>27547.07</v>
      </c>
      <c r="D19" s="1">
        <v>27565.759999999998</v>
      </c>
      <c r="E19" s="1">
        <v>27607.040000000001</v>
      </c>
      <c r="F19" s="1">
        <v>27727.69</v>
      </c>
      <c r="G19" s="1">
        <v>27836.61</v>
      </c>
      <c r="H19" s="1">
        <v>27953.42</v>
      </c>
      <c r="I19" s="1">
        <v>27969.64</v>
      </c>
      <c r="J19" s="1">
        <v>28026.12</v>
      </c>
      <c r="K19" s="1">
        <v>28065.35</v>
      </c>
      <c r="L19" s="1">
        <v>28132.52</v>
      </c>
      <c r="M19" s="1">
        <v>28298.080000000002</v>
      </c>
    </row>
    <row r="20" spans="1:13" x14ac:dyDescent="0.35">
      <c r="A20">
        <v>19</v>
      </c>
      <c r="B20" s="1">
        <v>27556.89</v>
      </c>
      <c r="C20" s="1">
        <v>27548.05</v>
      </c>
      <c r="D20" s="1">
        <v>27565.759999999998</v>
      </c>
      <c r="E20" s="1">
        <v>27611.63</v>
      </c>
      <c r="F20" s="1">
        <v>27730.37</v>
      </c>
      <c r="G20" s="1">
        <v>27842.16</v>
      </c>
      <c r="H20" s="1">
        <v>27953.42</v>
      </c>
      <c r="I20" s="1">
        <v>27971.439999999999</v>
      </c>
      <c r="J20" s="1">
        <v>28027.99</v>
      </c>
      <c r="K20" s="1">
        <v>28065.35</v>
      </c>
      <c r="L20" s="1">
        <v>28139.99</v>
      </c>
      <c r="M20" s="1">
        <v>28298.99</v>
      </c>
    </row>
    <row r="21" spans="1:13" x14ac:dyDescent="0.35">
      <c r="A21">
        <v>20</v>
      </c>
      <c r="B21" s="1">
        <v>27556.01</v>
      </c>
      <c r="C21" s="1">
        <v>27549.040000000001</v>
      </c>
      <c r="D21" s="1">
        <v>27565.759999999998</v>
      </c>
      <c r="E21" s="1">
        <v>27616.22</v>
      </c>
      <c r="F21" s="1">
        <v>27733.05</v>
      </c>
      <c r="G21" s="1">
        <v>27847.71</v>
      </c>
      <c r="H21" s="1">
        <v>27953.42</v>
      </c>
      <c r="I21" s="1">
        <v>27973.25</v>
      </c>
      <c r="J21" s="1">
        <v>28029.86</v>
      </c>
      <c r="K21" s="1">
        <v>28065.35</v>
      </c>
      <c r="L21" s="1">
        <v>28147.47</v>
      </c>
      <c r="M21" s="1">
        <v>28299.91</v>
      </c>
    </row>
    <row r="22" spans="1:13" x14ac:dyDescent="0.35">
      <c r="A22">
        <v>21</v>
      </c>
      <c r="B22" s="1">
        <v>27555.119999999999</v>
      </c>
      <c r="C22" s="1">
        <v>27550.02</v>
      </c>
      <c r="D22" s="1">
        <v>27565.759999999998</v>
      </c>
      <c r="E22" s="1">
        <v>27620.81</v>
      </c>
      <c r="F22" s="1">
        <v>27735.73</v>
      </c>
      <c r="G22" s="1">
        <v>27853.27</v>
      </c>
      <c r="H22" s="1">
        <v>27953.42</v>
      </c>
      <c r="I22" s="1">
        <v>27975.05</v>
      </c>
      <c r="J22" s="1">
        <v>28031.72</v>
      </c>
      <c r="K22" s="1">
        <v>28065.35</v>
      </c>
      <c r="L22" s="1">
        <v>28154.94</v>
      </c>
      <c r="M22" s="1">
        <v>28300.82</v>
      </c>
    </row>
    <row r="23" spans="1:13" x14ac:dyDescent="0.35">
      <c r="A23">
        <v>22</v>
      </c>
      <c r="B23" s="1">
        <v>27554.23</v>
      </c>
      <c r="C23" s="1">
        <v>27551</v>
      </c>
      <c r="D23" s="1">
        <v>27565.759999999998</v>
      </c>
      <c r="E23" s="1">
        <v>27625.4</v>
      </c>
      <c r="F23" s="1">
        <v>27738.41</v>
      </c>
      <c r="G23" s="1">
        <v>27858.82</v>
      </c>
      <c r="H23" s="1">
        <v>27953.42</v>
      </c>
      <c r="I23" s="1">
        <v>27976.85</v>
      </c>
      <c r="J23" s="1">
        <v>28033.59</v>
      </c>
      <c r="K23" s="1">
        <v>28065.35</v>
      </c>
      <c r="L23" s="1">
        <v>28162.42</v>
      </c>
      <c r="M23" s="1">
        <v>28301.73</v>
      </c>
    </row>
    <row r="24" spans="1:13" x14ac:dyDescent="0.35">
      <c r="A24">
        <v>23</v>
      </c>
      <c r="B24" s="1">
        <v>27553.34</v>
      </c>
      <c r="C24" s="1">
        <v>27551.99</v>
      </c>
      <c r="D24" s="1">
        <v>27565.759999999998</v>
      </c>
      <c r="E24" s="1">
        <v>27629.99</v>
      </c>
      <c r="F24" s="1">
        <v>27741.09</v>
      </c>
      <c r="G24" s="1">
        <v>27864.38</v>
      </c>
      <c r="H24" s="1">
        <v>27953.42</v>
      </c>
      <c r="I24" s="1">
        <v>27978.65</v>
      </c>
      <c r="J24" s="1">
        <v>28035.46</v>
      </c>
      <c r="K24" s="1">
        <v>28065.35</v>
      </c>
      <c r="L24" s="1">
        <v>28169.9</v>
      </c>
      <c r="M24" s="1">
        <v>28302.639999999999</v>
      </c>
    </row>
    <row r="25" spans="1:13" x14ac:dyDescent="0.35">
      <c r="A25">
        <v>24</v>
      </c>
      <c r="B25" s="1">
        <v>27552.45</v>
      </c>
      <c r="C25" s="1">
        <v>27552.97</v>
      </c>
      <c r="D25" s="1">
        <v>27565.759999999998</v>
      </c>
      <c r="E25" s="1">
        <v>27634.59</v>
      </c>
      <c r="F25" s="1">
        <v>27743.77</v>
      </c>
      <c r="G25" s="1">
        <v>27869.94</v>
      </c>
      <c r="H25" s="1">
        <v>27953.42</v>
      </c>
      <c r="I25" s="1">
        <v>27980.46</v>
      </c>
      <c r="J25" s="1">
        <v>28037.33</v>
      </c>
      <c r="K25" s="1">
        <v>28065.35</v>
      </c>
      <c r="L25" s="1">
        <v>28177.39</v>
      </c>
      <c r="M25" s="1">
        <v>28303.56</v>
      </c>
    </row>
    <row r="26" spans="1:13" x14ac:dyDescent="0.35">
      <c r="A26">
        <v>25</v>
      </c>
      <c r="B26" s="1">
        <v>27551.56</v>
      </c>
      <c r="C26" s="1">
        <v>27553.95</v>
      </c>
      <c r="D26" s="1">
        <v>27565.759999999998</v>
      </c>
      <c r="E26" s="1">
        <v>27639.18</v>
      </c>
      <c r="F26" s="1">
        <v>27746.45</v>
      </c>
      <c r="G26" s="1">
        <v>27875.49</v>
      </c>
      <c r="H26" s="1">
        <v>27953.42</v>
      </c>
      <c r="I26" s="1">
        <v>27982.26</v>
      </c>
      <c r="J26" s="1">
        <v>28039.19</v>
      </c>
      <c r="K26" s="1">
        <v>28065.35</v>
      </c>
      <c r="L26" s="1">
        <v>28184.87</v>
      </c>
      <c r="M26" s="1">
        <v>28304.47</v>
      </c>
    </row>
    <row r="27" spans="1:13" x14ac:dyDescent="0.35">
      <c r="A27">
        <v>26</v>
      </c>
      <c r="B27" s="1">
        <v>27550.67</v>
      </c>
      <c r="C27" s="1">
        <v>27554.94</v>
      </c>
      <c r="D27" s="1">
        <v>27565.759999999998</v>
      </c>
      <c r="E27" s="1">
        <v>27643.78</v>
      </c>
      <c r="F27" s="1">
        <v>27749.14</v>
      </c>
      <c r="G27" s="1">
        <v>27881.05</v>
      </c>
      <c r="H27" s="1">
        <v>27953.42</v>
      </c>
      <c r="I27" s="1">
        <v>27984.06</v>
      </c>
      <c r="J27" s="1">
        <v>28041.06</v>
      </c>
      <c r="K27" s="1">
        <v>28065.35</v>
      </c>
      <c r="L27" s="1">
        <v>28192.36</v>
      </c>
      <c r="M27" s="1">
        <v>28305.38</v>
      </c>
    </row>
    <row r="28" spans="1:13" x14ac:dyDescent="0.35">
      <c r="A28">
        <v>27</v>
      </c>
      <c r="B28" s="1">
        <v>27549.78</v>
      </c>
      <c r="C28" s="1">
        <v>27555.919999999998</v>
      </c>
      <c r="D28" s="1">
        <v>27565.759999999998</v>
      </c>
      <c r="E28" s="1">
        <v>27648.37</v>
      </c>
      <c r="F28" s="1">
        <v>27751.82</v>
      </c>
      <c r="G28" s="1">
        <v>27886.61</v>
      </c>
      <c r="H28" s="1">
        <v>27953.42</v>
      </c>
      <c r="I28" s="1">
        <v>27985.87</v>
      </c>
      <c r="J28" s="1">
        <v>28042.93</v>
      </c>
      <c r="K28" s="1">
        <v>28065.35</v>
      </c>
      <c r="L28" s="1">
        <v>28199.85</v>
      </c>
      <c r="M28" s="1">
        <v>28306.29</v>
      </c>
    </row>
    <row r="29" spans="1:13" x14ac:dyDescent="0.35">
      <c r="A29">
        <v>28</v>
      </c>
      <c r="B29" s="1">
        <v>27548.89</v>
      </c>
      <c r="C29" s="1">
        <v>27556.9</v>
      </c>
      <c r="D29" s="1">
        <v>27565.759999999998</v>
      </c>
      <c r="E29" s="1">
        <v>27652.97</v>
      </c>
      <c r="F29" s="1">
        <v>27754.5</v>
      </c>
      <c r="G29" s="1">
        <v>27892.17</v>
      </c>
      <c r="H29" s="1">
        <v>27953.42</v>
      </c>
      <c r="I29" s="1">
        <v>27987.67</v>
      </c>
      <c r="J29" s="1">
        <v>28044.799999999999</v>
      </c>
      <c r="K29" s="1">
        <v>28065.35</v>
      </c>
      <c r="L29" s="1">
        <v>28207.34</v>
      </c>
      <c r="M29" s="1">
        <v>28307.21</v>
      </c>
    </row>
    <row r="30" spans="1:13" x14ac:dyDescent="0.35">
      <c r="A30">
        <v>29</v>
      </c>
      <c r="B30" s="1">
        <v>27548</v>
      </c>
      <c r="D30" s="1">
        <v>27565.759999999998</v>
      </c>
      <c r="E30" s="1">
        <v>27657.57</v>
      </c>
      <c r="F30" s="1">
        <v>27757.18</v>
      </c>
      <c r="G30" s="1">
        <v>27897.74</v>
      </c>
      <c r="H30" s="1">
        <v>27953.42</v>
      </c>
      <c r="I30" s="1">
        <v>27989.48</v>
      </c>
      <c r="J30" s="1">
        <v>28046.66</v>
      </c>
      <c r="K30" s="1">
        <v>28065.35</v>
      </c>
      <c r="L30" s="1">
        <v>28214.83</v>
      </c>
      <c r="M30" s="1">
        <v>28308.12</v>
      </c>
    </row>
    <row r="31" spans="1:13" x14ac:dyDescent="0.35">
      <c r="A31">
        <v>30</v>
      </c>
      <c r="B31" s="1">
        <v>27547.11</v>
      </c>
      <c r="D31" s="1">
        <v>27565.759999999998</v>
      </c>
      <c r="E31" s="1">
        <v>27662.17</v>
      </c>
      <c r="F31" s="1">
        <v>27759.86</v>
      </c>
      <c r="G31" s="1">
        <v>27903.3</v>
      </c>
      <c r="H31" s="1">
        <v>27953.42</v>
      </c>
      <c r="I31" s="1">
        <v>27991.279999999999</v>
      </c>
      <c r="J31" s="1">
        <v>28048.53</v>
      </c>
      <c r="K31" s="1">
        <v>28065.35</v>
      </c>
      <c r="L31" s="1">
        <v>28222.33</v>
      </c>
      <c r="M31" s="1">
        <v>28309.03</v>
      </c>
    </row>
    <row r="32" spans="1:13" x14ac:dyDescent="0.35">
      <c r="A32">
        <v>31</v>
      </c>
      <c r="B32" s="1">
        <v>27546.22</v>
      </c>
      <c r="D32" s="1">
        <v>27565.759999999998</v>
      </c>
      <c r="F32" s="1">
        <v>27762.55</v>
      </c>
      <c r="H32" s="1">
        <v>27953.42</v>
      </c>
      <c r="I32" s="1">
        <v>27993.08</v>
      </c>
      <c r="K32" s="1">
        <v>28065.35</v>
      </c>
      <c r="M32" s="1">
        <v>28309.94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C80A-7259-4990-A6E9-11A42F79E7B3}">
  <dimension ref="A1:L2"/>
  <sheetViews>
    <sheetView workbookViewId="0">
      <selection activeCell="E2" sqref="E2"/>
    </sheetView>
  </sheetViews>
  <sheetFormatPr baseColWidth="10" defaultRowHeight="14.5" x14ac:dyDescent="0.35"/>
  <cols>
    <col min="1" max="1" width="17.08984375" customWidth="1"/>
    <col min="3" max="3" width="13.08984375" customWidth="1"/>
    <col min="9" max="9" width="18.26953125" customWidth="1"/>
    <col min="10" max="10" width="17.453125" customWidth="1"/>
    <col min="11" max="11" width="13.1796875" customWidth="1"/>
  </cols>
  <sheetData>
    <row r="1" spans="1:12" x14ac:dyDescent="0.35">
      <c r="A1" t="s">
        <v>193</v>
      </c>
      <c r="B1" t="s">
        <v>194</v>
      </c>
      <c r="C1" t="s">
        <v>195</v>
      </c>
      <c r="D1" t="s">
        <v>196</v>
      </c>
      <c r="E1" t="s">
        <v>12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  <c r="K1" t="s">
        <v>202</v>
      </c>
      <c r="L1" t="s">
        <v>322</v>
      </c>
    </row>
    <row r="2" spans="1:12" x14ac:dyDescent="0.35">
      <c r="A2" t="s">
        <v>112</v>
      </c>
      <c r="B2" t="s">
        <v>237</v>
      </c>
      <c r="C2" t="s">
        <v>237</v>
      </c>
      <c r="D2" t="s">
        <v>161</v>
      </c>
      <c r="E2" t="s">
        <v>2</v>
      </c>
      <c r="F2">
        <v>0</v>
      </c>
      <c r="G2">
        <v>0</v>
      </c>
      <c r="H2">
        <v>1.0752688172043012E-2</v>
      </c>
      <c r="I2">
        <v>4113455</v>
      </c>
      <c r="J2">
        <v>44231</v>
      </c>
      <c r="L2" t="s">
        <v>327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27F8-78C9-4BAF-8883-35E537A8DD1B}">
  <dimension ref="A1:L2"/>
  <sheetViews>
    <sheetView workbookViewId="0">
      <selection activeCell="E2" sqref="E2"/>
    </sheetView>
  </sheetViews>
  <sheetFormatPr baseColWidth="10" defaultRowHeight="14.5" x14ac:dyDescent="0.35"/>
  <cols>
    <col min="1" max="1" width="17.08984375" customWidth="1"/>
    <col min="3" max="3" width="13.08984375" customWidth="1"/>
    <col min="9" max="9" width="18.26953125" customWidth="1"/>
    <col min="10" max="10" width="17.453125" customWidth="1"/>
    <col min="11" max="11" width="13.1796875" customWidth="1"/>
  </cols>
  <sheetData>
    <row r="1" spans="1:12" x14ac:dyDescent="0.35">
      <c r="A1" t="s">
        <v>193</v>
      </c>
      <c r="B1" t="s">
        <v>194</v>
      </c>
      <c r="C1" t="s">
        <v>195</v>
      </c>
      <c r="D1" t="s">
        <v>196</v>
      </c>
      <c r="E1" t="s">
        <v>12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  <c r="K1" t="s">
        <v>202</v>
      </c>
      <c r="L1" t="s">
        <v>322</v>
      </c>
    </row>
    <row r="2" spans="1:12" x14ac:dyDescent="0.35">
      <c r="A2" t="s">
        <v>112</v>
      </c>
      <c r="B2" t="s">
        <v>237</v>
      </c>
      <c r="C2" t="s">
        <v>237</v>
      </c>
      <c r="D2" t="s">
        <v>161</v>
      </c>
      <c r="E2" t="s">
        <v>2</v>
      </c>
      <c r="F2">
        <v>0</v>
      </c>
      <c r="G2">
        <v>0</v>
      </c>
      <c r="H2">
        <v>1.0752688172043012E-2</v>
      </c>
      <c r="I2">
        <v>4113455</v>
      </c>
      <c r="J2">
        <v>44231</v>
      </c>
      <c r="L2" t="s">
        <v>327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8F8-BB84-487B-A9E4-D514DE2B9111}">
  <dimension ref="A1:E129"/>
  <sheetViews>
    <sheetView showGridLines="0" topLeftCell="A25" zoomScale="70" zoomScaleNormal="70" workbookViewId="0">
      <selection activeCell="E2" sqref="E2"/>
    </sheetView>
  </sheetViews>
  <sheetFormatPr baseColWidth="10" defaultRowHeight="14.5" x14ac:dyDescent="0.35"/>
  <cols>
    <col min="1" max="1" width="5.1796875" bestFit="1" customWidth="1"/>
    <col min="2" max="2" width="25.6328125" customWidth="1"/>
    <col min="3" max="3" width="39.6328125" bestFit="1" customWidth="1"/>
    <col min="4" max="4" width="41" bestFit="1" customWidth="1"/>
    <col min="5" max="5" width="9.90625" bestFit="1" customWidth="1"/>
    <col min="6" max="6" width="40.6328125" bestFit="1" customWidth="1"/>
    <col min="7" max="7" width="41.08984375" bestFit="1" customWidth="1"/>
    <col min="8" max="8" width="39.453125" bestFit="1" customWidth="1"/>
    <col min="9" max="9" width="38.7265625" bestFit="1" customWidth="1"/>
    <col min="10" max="10" width="40.81640625" bestFit="1" customWidth="1"/>
    <col min="11" max="11" width="39.36328125" bestFit="1" customWidth="1"/>
    <col min="12" max="12" width="40.81640625" bestFit="1" customWidth="1"/>
    <col min="13" max="13" width="40" bestFit="1" customWidth="1"/>
    <col min="14" max="14" width="40.90625" bestFit="1" customWidth="1"/>
    <col min="15" max="15" width="11.7265625" bestFit="1" customWidth="1"/>
  </cols>
  <sheetData>
    <row r="1" spans="1:5" x14ac:dyDescent="0.35">
      <c r="B1" s="9" t="s">
        <v>202</v>
      </c>
      <c r="C1" t="s">
        <v>400</v>
      </c>
    </row>
    <row r="3" spans="1:5" x14ac:dyDescent="0.35">
      <c r="A3" s="66" t="s">
        <v>323</v>
      </c>
      <c r="B3" s="9" t="s">
        <v>321</v>
      </c>
    </row>
    <row r="4" spans="1:5" ht="12.5" customHeight="1" x14ac:dyDescent="0.35">
      <c r="A4" s="66"/>
      <c r="B4" s="9" t="s">
        <v>194</v>
      </c>
      <c r="C4" s="9" t="s">
        <v>195</v>
      </c>
      <c r="D4" s="9" t="s">
        <v>322</v>
      </c>
      <c r="E4" t="s">
        <v>324</v>
      </c>
    </row>
    <row r="5" spans="1:5" x14ac:dyDescent="0.35">
      <c r="A5">
        <v>1</v>
      </c>
      <c r="B5" t="s">
        <v>240</v>
      </c>
      <c r="C5" t="s">
        <v>241</v>
      </c>
      <c r="D5" t="s">
        <v>325</v>
      </c>
      <c r="E5" s="10">
        <v>3941683</v>
      </c>
    </row>
    <row r="6" spans="1:5" x14ac:dyDescent="0.35">
      <c r="A6">
        <v>2</v>
      </c>
      <c r="B6" t="s">
        <v>240</v>
      </c>
      <c r="C6" t="s">
        <v>241</v>
      </c>
      <c r="D6" t="s">
        <v>326</v>
      </c>
      <c r="E6" s="10">
        <v>2018170</v>
      </c>
    </row>
    <row r="7" spans="1:5" x14ac:dyDescent="0.35">
      <c r="A7">
        <v>3</v>
      </c>
      <c r="B7" t="s">
        <v>240</v>
      </c>
      <c r="C7" t="s">
        <v>241</v>
      </c>
      <c r="D7" t="s">
        <v>327</v>
      </c>
      <c r="E7" s="10">
        <v>1076615</v>
      </c>
    </row>
    <row r="8" spans="1:5" x14ac:dyDescent="0.35">
      <c r="B8" s="11" t="s">
        <v>328</v>
      </c>
      <c r="C8" s="11"/>
      <c r="D8" s="11"/>
      <c r="E8" s="12">
        <v>7036468</v>
      </c>
    </row>
    <row r="9" spans="1:5" x14ac:dyDescent="0.35">
      <c r="A9">
        <v>1</v>
      </c>
      <c r="B9" t="s">
        <v>205</v>
      </c>
      <c r="C9" t="s">
        <v>206</v>
      </c>
      <c r="D9" t="s">
        <v>325</v>
      </c>
      <c r="E9" s="10">
        <v>1068655</v>
      </c>
    </row>
    <row r="10" spans="1:5" x14ac:dyDescent="0.35">
      <c r="A10">
        <v>2</v>
      </c>
      <c r="B10" t="s">
        <v>205</v>
      </c>
      <c r="C10" t="s">
        <v>206</v>
      </c>
      <c r="D10" t="s">
        <v>326</v>
      </c>
      <c r="E10" s="10">
        <v>1123307</v>
      </c>
    </row>
    <row r="11" spans="1:5" x14ac:dyDescent="0.35">
      <c r="A11">
        <v>3</v>
      </c>
      <c r="B11" t="s">
        <v>205</v>
      </c>
      <c r="C11" t="s">
        <v>206</v>
      </c>
      <c r="D11" t="s">
        <v>327</v>
      </c>
      <c r="E11" s="10">
        <v>453365</v>
      </c>
    </row>
    <row r="12" spans="1:5" x14ac:dyDescent="0.35">
      <c r="B12" s="11" t="s">
        <v>329</v>
      </c>
      <c r="C12" s="11"/>
      <c r="D12" s="11"/>
      <c r="E12" s="12">
        <v>2645327</v>
      </c>
    </row>
    <row r="13" spans="1:5" x14ac:dyDescent="0.35">
      <c r="A13">
        <v>1</v>
      </c>
      <c r="B13" t="s">
        <v>217</v>
      </c>
      <c r="C13" t="s">
        <v>218</v>
      </c>
      <c r="D13" t="s">
        <v>327</v>
      </c>
      <c r="E13" s="10">
        <v>339772</v>
      </c>
    </row>
    <row r="14" spans="1:5" x14ac:dyDescent="0.35">
      <c r="B14" s="11" t="s">
        <v>333</v>
      </c>
      <c r="C14" s="11"/>
      <c r="D14" s="11"/>
      <c r="E14" s="12">
        <v>339772</v>
      </c>
    </row>
    <row r="15" spans="1:5" x14ac:dyDescent="0.35">
      <c r="A15">
        <v>1</v>
      </c>
      <c r="B15" t="s">
        <v>213</v>
      </c>
      <c r="C15" t="s">
        <v>214</v>
      </c>
      <c r="D15" t="s">
        <v>327</v>
      </c>
      <c r="E15" s="10">
        <v>330725</v>
      </c>
    </row>
    <row r="16" spans="1:5" x14ac:dyDescent="0.35">
      <c r="B16" s="11" t="s">
        <v>334</v>
      </c>
      <c r="C16" s="11"/>
      <c r="D16" s="11"/>
      <c r="E16" s="12">
        <v>330725</v>
      </c>
    </row>
    <row r="17" spans="1:5" x14ac:dyDescent="0.35">
      <c r="A17">
        <v>1</v>
      </c>
      <c r="B17" t="s">
        <v>296</v>
      </c>
      <c r="C17" t="s">
        <v>297</v>
      </c>
      <c r="D17" t="s">
        <v>327</v>
      </c>
      <c r="E17" s="10">
        <v>270410</v>
      </c>
    </row>
    <row r="18" spans="1:5" x14ac:dyDescent="0.35">
      <c r="B18" s="11" t="s">
        <v>336</v>
      </c>
      <c r="C18" s="11"/>
      <c r="D18" s="11"/>
      <c r="E18" s="12">
        <v>270410</v>
      </c>
    </row>
    <row r="19" spans="1:5" x14ac:dyDescent="0.35">
      <c r="A19">
        <f>+A18+1</f>
        <v>1</v>
      </c>
      <c r="B19" t="s">
        <v>233</v>
      </c>
      <c r="C19" t="s">
        <v>234</v>
      </c>
      <c r="D19" t="s">
        <v>327</v>
      </c>
      <c r="E19" s="10">
        <v>260358</v>
      </c>
    </row>
    <row r="20" spans="1:5" x14ac:dyDescent="0.35">
      <c r="B20" s="11" t="s">
        <v>337</v>
      </c>
      <c r="C20" s="11"/>
      <c r="D20" s="11"/>
      <c r="E20" s="12">
        <v>260358</v>
      </c>
    </row>
    <row r="21" spans="1:5" x14ac:dyDescent="0.35">
      <c r="A21">
        <v>1</v>
      </c>
      <c r="B21" t="s">
        <v>288</v>
      </c>
      <c r="C21" t="s">
        <v>289</v>
      </c>
      <c r="D21" t="s">
        <v>327</v>
      </c>
      <c r="E21" s="10">
        <v>195017</v>
      </c>
    </row>
    <row r="22" spans="1:5" x14ac:dyDescent="0.35">
      <c r="B22" s="11" t="s">
        <v>384</v>
      </c>
      <c r="C22" s="11"/>
      <c r="D22" s="11"/>
      <c r="E22" s="12">
        <v>195017</v>
      </c>
    </row>
    <row r="23" spans="1:5" x14ac:dyDescent="0.35">
      <c r="A23">
        <f t="shared" ref="A23:A27" si="0">+A22+1</f>
        <v>1</v>
      </c>
      <c r="B23" t="s">
        <v>252</v>
      </c>
      <c r="C23" t="s">
        <v>253</v>
      </c>
      <c r="D23" t="s">
        <v>327</v>
      </c>
      <c r="E23" s="10">
        <v>195017</v>
      </c>
    </row>
    <row r="24" spans="1:5" x14ac:dyDescent="0.35">
      <c r="B24" s="11" t="s">
        <v>330</v>
      </c>
      <c r="C24" s="11"/>
      <c r="D24" s="11"/>
      <c r="E24" s="12">
        <v>195017</v>
      </c>
    </row>
    <row r="25" spans="1:5" x14ac:dyDescent="0.35">
      <c r="A25">
        <f t="shared" si="0"/>
        <v>1</v>
      </c>
      <c r="B25" t="s">
        <v>308</v>
      </c>
      <c r="C25" t="s">
        <v>309</v>
      </c>
      <c r="D25" t="s">
        <v>327</v>
      </c>
      <c r="E25" s="10">
        <v>163855</v>
      </c>
    </row>
    <row r="26" spans="1:5" x14ac:dyDescent="0.35">
      <c r="B26" s="11" t="s">
        <v>341</v>
      </c>
      <c r="C26" s="11"/>
      <c r="D26" s="11"/>
      <c r="E26" s="12">
        <v>163855</v>
      </c>
    </row>
    <row r="27" spans="1:5" x14ac:dyDescent="0.35">
      <c r="A27">
        <f t="shared" si="0"/>
        <v>1</v>
      </c>
      <c r="B27" t="s">
        <v>227</v>
      </c>
      <c r="C27" t="s">
        <v>228</v>
      </c>
      <c r="D27" t="s">
        <v>327</v>
      </c>
      <c r="E27" s="10">
        <v>122640</v>
      </c>
    </row>
    <row r="28" spans="1:5" x14ac:dyDescent="0.35">
      <c r="B28" s="11" t="s">
        <v>344</v>
      </c>
      <c r="C28" s="11"/>
      <c r="D28" s="11"/>
      <c r="E28" s="12">
        <v>122640</v>
      </c>
    </row>
    <row r="29" spans="1:5" x14ac:dyDescent="0.35">
      <c r="A29">
        <v>1</v>
      </c>
      <c r="B29" t="s">
        <v>270</v>
      </c>
      <c r="C29" t="s">
        <v>271</v>
      </c>
      <c r="D29" t="s">
        <v>327</v>
      </c>
      <c r="E29" s="10">
        <v>96503</v>
      </c>
    </row>
    <row r="30" spans="1:5" x14ac:dyDescent="0.35">
      <c r="B30" s="11" t="s">
        <v>346</v>
      </c>
      <c r="C30" s="11"/>
      <c r="D30" s="11"/>
      <c r="E30" s="12">
        <v>96503</v>
      </c>
    </row>
    <row r="31" spans="1:5" x14ac:dyDescent="0.35">
      <c r="A31">
        <v>1</v>
      </c>
      <c r="B31" t="s">
        <v>235</v>
      </c>
      <c r="C31" t="s">
        <v>236</v>
      </c>
      <c r="D31" t="s">
        <v>327</v>
      </c>
      <c r="E31" s="10">
        <v>63330</v>
      </c>
    </row>
    <row r="32" spans="1:5" x14ac:dyDescent="0.35">
      <c r="B32" s="11" t="s">
        <v>349</v>
      </c>
      <c r="C32" s="11"/>
      <c r="D32" s="11"/>
      <c r="E32" s="12">
        <v>63330</v>
      </c>
    </row>
    <row r="33" spans="1:5" x14ac:dyDescent="0.35">
      <c r="A33">
        <v>1</v>
      </c>
      <c r="B33" t="s">
        <v>280</v>
      </c>
      <c r="C33" t="s">
        <v>281</v>
      </c>
      <c r="D33" t="s">
        <v>326</v>
      </c>
      <c r="E33" s="10">
        <v>27355</v>
      </c>
    </row>
    <row r="34" spans="1:5" x14ac:dyDescent="0.35">
      <c r="A34">
        <v>2</v>
      </c>
      <c r="B34" t="s">
        <v>280</v>
      </c>
      <c r="C34" t="s">
        <v>281</v>
      </c>
      <c r="D34" t="s">
        <v>327</v>
      </c>
      <c r="E34" s="10">
        <v>34178</v>
      </c>
    </row>
    <row r="35" spans="1:5" x14ac:dyDescent="0.35">
      <c r="B35" s="11" t="s">
        <v>332</v>
      </c>
      <c r="C35" s="11"/>
      <c r="D35" s="11"/>
      <c r="E35" s="12">
        <v>61533</v>
      </c>
    </row>
    <row r="36" spans="1:5" x14ac:dyDescent="0.35">
      <c r="A36">
        <v>1</v>
      </c>
      <c r="B36" t="s">
        <v>302</v>
      </c>
      <c r="C36" t="s">
        <v>303</v>
      </c>
      <c r="D36" t="s">
        <v>327</v>
      </c>
      <c r="E36" s="10">
        <v>57299</v>
      </c>
    </row>
    <row r="37" spans="1:5" x14ac:dyDescent="0.35">
      <c r="B37" s="11" t="s">
        <v>348</v>
      </c>
      <c r="C37" s="11"/>
      <c r="D37" s="11"/>
      <c r="E37" s="12">
        <v>57299</v>
      </c>
    </row>
    <row r="38" spans="1:5" x14ac:dyDescent="0.35">
      <c r="A38">
        <v>1</v>
      </c>
      <c r="B38" t="s">
        <v>203</v>
      </c>
      <c r="C38" t="s">
        <v>204</v>
      </c>
      <c r="D38" t="s">
        <v>327</v>
      </c>
      <c r="E38" s="10">
        <v>50262</v>
      </c>
    </row>
    <row r="39" spans="1:5" x14ac:dyDescent="0.35">
      <c r="B39" s="11" t="s">
        <v>350</v>
      </c>
      <c r="C39" s="11"/>
      <c r="D39" s="11"/>
      <c r="E39" s="12">
        <v>50262</v>
      </c>
    </row>
    <row r="40" spans="1:5" x14ac:dyDescent="0.35">
      <c r="A40">
        <v>1</v>
      </c>
      <c r="B40" t="s">
        <v>294</v>
      </c>
      <c r="C40" t="s">
        <v>295</v>
      </c>
      <c r="D40" t="s">
        <v>327</v>
      </c>
      <c r="E40" s="10">
        <v>50262</v>
      </c>
    </row>
    <row r="41" spans="1:5" x14ac:dyDescent="0.35">
      <c r="B41" s="11" t="s">
        <v>338</v>
      </c>
      <c r="C41" s="11"/>
      <c r="D41" s="11"/>
      <c r="E41" s="12">
        <v>50262</v>
      </c>
    </row>
    <row r="42" spans="1:5" x14ac:dyDescent="0.35">
      <c r="B42" t="s">
        <v>237</v>
      </c>
      <c r="C42" t="s">
        <v>237</v>
      </c>
      <c r="D42" t="s">
        <v>327</v>
      </c>
      <c r="E42" s="10">
        <v>44231</v>
      </c>
    </row>
    <row r="43" spans="1:5" x14ac:dyDescent="0.35">
      <c r="B43" s="11" t="s">
        <v>385</v>
      </c>
      <c r="C43" s="11"/>
      <c r="D43" s="11"/>
      <c r="E43" s="12">
        <v>44231</v>
      </c>
    </row>
    <row r="44" spans="1:5" x14ac:dyDescent="0.35">
      <c r="A44">
        <v>1</v>
      </c>
      <c r="B44" t="s">
        <v>254</v>
      </c>
      <c r="C44" t="s">
        <v>255</v>
      </c>
      <c r="D44" t="s">
        <v>327</v>
      </c>
      <c r="E44" s="10">
        <v>34178</v>
      </c>
    </row>
    <row r="45" spans="1:5" x14ac:dyDescent="0.35">
      <c r="B45" s="11" t="s">
        <v>353</v>
      </c>
      <c r="C45" s="11"/>
      <c r="D45" s="11"/>
      <c r="E45" s="12">
        <v>34178</v>
      </c>
    </row>
    <row r="46" spans="1:5" x14ac:dyDescent="0.35">
      <c r="A46">
        <v>1</v>
      </c>
      <c r="B46" t="s">
        <v>207</v>
      </c>
      <c r="C46" t="s">
        <v>208</v>
      </c>
      <c r="D46" t="s">
        <v>327</v>
      </c>
      <c r="E46" s="10">
        <v>29152</v>
      </c>
    </row>
    <row r="47" spans="1:5" x14ac:dyDescent="0.35">
      <c r="B47" s="11" t="s">
        <v>351</v>
      </c>
      <c r="C47" s="11"/>
      <c r="D47" s="11"/>
      <c r="E47" s="12">
        <v>29152</v>
      </c>
    </row>
    <row r="48" spans="1:5" x14ac:dyDescent="0.35">
      <c r="A48">
        <f t="shared" ref="A48" si="1">+A47+1</f>
        <v>1</v>
      </c>
      <c r="B48" t="s">
        <v>278</v>
      </c>
      <c r="C48" t="s">
        <v>279</v>
      </c>
      <c r="D48" t="s">
        <v>327</v>
      </c>
      <c r="E48" s="10">
        <v>24126</v>
      </c>
    </row>
    <row r="49" spans="1:5" x14ac:dyDescent="0.35">
      <c r="B49" s="11" t="s">
        <v>355</v>
      </c>
      <c r="C49" s="11"/>
      <c r="D49" s="11"/>
      <c r="E49" s="12">
        <v>24126</v>
      </c>
    </row>
    <row r="50" spans="1:5" x14ac:dyDescent="0.35">
      <c r="A50">
        <v>1</v>
      </c>
      <c r="B50" t="s">
        <v>244</v>
      </c>
      <c r="C50" t="s">
        <v>245</v>
      </c>
      <c r="D50" t="s">
        <v>327</v>
      </c>
      <c r="E50" s="10">
        <v>23121</v>
      </c>
    </row>
    <row r="51" spans="1:5" x14ac:dyDescent="0.35">
      <c r="B51" s="11" t="s">
        <v>331</v>
      </c>
      <c r="C51" s="11"/>
      <c r="D51" s="11"/>
      <c r="E51" s="12">
        <v>23121</v>
      </c>
    </row>
    <row r="52" spans="1:5" x14ac:dyDescent="0.35">
      <c r="A52">
        <f t="shared" ref="A52:A56" si="2">+A51+1</f>
        <v>1</v>
      </c>
      <c r="B52" t="s">
        <v>262</v>
      </c>
      <c r="C52" t="s">
        <v>263</v>
      </c>
      <c r="D52" t="s">
        <v>327</v>
      </c>
      <c r="E52" s="10">
        <v>20105</v>
      </c>
    </row>
    <row r="53" spans="1:5" x14ac:dyDescent="0.35">
      <c r="B53" s="11" t="s">
        <v>354</v>
      </c>
      <c r="C53" s="11"/>
      <c r="D53" s="11"/>
      <c r="E53" s="12">
        <v>20105</v>
      </c>
    </row>
    <row r="54" spans="1:5" x14ac:dyDescent="0.35">
      <c r="A54">
        <f t="shared" si="2"/>
        <v>1</v>
      </c>
      <c r="B54" t="s">
        <v>282</v>
      </c>
      <c r="C54" t="s">
        <v>283</v>
      </c>
      <c r="D54" t="s">
        <v>327</v>
      </c>
      <c r="E54" s="10">
        <v>18094</v>
      </c>
    </row>
    <row r="55" spans="1:5" x14ac:dyDescent="0.35">
      <c r="B55" s="11" t="s">
        <v>352</v>
      </c>
      <c r="C55" s="11"/>
      <c r="D55" s="11"/>
      <c r="E55" s="12">
        <v>18094</v>
      </c>
    </row>
    <row r="56" spans="1:5" x14ac:dyDescent="0.35">
      <c r="A56">
        <f t="shared" si="2"/>
        <v>1</v>
      </c>
      <c r="B56" t="s">
        <v>225</v>
      </c>
      <c r="C56" t="s">
        <v>226</v>
      </c>
      <c r="D56" t="s">
        <v>327</v>
      </c>
      <c r="E56" s="10">
        <v>14073</v>
      </c>
    </row>
    <row r="57" spans="1:5" x14ac:dyDescent="0.35">
      <c r="B57" s="11" t="s">
        <v>362</v>
      </c>
      <c r="C57" s="11"/>
      <c r="D57" s="11"/>
      <c r="E57" s="12">
        <v>14073</v>
      </c>
    </row>
    <row r="58" spans="1:5" x14ac:dyDescent="0.35">
      <c r="A58">
        <v>1</v>
      </c>
      <c r="B58" t="s">
        <v>231</v>
      </c>
      <c r="C58" t="s">
        <v>232</v>
      </c>
      <c r="D58" t="s">
        <v>327</v>
      </c>
      <c r="E58" s="10">
        <v>14073</v>
      </c>
    </row>
    <row r="59" spans="1:5" x14ac:dyDescent="0.35">
      <c r="B59" s="11" t="s">
        <v>357</v>
      </c>
      <c r="C59" s="11"/>
      <c r="D59" s="11"/>
      <c r="E59" s="12">
        <v>14073</v>
      </c>
    </row>
    <row r="60" spans="1:5" x14ac:dyDescent="0.35">
      <c r="A60">
        <f>+A59+1</f>
        <v>1</v>
      </c>
      <c r="B60" t="s">
        <v>258</v>
      </c>
      <c r="C60" t="s">
        <v>259</v>
      </c>
      <c r="D60" t="s">
        <v>327</v>
      </c>
      <c r="E60" s="10">
        <v>10052</v>
      </c>
    </row>
    <row r="61" spans="1:5" x14ac:dyDescent="0.35">
      <c r="B61" s="11" t="s">
        <v>343</v>
      </c>
      <c r="C61" s="11"/>
      <c r="D61" s="11"/>
      <c r="E61" s="12">
        <v>10052</v>
      </c>
    </row>
    <row r="62" spans="1:5" x14ac:dyDescent="0.35">
      <c r="A62">
        <v>1</v>
      </c>
      <c r="B62" t="s">
        <v>318</v>
      </c>
      <c r="C62" t="s">
        <v>319</v>
      </c>
      <c r="D62" t="s">
        <v>326</v>
      </c>
      <c r="E62" s="10">
        <v>1455</v>
      </c>
    </row>
    <row r="63" spans="1:5" x14ac:dyDescent="0.35">
      <c r="A63">
        <f t="shared" ref="A63:A65" si="3">+A62+1</f>
        <v>2</v>
      </c>
      <c r="B63" t="s">
        <v>318</v>
      </c>
      <c r="C63" t="s">
        <v>319</v>
      </c>
      <c r="D63" t="s">
        <v>327</v>
      </c>
      <c r="E63" s="10">
        <v>8042</v>
      </c>
    </row>
    <row r="64" spans="1:5" x14ac:dyDescent="0.35">
      <c r="B64" s="11" t="s">
        <v>363</v>
      </c>
      <c r="C64" s="11"/>
      <c r="D64" s="11"/>
      <c r="E64" s="12">
        <v>9497</v>
      </c>
    </row>
    <row r="65" spans="1:5" x14ac:dyDescent="0.35">
      <c r="A65">
        <f t="shared" si="3"/>
        <v>1</v>
      </c>
      <c r="B65" t="s">
        <v>274</v>
      </c>
      <c r="C65" t="s">
        <v>275</v>
      </c>
      <c r="D65" t="s">
        <v>327</v>
      </c>
      <c r="E65" s="10">
        <v>8042</v>
      </c>
    </row>
    <row r="66" spans="1:5" x14ac:dyDescent="0.35">
      <c r="B66" s="11" t="s">
        <v>367</v>
      </c>
      <c r="C66" s="11"/>
      <c r="D66" s="11"/>
      <c r="E66" s="12">
        <v>8042</v>
      </c>
    </row>
    <row r="67" spans="1:5" x14ac:dyDescent="0.35">
      <c r="A67">
        <v>1</v>
      </c>
      <c r="B67" t="s">
        <v>219</v>
      </c>
      <c r="C67" t="s">
        <v>220</v>
      </c>
      <c r="D67" t="s">
        <v>327</v>
      </c>
      <c r="E67" s="10">
        <v>8042</v>
      </c>
    </row>
    <row r="68" spans="1:5" x14ac:dyDescent="0.35">
      <c r="B68" s="11" t="s">
        <v>365</v>
      </c>
      <c r="C68" s="11"/>
      <c r="D68" s="11"/>
      <c r="E68" s="12">
        <v>8042</v>
      </c>
    </row>
    <row r="69" spans="1:5" x14ac:dyDescent="0.35">
      <c r="A69">
        <f>+A68+1</f>
        <v>1</v>
      </c>
      <c r="B69" t="s">
        <v>276</v>
      </c>
      <c r="C69" t="s">
        <v>277</v>
      </c>
      <c r="D69" t="s">
        <v>327</v>
      </c>
      <c r="E69" s="10">
        <v>7037</v>
      </c>
    </row>
    <row r="70" spans="1:5" x14ac:dyDescent="0.35">
      <c r="B70" s="11" t="s">
        <v>340</v>
      </c>
      <c r="C70" s="11"/>
      <c r="D70" s="11"/>
      <c r="E70" s="12">
        <v>7037</v>
      </c>
    </row>
    <row r="71" spans="1:5" x14ac:dyDescent="0.35">
      <c r="A71">
        <f t="shared" ref="A71:A73" si="4">+A70+1</f>
        <v>1</v>
      </c>
      <c r="B71" s="11" t="s">
        <v>256</v>
      </c>
      <c r="C71" t="s">
        <v>257</v>
      </c>
      <c r="D71" t="s">
        <v>327</v>
      </c>
      <c r="E71" s="12">
        <v>7036</v>
      </c>
    </row>
    <row r="72" spans="1:5" x14ac:dyDescent="0.35">
      <c r="B72" s="11" t="s">
        <v>366</v>
      </c>
      <c r="C72" s="11"/>
      <c r="D72" s="11"/>
      <c r="E72" s="12">
        <v>7036</v>
      </c>
    </row>
    <row r="73" spans="1:5" x14ac:dyDescent="0.35">
      <c r="A73">
        <f t="shared" si="4"/>
        <v>1</v>
      </c>
      <c r="B73" t="s">
        <v>264</v>
      </c>
      <c r="C73" t="s">
        <v>265</v>
      </c>
      <c r="D73" t="s">
        <v>327</v>
      </c>
      <c r="E73" s="10">
        <v>6031</v>
      </c>
    </row>
    <row r="74" spans="1:5" x14ac:dyDescent="0.35">
      <c r="B74" s="11" t="s">
        <v>372</v>
      </c>
      <c r="C74" s="11"/>
      <c r="D74" s="11"/>
      <c r="E74" s="12">
        <v>6031</v>
      </c>
    </row>
    <row r="75" spans="1:5" x14ac:dyDescent="0.35">
      <c r="A75">
        <v>1</v>
      </c>
      <c r="B75" t="s">
        <v>223</v>
      </c>
      <c r="C75" t="s">
        <v>224</v>
      </c>
      <c r="D75" t="s">
        <v>327</v>
      </c>
      <c r="E75" s="10">
        <v>6031</v>
      </c>
    </row>
    <row r="76" spans="1:5" x14ac:dyDescent="0.35">
      <c r="B76" s="11" t="s">
        <v>386</v>
      </c>
      <c r="C76" s="11"/>
      <c r="D76" s="11"/>
      <c r="E76" s="12">
        <v>6031</v>
      </c>
    </row>
    <row r="77" spans="1:5" x14ac:dyDescent="0.35">
      <c r="A77">
        <v>1</v>
      </c>
      <c r="B77" t="s">
        <v>242</v>
      </c>
      <c r="C77" t="s">
        <v>243</v>
      </c>
      <c r="D77" t="s">
        <v>327</v>
      </c>
      <c r="E77" s="10">
        <v>6031</v>
      </c>
    </row>
    <row r="78" spans="1:5" x14ac:dyDescent="0.35">
      <c r="B78" s="11" t="s">
        <v>364</v>
      </c>
      <c r="C78" s="11"/>
      <c r="D78" s="11"/>
      <c r="E78" s="12">
        <v>6031</v>
      </c>
    </row>
    <row r="79" spans="1:5" x14ac:dyDescent="0.35">
      <c r="A79">
        <f t="shared" ref="A79:A81" si="5">+A78+1</f>
        <v>1</v>
      </c>
      <c r="B79" t="s">
        <v>312</v>
      </c>
      <c r="C79" t="s">
        <v>313</v>
      </c>
      <c r="D79" t="s">
        <v>327</v>
      </c>
      <c r="E79" s="10">
        <v>6031</v>
      </c>
    </row>
    <row r="80" spans="1:5" x14ac:dyDescent="0.35">
      <c r="B80" s="11" t="s">
        <v>373</v>
      </c>
      <c r="C80" s="11"/>
      <c r="D80" s="11"/>
      <c r="E80" s="12">
        <v>6031</v>
      </c>
    </row>
    <row r="81" spans="1:5" x14ac:dyDescent="0.35">
      <c r="A81">
        <f t="shared" si="5"/>
        <v>1</v>
      </c>
      <c r="B81" t="s">
        <v>314</v>
      </c>
      <c r="C81" t="s">
        <v>315</v>
      </c>
      <c r="D81" t="s">
        <v>327</v>
      </c>
      <c r="E81" s="10">
        <v>4021</v>
      </c>
    </row>
    <row r="82" spans="1:5" x14ac:dyDescent="0.35">
      <c r="B82" s="11" t="s">
        <v>360</v>
      </c>
      <c r="C82" s="11"/>
      <c r="D82" s="11"/>
      <c r="E82" s="12">
        <v>4021</v>
      </c>
    </row>
    <row r="83" spans="1:5" x14ac:dyDescent="0.35">
      <c r="A83">
        <v>1</v>
      </c>
      <c r="B83" t="s">
        <v>268</v>
      </c>
      <c r="C83" t="s">
        <v>269</v>
      </c>
      <c r="D83" t="s">
        <v>327</v>
      </c>
      <c r="E83" s="10">
        <v>4021</v>
      </c>
    </row>
    <row r="84" spans="1:5" x14ac:dyDescent="0.35">
      <c r="B84" s="11" t="s">
        <v>374</v>
      </c>
      <c r="C84" s="11"/>
      <c r="D84" s="11"/>
      <c r="E84" s="12">
        <v>4021</v>
      </c>
    </row>
    <row r="85" spans="1:5" x14ac:dyDescent="0.35">
      <c r="A85">
        <v>1</v>
      </c>
      <c r="B85" t="s">
        <v>260</v>
      </c>
      <c r="C85" t="s">
        <v>261</v>
      </c>
      <c r="D85" t="s">
        <v>327</v>
      </c>
      <c r="E85" s="10">
        <v>4021</v>
      </c>
    </row>
    <row r="86" spans="1:5" x14ac:dyDescent="0.35">
      <c r="B86" s="11" t="s">
        <v>356</v>
      </c>
      <c r="C86" s="11"/>
      <c r="D86" s="11"/>
      <c r="E86" s="12">
        <v>4021</v>
      </c>
    </row>
    <row r="87" spans="1:5" x14ac:dyDescent="0.35">
      <c r="A87">
        <f t="shared" ref="A87" si="6">+A86+1</f>
        <v>1</v>
      </c>
      <c r="B87" t="s">
        <v>286</v>
      </c>
      <c r="C87" t="s">
        <v>287</v>
      </c>
      <c r="D87" t="s">
        <v>327</v>
      </c>
      <c r="E87" s="10">
        <v>4021</v>
      </c>
    </row>
    <row r="88" spans="1:5" x14ac:dyDescent="0.35">
      <c r="B88" s="11" t="s">
        <v>359</v>
      </c>
      <c r="C88" s="11"/>
      <c r="D88" s="11"/>
      <c r="E88" s="12">
        <v>4021</v>
      </c>
    </row>
    <row r="89" spans="1:5" x14ac:dyDescent="0.35">
      <c r="A89">
        <v>1</v>
      </c>
      <c r="B89" t="s">
        <v>211</v>
      </c>
      <c r="C89" t="s">
        <v>212</v>
      </c>
      <c r="D89" t="s">
        <v>327</v>
      </c>
      <c r="E89" s="10">
        <v>4021</v>
      </c>
    </row>
    <row r="90" spans="1:5" x14ac:dyDescent="0.35">
      <c r="B90" s="11" t="s">
        <v>339</v>
      </c>
      <c r="C90" s="11"/>
      <c r="D90" s="11"/>
      <c r="E90" s="12">
        <v>4021</v>
      </c>
    </row>
    <row r="91" spans="1:5" x14ac:dyDescent="0.35">
      <c r="A91">
        <f>+A90+1</f>
        <v>1</v>
      </c>
      <c r="B91" t="s">
        <v>290</v>
      </c>
      <c r="C91" t="s">
        <v>291</v>
      </c>
      <c r="D91" t="s">
        <v>327</v>
      </c>
      <c r="E91" s="10">
        <v>4021</v>
      </c>
    </row>
    <row r="92" spans="1:5" x14ac:dyDescent="0.35">
      <c r="B92" s="11" t="s">
        <v>335</v>
      </c>
      <c r="C92" s="11"/>
      <c r="D92" s="11"/>
      <c r="E92" s="12">
        <v>4021</v>
      </c>
    </row>
    <row r="93" spans="1:5" x14ac:dyDescent="0.35">
      <c r="A93">
        <f t="shared" ref="A93:A95" si="7">+A92+1</f>
        <v>1</v>
      </c>
      <c r="B93" t="s">
        <v>215</v>
      </c>
      <c r="C93" t="s">
        <v>216</v>
      </c>
      <c r="D93" t="s">
        <v>327</v>
      </c>
      <c r="E93" s="10">
        <v>4021</v>
      </c>
    </row>
    <row r="94" spans="1:5" x14ac:dyDescent="0.35">
      <c r="B94" s="11" t="s">
        <v>376</v>
      </c>
      <c r="C94" s="11"/>
      <c r="D94" s="11"/>
      <c r="E94" s="12">
        <v>4021</v>
      </c>
    </row>
    <row r="95" spans="1:5" x14ac:dyDescent="0.35">
      <c r="A95">
        <f t="shared" si="7"/>
        <v>1</v>
      </c>
      <c r="B95" t="s">
        <v>238</v>
      </c>
      <c r="C95" t="s">
        <v>239</v>
      </c>
      <c r="D95" t="s">
        <v>327</v>
      </c>
      <c r="E95" s="10">
        <v>4021</v>
      </c>
    </row>
    <row r="96" spans="1:5" x14ac:dyDescent="0.35">
      <c r="B96" s="11" t="s">
        <v>369</v>
      </c>
      <c r="C96" s="11"/>
      <c r="D96" s="11"/>
      <c r="E96" s="12">
        <v>4021</v>
      </c>
    </row>
    <row r="97" spans="1:5" x14ac:dyDescent="0.35">
      <c r="A97">
        <v>1</v>
      </c>
      <c r="B97" t="s">
        <v>304</v>
      </c>
      <c r="C97" t="s">
        <v>305</v>
      </c>
      <c r="D97" t="s">
        <v>327</v>
      </c>
      <c r="E97" s="10">
        <v>3016</v>
      </c>
    </row>
    <row r="98" spans="1:5" x14ac:dyDescent="0.35">
      <c r="B98" s="11" t="s">
        <v>342</v>
      </c>
      <c r="C98" s="11"/>
      <c r="D98" s="11"/>
      <c r="E98" s="12">
        <v>3016</v>
      </c>
    </row>
    <row r="99" spans="1:5" x14ac:dyDescent="0.35">
      <c r="A99">
        <v>1</v>
      </c>
      <c r="B99" t="s">
        <v>250</v>
      </c>
      <c r="C99" t="s">
        <v>251</v>
      </c>
      <c r="D99" t="s">
        <v>327</v>
      </c>
      <c r="E99" s="10">
        <v>3016</v>
      </c>
    </row>
    <row r="100" spans="1:5" x14ac:dyDescent="0.35">
      <c r="B100" s="11" t="s">
        <v>358</v>
      </c>
      <c r="C100" s="11"/>
      <c r="D100" s="11"/>
      <c r="E100" s="12">
        <v>3016</v>
      </c>
    </row>
    <row r="101" spans="1:5" x14ac:dyDescent="0.35">
      <c r="A101">
        <f t="shared" ref="A101:A103" si="8">+A100+1</f>
        <v>1</v>
      </c>
      <c r="B101" t="s">
        <v>229</v>
      </c>
      <c r="C101" t="s">
        <v>230</v>
      </c>
      <c r="D101" t="s">
        <v>327</v>
      </c>
      <c r="E101" s="10">
        <v>3016</v>
      </c>
    </row>
    <row r="102" spans="1:5" x14ac:dyDescent="0.35">
      <c r="B102" s="11" t="s">
        <v>377</v>
      </c>
      <c r="C102" s="11"/>
      <c r="D102" s="11"/>
      <c r="E102" s="12">
        <v>3016</v>
      </c>
    </row>
    <row r="103" spans="1:5" x14ac:dyDescent="0.35">
      <c r="A103">
        <f t="shared" si="8"/>
        <v>1</v>
      </c>
      <c r="B103" t="s">
        <v>248</v>
      </c>
      <c r="C103" t="s">
        <v>249</v>
      </c>
      <c r="D103" t="s">
        <v>327</v>
      </c>
      <c r="E103" s="10">
        <v>3016</v>
      </c>
    </row>
    <row r="104" spans="1:5" x14ac:dyDescent="0.35">
      <c r="B104" s="11" t="s">
        <v>375</v>
      </c>
      <c r="C104" s="11"/>
      <c r="D104" s="11"/>
      <c r="E104" s="12">
        <v>3016</v>
      </c>
    </row>
    <row r="105" spans="1:5" x14ac:dyDescent="0.35">
      <c r="A105">
        <v>1</v>
      </c>
      <c r="B105" t="s">
        <v>221</v>
      </c>
      <c r="C105" t="s">
        <v>222</v>
      </c>
      <c r="D105" t="s">
        <v>327</v>
      </c>
      <c r="E105" s="10">
        <v>3016</v>
      </c>
    </row>
    <row r="106" spans="1:5" x14ac:dyDescent="0.35">
      <c r="B106" s="11" t="s">
        <v>371</v>
      </c>
      <c r="C106" s="11"/>
      <c r="D106" s="11"/>
      <c r="E106" s="12">
        <v>3016</v>
      </c>
    </row>
    <row r="107" spans="1:5" x14ac:dyDescent="0.35">
      <c r="A107">
        <v>1</v>
      </c>
      <c r="B107" t="s">
        <v>209</v>
      </c>
      <c r="C107" t="s">
        <v>210</v>
      </c>
      <c r="D107" t="s">
        <v>327</v>
      </c>
      <c r="E107" s="10">
        <v>3016</v>
      </c>
    </row>
    <row r="108" spans="1:5" x14ac:dyDescent="0.35">
      <c r="B108" s="11" t="s">
        <v>347</v>
      </c>
      <c r="C108" s="11"/>
      <c r="D108" s="11"/>
      <c r="E108" s="12">
        <v>3016</v>
      </c>
    </row>
    <row r="109" spans="1:5" x14ac:dyDescent="0.35">
      <c r="A109">
        <f t="shared" ref="A109" si="9">+A108+1</f>
        <v>1</v>
      </c>
      <c r="B109" t="s">
        <v>298</v>
      </c>
      <c r="C109" t="s">
        <v>299</v>
      </c>
      <c r="D109" t="s">
        <v>327</v>
      </c>
      <c r="E109" s="10">
        <v>1005</v>
      </c>
    </row>
    <row r="110" spans="1:5" x14ac:dyDescent="0.35">
      <c r="B110" s="11" t="s">
        <v>383</v>
      </c>
      <c r="C110" s="11"/>
      <c r="D110" s="11"/>
      <c r="E110" s="12">
        <v>1005</v>
      </c>
    </row>
    <row r="111" spans="1:5" x14ac:dyDescent="0.35">
      <c r="A111">
        <v>1</v>
      </c>
      <c r="B111" t="s">
        <v>246</v>
      </c>
      <c r="C111" t="s">
        <v>247</v>
      </c>
      <c r="D111" t="s">
        <v>327</v>
      </c>
      <c r="E111" s="10">
        <v>1005</v>
      </c>
    </row>
    <row r="112" spans="1:5" x14ac:dyDescent="0.35">
      <c r="B112" s="11" t="s">
        <v>382</v>
      </c>
      <c r="C112" s="11"/>
      <c r="D112" s="11"/>
      <c r="E112" s="12">
        <v>1005</v>
      </c>
    </row>
    <row r="113" spans="1:5" x14ac:dyDescent="0.35">
      <c r="A113">
        <f>+A112+1</f>
        <v>1</v>
      </c>
      <c r="B113" t="s">
        <v>272</v>
      </c>
      <c r="C113" t="s">
        <v>273</v>
      </c>
      <c r="D113" t="s">
        <v>327</v>
      </c>
      <c r="E113" s="10">
        <v>1005</v>
      </c>
    </row>
    <row r="114" spans="1:5" x14ac:dyDescent="0.35">
      <c r="B114" s="11" t="s">
        <v>370</v>
      </c>
      <c r="C114" s="11"/>
      <c r="D114" s="11"/>
      <c r="E114" s="12">
        <v>1005</v>
      </c>
    </row>
    <row r="115" spans="1:5" x14ac:dyDescent="0.35">
      <c r="A115">
        <f t="shared" ref="A115:A117" si="10">+A114+1</f>
        <v>1</v>
      </c>
      <c r="B115" t="s">
        <v>292</v>
      </c>
      <c r="C115" t="s">
        <v>293</v>
      </c>
      <c r="D115" t="s">
        <v>327</v>
      </c>
      <c r="E115" s="10">
        <v>1005</v>
      </c>
    </row>
    <row r="116" spans="1:5" x14ac:dyDescent="0.35">
      <c r="B116" s="11" t="s">
        <v>380</v>
      </c>
      <c r="C116" s="11"/>
      <c r="D116" s="11"/>
      <c r="E116" s="12">
        <v>1005</v>
      </c>
    </row>
    <row r="117" spans="1:5" x14ac:dyDescent="0.35">
      <c r="A117">
        <f t="shared" si="10"/>
        <v>1</v>
      </c>
      <c r="B117" t="s">
        <v>266</v>
      </c>
      <c r="C117" t="s">
        <v>267</v>
      </c>
      <c r="D117" t="s">
        <v>327</v>
      </c>
      <c r="E117" s="10">
        <v>1005</v>
      </c>
    </row>
    <row r="118" spans="1:5" x14ac:dyDescent="0.35">
      <c r="B118" s="11" t="s">
        <v>379</v>
      </c>
      <c r="C118" s="11"/>
      <c r="D118" s="11"/>
      <c r="E118" s="12">
        <v>1005</v>
      </c>
    </row>
    <row r="119" spans="1:5" x14ac:dyDescent="0.35">
      <c r="A119">
        <v>1</v>
      </c>
      <c r="B119" t="s">
        <v>306</v>
      </c>
      <c r="C119" t="s">
        <v>307</v>
      </c>
      <c r="D119" t="s">
        <v>327</v>
      </c>
      <c r="E119" s="10">
        <v>1005</v>
      </c>
    </row>
    <row r="120" spans="1:5" x14ac:dyDescent="0.35">
      <c r="B120" s="11" t="s">
        <v>381</v>
      </c>
      <c r="C120" s="11"/>
      <c r="D120" s="11"/>
      <c r="E120" s="12">
        <v>1005</v>
      </c>
    </row>
    <row r="121" spans="1:5" x14ac:dyDescent="0.35">
      <c r="A121">
        <v>1</v>
      </c>
      <c r="B121" t="s">
        <v>316</v>
      </c>
      <c r="C121" t="s">
        <v>317</v>
      </c>
      <c r="D121" t="s">
        <v>327</v>
      </c>
      <c r="E121" s="10">
        <v>1005</v>
      </c>
    </row>
    <row r="122" spans="1:5" x14ac:dyDescent="0.35">
      <c r="B122" s="11" t="s">
        <v>361</v>
      </c>
      <c r="C122" s="11"/>
      <c r="D122" s="11"/>
      <c r="E122" s="12">
        <v>1005</v>
      </c>
    </row>
    <row r="123" spans="1:5" x14ac:dyDescent="0.35">
      <c r="A123">
        <f t="shared" ref="A123:A125" si="11">+A122+1</f>
        <v>1</v>
      </c>
      <c r="B123" t="s">
        <v>284</v>
      </c>
      <c r="C123" t="s">
        <v>285</v>
      </c>
      <c r="D123" t="s">
        <v>327</v>
      </c>
      <c r="E123" s="10">
        <v>1005</v>
      </c>
    </row>
    <row r="124" spans="1:5" x14ac:dyDescent="0.35">
      <c r="B124" s="11" t="s">
        <v>378</v>
      </c>
      <c r="C124" s="11"/>
      <c r="D124" s="11"/>
      <c r="E124" s="12">
        <v>1005</v>
      </c>
    </row>
    <row r="125" spans="1:5" x14ac:dyDescent="0.35">
      <c r="A125">
        <f t="shared" si="11"/>
        <v>1</v>
      </c>
      <c r="B125" t="s">
        <v>310</v>
      </c>
      <c r="C125" t="s">
        <v>311</v>
      </c>
      <c r="D125" t="s">
        <v>327</v>
      </c>
      <c r="E125" s="10">
        <v>1005</v>
      </c>
    </row>
    <row r="126" spans="1:5" x14ac:dyDescent="0.35">
      <c r="B126" s="11" t="s">
        <v>345</v>
      </c>
      <c r="C126" s="11"/>
      <c r="D126" s="11"/>
      <c r="E126" s="12">
        <v>1005</v>
      </c>
    </row>
    <row r="127" spans="1:5" x14ac:dyDescent="0.35">
      <c r="A127">
        <v>1</v>
      </c>
      <c r="B127" t="s">
        <v>300</v>
      </c>
      <c r="C127" t="s">
        <v>301</v>
      </c>
      <c r="D127" t="s">
        <v>327</v>
      </c>
      <c r="E127" s="10">
        <v>1005</v>
      </c>
    </row>
    <row r="128" spans="1:5" x14ac:dyDescent="0.35">
      <c r="B128" s="11" t="s">
        <v>368</v>
      </c>
      <c r="C128" s="11"/>
      <c r="D128" s="11"/>
      <c r="E128" s="12">
        <v>1005</v>
      </c>
    </row>
    <row r="129" spans="2:5" x14ac:dyDescent="0.35">
      <c r="B129" t="s">
        <v>320</v>
      </c>
      <c r="E129" s="10">
        <v>12294075</v>
      </c>
    </row>
  </sheetData>
  <mergeCells count="1"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BBB-D788-4735-9A6C-F4B990027B7F}">
  <dimension ref="A1:A23"/>
  <sheetViews>
    <sheetView workbookViewId="0">
      <selection activeCell="E12" sqref="E12"/>
    </sheetView>
  </sheetViews>
  <sheetFormatPr baseColWidth="10" defaultRowHeight="14.5" x14ac:dyDescent="0.35"/>
  <cols>
    <col min="1" max="1" width="39.6328125" bestFit="1" customWidth="1"/>
  </cols>
  <sheetData>
    <row r="1" spans="1:1" x14ac:dyDescent="0.35">
      <c r="A1" t="s">
        <v>299</v>
      </c>
    </row>
    <row r="2" spans="1:1" x14ac:dyDescent="0.35">
      <c r="A2" t="s">
        <v>307</v>
      </c>
    </row>
    <row r="3" spans="1:1" x14ac:dyDescent="0.35">
      <c r="A3" t="s">
        <v>257</v>
      </c>
    </row>
    <row r="4" spans="1:1" x14ac:dyDescent="0.35">
      <c r="A4" t="s">
        <v>259</v>
      </c>
    </row>
    <row r="5" spans="1:1" x14ac:dyDescent="0.35">
      <c r="A5" t="s">
        <v>261</v>
      </c>
    </row>
    <row r="6" spans="1:1" x14ac:dyDescent="0.35">
      <c r="A6" t="s">
        <v>269</v>
      </c>
    </row>
    <row r="7" spans="1:1" x14ac:dyDescent="0.35">
      <c r="A7" t="s">
        <v>273</v>
      </c>
    </row>
    <row r="8" spans="1:1" x14ac:dyDescent="0.35">
      <c r="A8" t="s">
        <v>279</v>
      </c>
    </row>
    <row r="9" spans="1:1" x14ac:dyDescent="0.35">
      <c r="A9" t="s">
        <v>277</v>
      </c>
    </row>
    <row r="10" spans="1:1" x14ac:dyDescent="0.35">
      <c r="A10" t="s">
        <v>283</v>
      </c>
    </row>
    <row r="11" spans="1:1" x14ac:dyDescent="0.35">
      <c r="A11" t="s">
        <v>285</v>
      </c>
    </row>
    <row r="12" spans="1:1" x14ac:dyDescent="0.35">
      <c r="A12" t="s">
        <v>287</v>
      </c>
    </row>
    <row r="13" spans="1:1" x14ac:dyDescent="0.35">
      <c r="A13" t="s">
        <v>291</v>
      </c>
    </row>
    <row r="14" spans="1:1" x14ac:dyDescent="0.35">
      <c r="A14" t="s">
        <v>265</v>
      </c>
    </row>
    <row r="15" spans="1:1" x14ac:dyDescent="0.35">
      <c r="A15" t="s">
        <v>317</v>
      </c>
    </row>
    <row r="16" spans="1:1" x14ac:dyDescent="0.35">
      <c r="A16" t="s">
        <v>301</v>
      </c>
    </row>
    <row r="17" spans="1:1" x14ac:dyDescent="0.35">
      <c r="A17" t="s">
        <v>305</v>
      </c>
    </row>
    <row r="18" spans="1:1" x14ac:dyDescent="0.35">
      <c r="A18" t="s">
        <v>311</v>
      </c>
    </row>
    <row r="19" spans="1:1" x14ac:dyDescent="0.35">
      <c r="A19" t="s">
        <v>313</v>
      </c>
    </row>
    <row r="20" spans="1:1" x14ac:dyDescent="0.35">
      <c r="A20" t="s">
        <v>315</v>
      </c>
    </row>
    <row r="21" spans="1:1" x14ac:dyDescent="0.35">
      <c r="A21" t="s">
        <v>293</v>
      </c>
    </row>
    <row r="22" spans="1:1" x14ac:dyDescent="0.35">
      <c r="A22" t="s">
        <v>319</v>
      </c>
    </row>
    <row r="23" spans="1:1" x14ac:dyDescent="0.35">
      <c r="A23" t="s">
        <v>289</v>
      </c>
    </row>
  </sheetData>
  <sortState xmlns:xlrd2="http://schemas.microsoft.com/office/spreadsheetml/2017/richdata2" ref="A1:A23">
    <sortCondition ref="A1:A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F213-3EE3-4CE5-89AC-B7CCDDF12483}">
  <dimension ref="A1:A61"/>
  <sheetViews>
    <sheetView topLeftCell="A7" workbookViewId="0">
      <selection activeCell="C9" sqref="C9"/>
    </sheetView>
  </sheetViews>
  <sheetFormatPr baseColWidth="10" defaultRowHeight="14.5" x14ac:dyDescent="0.35"/>
  <cols>
    <col min="1" max="1" width="39.6328125" bestFit="1" customWidth="1"/>
  </cols>
  <sheetData>
    <row r="1" spans="1:1" x14ac:dyDescent="0.35">
      <c r="A1" t="s">
        <v>400</v>
      </c>
    </row>
    <row r="3" spans="1:1" x14ac:dyDescent="0.35">
      <c r="A3" t="s">
        <v>195</v>
      </c>
    </row>
    <row r="4" spans="1:1" x14ac:dyDescent="0.35">
      <c r="A4" t="s">
        <v>241</v>
      </c>
    </row>
    <row r="5" spans="1:1" x14ac:dyDescent="0.35">
      <c r="A5" t="s">
        <v>206</v>
      </c>
    </row>
    <row r="6" spans="1:1" x14ac:dyDescent="0.35">
      <c r="A6" t="s">
        <v>218</v>
      </c>
    </row>
    <row r="7" spans="1:1" x14ac:dyDescent="0.35">
      <c r="A7" t="s">
        <v>214</v>
      </c>
    </row>
    <row r="8" spans="1:1" x14ac:dyDescent="0.35">
      <c r="A8" t="s">
        <v>297</v>
      </c>
    </row>
    <row r="9" spans="1:1" x14ac:dyDescent="0.35">
      <c r="A9" t="s">
        <v>234</v>
      </c>
    </row>
    <row r="10" spans="1:1" x14ac:dyDescent="0.35">
      <c r="A10" t="s">
        <v>289</v>
      </c>
    </row>
    <row r="11" spans="1:1" x14ac:dyDescent="0.35">
      <c r="A11" t="s">
        <v>253</v>
      </c>
    </row>
    <row r="12" spans="1:1" x14ac:dyDescent="0.35">
      <c r="A12" t="s">
        <v>309</v>
      </c>
    </row>
    <row r="13" spans="1:1" x14ac:dyDescent="0.35">
      <c r="A13" t="s">
        <v>228</v>
      </c>
    </row>
    <row r="14" spans="1:1" x14ac:dyDescent="0.35">
      <c r="A14" t="s">
        <v>271</v>
      </c>
    </row>
    <row r="15" spans="1:1" x14ac:dyDescent="0.35">
      <c r="A15" t="s">
        <v>236</v>
      </c>
    </row>
    <row r="16" spans="1:1" x14ac:dyDescent="0.35">
      <c r="A16" t="s">
        <v>281</v>
      </c>
    </row>
    <row r="17" spans="1:1" x14ac:dyDescent="0.35">
      <c r="A17" t="s">
        <v>303</v>
      </c>
    </row>
    <row r="18" spans="1:1" x14ac:dyDescent="0.35">
      <c r="A18" t="s">
        <v>204</v>
      </c>
    </row>
    <row r="19" spans="1:1" x14ac:dyDescent="0.35">
      <c r="A19" t="s">
        <v>295</v>
      </c>
    </row>
    <row r="20" spans="1:1" x14ac:dyDescent="0.35">
      <c r="A20" t="s">
        <v>255</v>
      </c>
    </row>
    <row r="21" spans="1:1" x14ac:dyDescent="0.35">
      <c r="A21" t="s">
        <v>208</v>
      </c>
    </row>
    <row r="22" spans="1:1" x14ac:dyDescent="0.35">
      <c r="A22" t="s">
        <v>279</v>
      </c>
    </row>
    <row r="23" spans="1:1" x14ac:dyDescent="0.35">
      <c r="A23" t="s">
        <v>245</v>
      </c>
    </row>
    <row r="24" spans="1:1" x14ac:dyDescent="0.35">
      <c r="A24" t="s">
        <v>263</v>
      </c>
    </row>
    <row r="25" spans="1:1" x14ac:dyDescent="0.35">
      <c r="A25" t="s">
        <v>283</v>
      </c>
    </row>
    <row r="26" spans="1:1" x14ac:dyDescent="0.35">
      <c r="A26" t="s">
        <v>226</v>
      </c>
    </row>
    <row r="27" spans="1:1" x14ac:dyDescent="0.35">
      <c r="A27" t="s">
        <v>232</v>
      </c>
    </row>
    <row r="28" spans="1:1" x14ac:dyDescent="0.35">
      <c r="A28" t="s">
        <v>259</v>
      </c>
    </row>
    <row r="29" spans="1:1" x14ac:dyDescent="0.35">
      <c r="A29" t="s">
        <v>319</v>
      </c>
    </row>
    <row r="30" spans="1:1" x14ac:dyDescent="0.35">
      <c r="A30" t="s">
        <v>275</v>
      </c>
    </row>
    <row r="31" spans="1:1" x14ac:dyDescent="0.35">
      <c r="A31" t="s">
        <v>220</v>
      </c>
    </row>
    <row r="32" spans="1:1" x14ac:dyDescent="0.35">
      <c r="A32" t="s">
        <v>277</v>
      </c>
    </row>
    <row r="33" spans="1:1" x14ac:dyDescent="0.35">
      <c r="A33" t="s">
        <v>257</v>
      </c>
    </row>
    <row r="34" spans="1:1" x14ac:dyDescent="0.35">
      <c r="A34" t="s">
        <v>265</v>
      </c>
    </row>
    <row r="35" spans="1:1" x14ac:dyDescent="0.35">
      <c r="A35" t="s">
        <v>224</v>
      </c>
    </row>
    <row r="36" spans="1:1" x14ac:dyDescent="0.35">
      <c r="A36" t="s">
        <v>243</v>
      </c>
    </row>
    <row r="37" spans="1:1" x14ac:dyDescent="0.35">
      <c r="A37" t="s">
        <v>313</v>
      </c>
    </row>
    <row r="38" spans="1:1" x14ac:dyDescent="0.35">
      <c r="A38" t="s">
        <v>315</v>
      </c>
    </row>
    <row r="39" spans="1:1" x14ac:dyDescent="0.35">
      <c r="A39" t="s">
        <v>269</v>
      </c>
    </row>
    <row r="40" spans="1:1" x14ac:dyDescent="0.35">
      <c r="A40" t="s">
        <v>261</v>
      </c>
    </row>
    <row r="41" spans="1:1" x14ac:dyDescent="0.35">
      <c r="A41" t="s">
        <v>287</v>
      </c>
    </row>
    <row r="42" spans="1:1" x14ac:dyDescent="0.35">
      <c r="A42" t="s">
        <v>212</v>
      </c>
    </row>
    <row r="43" spans="1:1" x14ac:dyDescent="0.35">
      <c r="A43" t="s">
        <v>291</v>
      </c>
    </row>
    <row r="44" spans="1:1" x14ac:dyDescent="0.35">
      <c r="A44" t="s">
        <v>216</v>
      </c>
    </row>
    <row r="45" spans="1:1" x14ac:dyDescent="0.35">
      <c r="A45" t="s">
        <v>239</v>
      </c>
    </row>
    <row r="46" spans="1:1" x14ac:dyDescent="0.35">
      <c r="A46" t="s">
        <v>305</v>
      </c>
    </row>
    <row r="47" spans="1:1" x14ac:dyDescent="0.35">
      <c r="A47" t="s">
        <v>251</v>
      </c>
    </row>
    <row r="48" spans="1:1" x14ac:dyDescent="0.35">
      <c r="A48" t="s">
        <v>230</v>
      </c>
    </row>
    <row r="49" spans="1:1" x14ac:dyDescent="0.35">
      <c r="A49" t="s">
        <v>249</v>
      </c>
    </row>
    <row r="50" spans="1:1" x14ac:dyDescent="0.35">
      <c r="A50" t="s">
        <v>222</v>
      </c>
    </row>
    <row r="51" spans="1:1" x14ac:dyDescent="0.35">
      <c r="A51" t="s">
        <v>210</v>
      </c>
    </row>
    <row r="52" spans="1:1" x14ac:dyDescent="0.35">
      <c r="A52" t="s">
        <v>299</v>
      </c>
    </row>
    <row r="53" spans="1:1" x14ac:dyDescent="0.35">
      <c r="A53" t="s">
        <v>247</v>
      </c>
    </row>
    <row r="54" spans="1:1" x14ac:dyDescent="0.35">
      <c r="A54" t="s">
        <v>273</v>
      </c>
    </row>
    <row r="55" spans="1:1" x14ac:dyDescent="0.35">
      <c r="A55" t="s">
        <v>293</v>
      </c>
    </row>
    <row r="56" spans="1:1" x14ac:dyDescent="0.35">
      <c r="A56" t="s">
        <v>267</v>
      </c>
    </row>
    <row r="57" spans="1:1" x14ac:dyDescent="0.35">
      <c r="A57" t="s">
        <v>307</v>
      </c>
    </row>
    <row r="58" spans="1:1" x14ac:dyDescent="0.35">
      <c r="A58" t="s">
        <v>317</v>
      </c>
    </row>
    <row r="59" spans="1:1" x14ac:dyDescent="0.35">
      <c r="A59" t="s">
        <v>285</v>
      </c>
    </row>
    <row r="60" spans="1:1" x14ac:dyDescent="0.35">
      <c r="A60" t="s">
        <v>311</v>
      </c>
    </row>
    <row r="61" spans="1:1" x14ac:dyDescent="0.35">
      <c r="A61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781-7342-45EA-8282-5828F0F8BB14}">
  <dimension ref="A1:J14"/>
  <sheetViews>
    <sheetView topLeftCell="B1" zoomScaleNormal="100" workbookViewId="0">
      <selection activeCell="E12" sqref="E12"/>
    </sheetView>
  </sheetViews>
  <sheetFormatPr baseColWidth="10" defaultRowHeight="14.5" x14ac:dyDescent="0.35"/>
  <cols>
    <col min="1" max="1" width="23.26953125" bestFit="1" customWidth="1"/>
    <col min="2" max="2" width="40.453125" bestFit="1" customWidth="1"/>
    <col min="3" max="3" width="7.36328125" bestFit="1" customWidth="1"/>
    <col min="10" max="10" width="32.81640625" bestFit="1" customWidth="1"/>
  </cols>
  <sheetData>
    <row r="1" spans="1:10" x14ac:dyDescent="0.35">
      <c r="A1" s="9" t="s">
        <v>195</v>
      </c>
      <c r="B1" t="s">
        <v>289</v>
      </c>
    </row>
    <row r="2" spans="1:10" x14ac:dyDescent="0.35">
      <c r="A2" s="9" t="s">
        <v>197</v>
      </c>
      <c r="B2" t="s">
        <v>387</v>
      </c>
      <c r="F2" s="20" t="str">
        <f>VLOOKUP(F3,'Base TD'!C:F,4,0)</f>
        <v>Patricio Javier Guzmán Henzi</v>
      </c>
    </row>
    <row r="3" spans="1:10" x14ac:dyDescent="0.35">
      <c r="F3" s="21" t="str">
        <f>+B1</f>
        <v>Vientos de Renaico SpA</v>
      </c>
    </row>
    <row r="4" spans="1:10" ht="15" thickBot="1" x14ac:dyDescent="0.4">
      <c r="A4" s="9" t="s">
        <v>321</v>
      </c>
    </row>
    <row r="5" spans="1:10" ht="15" thickBot="1" x14ac:dyDescent="0.4">
      <c r="A5" s="9" t="s">
        <v>196</v>
      </c>
      <c r="B5" s="9" t="s">
        <v>322</v>
      </c>
      <c r="C5" t="s">
        <v>324</v>
      </c>
      <c r="F5" s="13" t="s">
        <v>388</v>
      </c>
      <c r="G5" s="14" t="s">
        <v>389</v>
      </c>
      <c r="H5" s="14" t="s">
        <v>196</v>
      </c>
      <c r="I5" s="14" t="s">
        <v>189</v>
      </c>
      <c r="J5" s="14" t="s">
        <v>322</v>
      </c>
    </row>
    <row r="6" spans="1:10" ht="15" thickBot="1" x14ac:dyDescent="0.4">
      <c r="A6" t="s">
        <v>161</v>
      </c>
      <c r="B6" t="s">
        <v>327</v>
      </c>
      <c r="C6" s="10">
        <v>195017</v>
      </c>
      <c r="E6">
        <v>1</v>
      </c>
      <c r="F6" s="15"/>
      <c r="G6" s="16"/>
      <c r="H6" s="17" t="str">
        <f>IF(A6=0," ",A6)</f>
        <v>D201</v>
      </c>
      <c r="I6" s="18">
        <f>IF(C6=0," ",C6)</f>
        <v>195017</v>
      </c>
      <c r="J6" s="16" t="str">
        <f>IF(B6=0," ",B6)</f>
        <v>Auditoria Tecnica según Decreto D201 PIC-NPM</v>
      </c>
    </row>
    <row r="7" spans="1:10" ht="15" thickBot="1" x14ac:dyDescent="0.4">
      <c r="E7">
        <v>2</v>
      </c>
      <c r="F7" s="15"/>
      <c r="G7" s="16"/>
      <c r="H7" s="17" t="str">
        <f t="shared" ref="H7:H12" si="0">IF(A7=0," ",A7)</f>
        <v xml:space="preserve"> </v>
      </c>
      <c r="I7" s="18" t="str">
        <f t="shared" ref="I7:I12" si="1">IF(C7=0," ",C7)</f>
        <v xml:space="preserve"> </v>
      </c>
      <c r="J7" s="16" t="str">
        <f t="shared" ref="J7:J12" si="2">IF(B7=0," ",B7)</f>
        <v xml:space="preserve"> </v>
      </c>
    </row>
    <row r="8" spans="1:10" ht="15" thickBot="1" x14ac:dyDescent="0.4">
      <c r="E8">
        <v>3</v>
      </c>
      <c r="F8" s="15"/>
      <c r="G8" s="16"/>
      <c r="H8" s="17" t="str">
        <f t="shared" si="0"/>
        <v xml:space="preserve"> </v>
      </c>
      <c r="I8" s="18" t="str">
        <f t="shared" si="1"/>
        <v xml:space="preserve"> </v>
      </c>
      <c r="J8" s="16" t="str">
        <f t="shared" si="2"/>
        <v xml:space="preserve"> </v>
      </c>
    </row>
    <row r="9" spans="1:10" ht="15" thickBot="1" x14ac:dyDescent="0.4">
      <c r="E9">
        <v>4</v>
      </c>
      <c r="F9" s="15"/>
      <c r="G9" s="16"/>
      <c r="H9" s="17" t="str">
        <f t="shared" si="0"/>
        <v xml:space="preserve"> </v>
      </c>
      <c r="I9" s="18" t="str">
        <f t="shared" si="1"/>
        <v xml:space="preserve"> </v>
      </c>
      <c r="J9" s="16" t="str">
        <f t="shared" si="2"/>
        <v xml:space="preserve"> </v>
      </c>
    </row>
    <row r="10" spans="1:10" ht="15" thickBot="1" x14ac:dyDescent="0.4">
      <c r="E10">
        <v>5</v>
      </c>
      <c r="F10" s="15"/>
      <c r="G10" s="16"/>
      <c r="H10" s="17" t="str">
        <f t="shared" si="0"/>
        <v xml:space="preserve"> </v>
      </c>
      <c r="I10" s="18" t="str">
        <f t="shared" si="1"/>
        <v xml:space="preserve"> </v>
      </c>
      <c r="J10" s="16" t="str">
        <f t="shared" si="2"/>
        <v xml:space="preserve"> </v>
      </c>
    </row>
    <row r="11" spans="1:10" ht="15" thickBot="1" x14ac:dyDescent="0.4">
      <c r="E11">
        <v>6</v>
      </c>
      <c r="F11" s="15"/>
      <c r="G11" s="16"/>
      <c r="H11" s="17" t="str">
        <f t="shared" si="0"/>
        <v xml:space="preserve"> </v>
      </c>
      <c r="I11" s="18" t="str">
        <f t="shared" si="1"/>
        <v xml:space="preserve"> </v>
      </c>
      <c r="J11" s="16" t="str">
        <f t="shared" si="2"/>
        <v xml:space="preserve"> </v>
      </c>
    </row>
    <row r="12" spans="1:10" ht="15" thickBot="1" x14ac:dyDescent="0.4">
      <c r="E12">
        <v>7</v>
      </c>
      <c r="F12" s="15"/>
      <c r="G12" s="16"/>
      <c r="H12" s="17" t="str">
        <f t="shared" si="0"/>
        <v xml:space="preserve"> </v>
      </c>
      <c r="I12" s="18" t="str">
        <f t="shared" si="1"/>
        <v xml:space="preserve"> </v>
      </c>
      <c r="J12" s="16" t="str">
        <f t="shared" si="2"/>
        <v xml:space="preserve"> </v>
      </c>
    </row>
    <row r="13" spans="1:10" ht="15" thickBot="1" x14ac:dyDescent="0.4"/>
    <row r="14" spans="1:10" ht="15" thickBot="1" x14ac:dyDescent="0.4">
      <c r="F14" s="67" t="s">
        <v>390</v>
      </c>
      <c r="G14" s="68"/>
      <c r="H14" s="69"/>
      <c r="I14" s="19">
        <f>SUM(I6:I13)</f>
        <v>195017</v>
      </c>
    </row>
  </sheetData>
  <mergeCells count="1">
    <mergeCell ref="F14:H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>
    <tabColor theme="9"/>
  </sheetPr>
  <dimension ref="A1:I7"/>
  <sheetViews>
    <sheetView showGridLines="0" zoomScale="87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A1:I2"/>
    </sheetView>
  </sheetViews>
  <sheetFormatPr baseColWidth="10" defaultColWidth="11.453125" defaultRowHeight="11.5" x14ac:dyDescent="0.25"/>
  <cols>
    <col min="1" max="1" width="11.453125" style="56"/>
    <col min="2" max="2" width="12.81640625" style="56" bestFit="1" customWidth="1"/>
    <col min="3" max="3" width="40.1796875" style="56" bestFit="1" customWidth="1"/>
    <col min="4" max="4" width="95.54296875" style="56" customWidth="1"/>
    <col min="5" max="7" width="11.453125" style="56"/>
    <col min="8" max="8" width="17.36328125" style="56" bestFit="1" customWidth="1"/>
    <col min="9" max="9" width="12.1796875" style="63" bestFit="1" customWidth="1"/>
    <col min="10" max="16384" width="11.453125" style="56"/>
  </cols>
  <sheetData>
    <row r="1" spans="1:9" ht="12" thickBot="1" x14ac:dyDescent="0.3">
      <c r="A1" s="51" t="s">
        <v>182</v>
      </c>
      <c r="B1" s="52" t="s">
        <v>183</v>
      </c>
      <c r="C1" s="53" t="s">
        <v>398</v>
      </c>
      <c r="D1" s="53" t="s">
        <v>184</v>
      </c>
      <c r="E1" s="53" t="s">
        <v>185</v>
      </c>
      <c r="F1" s="53" t="s">
        <v>186</v>
      </c>
      <c r="G1" s="53" t="s">
        <v>187</v>
      </c>
      <c r="H1" s="54" t="s">
        <v>188</v>
      </c>
      <c r="I1" s="55" t="s">
        <v>189</v>
      </c>
    </row>
    <row r="2" spans="1:9" x14ac:dyDescent="0.25">
      <c r="A2" s="57" t="s">
        <v>391</v>
      </c>
      <c r="B2" s="58" t="s">
        <v>2</v>
      </c>
      <c r="C2" s="59" t="s">
        <v>191</v>
      </c>
      <c r="D2" s="60" t="s">
        <v>392</v>
      </c>
      <c r="E2" s="61" t="s">
        <v>190</v>
      </c>
      <c r="F2" s="61" t="s">
        <v>399</v>
      </c>
      <c r="G2" s="61">
        <v>6130</v>
      </c>
      <c r="H2" s="61">
        <v>2049</v>
      </c>
      <c r="I2" s="62">
        <v>4113455</v>
      </c>
    </row>
    <row r="3" spans="1:9" x14ac:dyDescent="0.25">
      <c r="A3" s="57" t="s">
        <v>393</v>
      </c>
      <c r="B3" s="58" t="s">
        <v>6</v>
      </c>
      <c r="C3" s="59" t="s">
        <v>192</v>
      </c>
      <c r="D3" s="60" t="s">
        <v>394</v>
      </c>
      <c r="E3" s="61" t="s">
        <v>190</v>
      </c>
      <c r="F3" s="61" t="s">
        <v>395</v>
      </c>
      <c r="G3" s="61">
        <v>1934</v>
      </c>
      <c r="H3" s="61">
        <v>2046</v>
      </c>
      <c r="I3" s="62">
        <v>3170287</v>
      </c>
    </row>
    <row r="4" spans="1:9" x14ac:dyDescent="0.25">
      <c r="A4" s="57" t="s">
        <v>393</v>
      </c>
      <c r="B4" s="58" t="s">
        <v>7</v>
      </c>
      <c r="C4" s="59" t="s">
        <v>192</v>
      </c>
      <c r="D4" s="60" t="s">
        <v>396</v>
      </c>
      <c r="E4" s="61" t="s">
        <v>190</v>
      </c>
      <c r="F4" s="61" t="s">
        <v>397</v>
      </c>
      <c r="G4" s="61">
        <v>1935</v>
      </c>
      <c r="H4" s="61">
        <v>2047</v>
      </c>
      <c r="I4" s="62">
        <v>5010338</v>
      </c>
    </row>
    <row r="6" spans="1:9" x14ac:dyDescent="0.25">
      <c r="I6" s="63">
        <f>SUM(I2:I5)</f>
        <v>12294080</v>
      </c>
    </row>
    <row r="7" spans="1:9" x14ac:dyDescent="0.25">
      <c r="I7" s="56"/>
    </row>
  </sheetData>
  <autoFilter ref="A1:I4" xr:uid="{63618444-5605-42C1-951A-1CEFB1456AB1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889-4F84-4E7C-9857-6E8DDBFFED5C}">
  <sheetPr filterMode="1"/>
  <dimension ref="A1:L68"/>
  <sheetViews>
    <sheetView workbookViewId="0">
      <selection activeCell="A26" sqref="A26:XFD26"/>
    </sheetView>
  </sheetViews>
  <sheetFormatPr baseColWidth="10" defaultRowHeight="10.5" x14ac:dyDescent="0.25"/>
  <cols>
    <col min="1" max="2" width="10.90625" style="5"/>
    <col min="3" max="3" width="37.453125" style="5" bestFit="1" customWidth="1"/>
    <col min="4" max="4" width="10.90625" style="5"/>
    <col min="5" max="5" width="6.1796875" style="5" bestFit="1" customWidth="1"/>
    <col min="6" max="6" width="21.7265625" style="5" bestFit="1" customWidth="1"/>
    <col min="7" max="7" width="26.81640625" style="5" bestFit="1" customWidth="1"/>
    <col min="8" max="8" width="10.90625" style="6"/>
    <col min="9" max="9" width="10.90625" style="7"/>
    <col min="10" max="10" width="11.81640625" style="5" bestFit="1" customWidth="1"/>
    <col min="11" max="11" width="10.90625" style="5"/>
    <col min="12" max="12" width="26.81640625" style="5" bestFit="1" customWidth="1"/>
    <col min="13" max="16384" width="10.90625" style="5"/>
  </cols>
  <sheetData>
    <row r="1" spans="1:12" x14ac:dyDescent="0.25">
      <c r="J1" s="8"/>
    </row>
    <row r="2" spans="1:12" x14ac:dyDescent="0.25">
      <c r="A2" s="2" t="s">
        <v>193</v>
      </c>
      <c r="B2" s="2" t="s">
        <v>194</v>
      </c>
      <c r="C2" s="2" t="s">
        <v>195</v>
      </c>
      <c r="D2" s="2" t="s">
        <v>196</v>
      </c>
      <c r="E2" s="2" t="s">
        <v>12</v>
      </c>
      <c r="F2" s="2" t="s">
        <v>197</v>
      </c>
      <c r="G2" s="2" t="s">
        <v>198</v>
      </c>
      <c r="H2" s="3" t="s">
        <v>199</v>
      </c>
      <c r="I2" s="4" t="s">
        <v>200</v>
      </c>
      <c r="J2" s="2" t="s">
        <v>201</v>
      </c>
      <c r="K2" s="2" t="s">
        <v>202</v>
      </c>
      <c r="L2" s="2" t="s">
        <v>322</v>
      </c>
    </row>
    <row r="3" spans="1:12" hidden="1" x14ac:dyDescent="0.25">
      <c r="A3" s="5" t="s">
        <v>157</v>
      </c>
      <c r="B3" s="5" t="str">
        <f>VLOOKUP(A3,[2]Facturación!$B:$H,2,0)</f>
        <v>94272000-9</v>
      </c>
      <c r="C3" s="5" t="str">
        <f>VLOOKUP(A3,[2]Facturación!$B:$H,3,0)</f>
        <v>Aes Gener S.A.</v>
      </c>
      <c r="D3" s="5" t="s">
        <v>163</v>
      </c>
      <c r="E3" s="5" t="s">
        <v>7</v>
      </c>
      <c r="F3" s="5" t="str">
        <f>VLOOKUP(A3,[2]Facturación!$B:$H,6,0)</f>
        <v>Ricardo Manuel Falú</v>
      </c>
      <c r="G3" s="5" t="str">
        <f>VLOOKUP(A3,[2]Facturación!$B:$H,7,0)</f>
        <v>contacto@aesgener.cl</v>
      </c>
      <c r="H3" s="6">
        <v>0.21328996282527882</v>
      </c>
      <c r="I3" s="7">
        <v>5010338</v>
      </c>
      <c r="J3" s="65">
        <f t="shared" ref="J3:J66" si="0">ROUND(I3*H3,0)</f>
        <v>1068655</v>
      </c>
      <c r="L3" s="64" t="str">
        <f t="shared" ref="L3:L66" si="1">CONCATENATE("Auditoria Tecnica según Decreto"," ",D3," ", E3)</f>
        <v>Auditoria Tecnica según Decreto D082 AME-RAP</v>
      </c>
    </row>
    <row r="4" spans="1:12" hidden="1" x14ac:dyDescent="0.25">
      <c r="A4" s="5" t="s">
        <v>109</v>
      </c>
      <c r="B4" s="5" t="str">
        <f>VLOOKUP(A4,[2]Facturación!$B:$H,2,0)</f>
        <v>91081000-6</v>
      </c>
      <c r="C4" s="5" t="str">
        <f>VLOOKUP(A4,[2]Facturación!$B:$H,3,0)</f>
        <v>Enel Generación Chile S.A.</v>
      </c>
      <c r="D4" s="5" t="s">
        <v>163</v>
      </c>
      <c r="E4" s="5" t="s">
        <v>7</v>
      </c>
      <c r="F4" s="5" t="str">
        <f>VLOOKUP(A4,[2]Facturación!$B:$H,6,0)</f>
        <v>MICHELE SICILIANO</v>
      </c>
      <c r="G4" s="5" t="str">
        <f>VLOOKUP(A4,[2]Facturación!$B:$H,7,0)</f>
        <v>michele.siciliano@enel.com</v>
      </c>
      <c r="H4" s="6">
        <v>0.78671003717472121</v>
      </c>
      <c r="I4" s="7">
        <v>5010338</v>
      </c>
      <c r="J4" s="65">
        <f t="shared" si="0"/>
        <v>3941683</v>
      </c>
      <c r="L4" s="64" t="str">
        <f t="shared" si="1"/>
        <v>Auditoria Tecnica según Decreto D082 AME-RAP</v>
      </c>
    </row>
    <row r="5" spans="1:12" hidden="1" x14ac:dyDescent="0.25">
      <c r="A5" s="5" t="s">
        <v>157</v>
      </c>
      <c r="B5" s="5" t="str">
        <f>VLOOKUP(A5,[2]Facturación!$B:$H,2,0)</f>
        <v>94272000-9</v>
      </c>
      <c r="C5" s="5" t="str">
        <f>VLOOKUP(A5,[2]Facturación!$B:$H,3,0)</f>
        <v>Aes Gener S.A.</v>
      </c>
      <c r="D5" s="5" t="s">
        <v>163</v>
      </c>
      <c r="E5" s="5" t="s">
        <v>6</v>
      </c>
      <c r="F5" s="5" t="str">
        <f>VLOOKUP(A5,[2]Facturación!$B:$H,6,0)</f>
        <v>Ricardo Manuel Falú</v>
      </c>
      <c r="G5" s="5" t="str">
        <f>VLOOKUP(A5,[2]Facturación!$B:$H,7,0)</f>
        <v>contacto@aesgener.cl</v>
      </c>
      <c r="H5" s="6">
        <v>0.35432348081512766</v>
      </c>
      <c r="I5" s="7">
        <v>3170287</v>
      </c>
      <c r="J5" s="65">
        <f t="shared" si="0"/>
        <v>1123307</v>
      </c>
      <c r="L5" s="64" t="str">
        <f t="shared" si="1"/>
        <v>Auditoria Tecnica según Decreto D082 LAG-AME</v>
      </c>
    </row>
    <row r="6" spans="1:12" hidden="1" x14ac:dyDescent="0.25">
      <c r="A6" s="5" t="s">
        <v>109</v>
      </c>
      <c r="B6" s="5" t="str">
        <f>VLOOKUP(A6,[2]Facturación!$B:$H,2,0)</f>
        <v>91081000-6</v>
      </c>
      <c r="C6" s="5" t="str">
        <f>VLOOKUP(A6,[2]Facturación!$B:$H,3,0)</f>
        <v>Enel Generación Chile S.A.</v>
      </c>
      <c r="D6" s="5" t="s">
        <v>163</v>
      </c>
      <c r="E6" s="5" t="s">
        <v>6</v>
      </c>
      <c r="F6" s="5" t="str">
        <f>VLOOKUP(A6,[2]Facturación!$B:$H,6,0)</f>
        <v>MICHELE SICILIANO</v>
      </c>
      <c r="G6" s="5" t="str">
        <f>VLOOKUP(A6,[2]Facturación!$B:$H,7,0)</f>
        <v>michele.siciliano@enel.com</v>
      </c>
      <c r="H6" s="6">
        <v>0.63658894804479538</v>
      </c>
      <c r="I6" s="7">
        <v>3170287</v>
      </c>
      <c r="J6" s="65">
        <f t="shared" si="0"/>
        <v>2018170</v>
      </c>
      <c r="L6" s="64" t="str">
        <f t="shared" si="1"/>
        <v>Auditoria Tecnica según Decreto D082 LAG-AME</v>
      </c>
    </row>
    <row r="7" spans="1:12" hidden="1" x14ac:dyDescent="0.25">
      <c r="A7" s="5" t="s">
        <v>54</v>
      </c>
      <c r="B7" s="5" t="str">
        <f>VLOOKUP(A7,[2]Facturación!$B:$H,2,0)</f>
        <v>96524140-K</v>
      </c>
      <c r="C7" s="5" t="str">
        <f>VLOOKUP(A7,[2]Facturación!$B:$H,3,0)</f>
        <v>Empresa Eléctrica Panguipulli S.A.</v>
      </c>
      <c r="D7" s="5" t="s">
        <v>163</v>
      </c>
      <c r="E7" s="5" t="s">
        <v>6</v>
      </c>
      <c r="F7" s="5" t="str">
        <f>VLOOKUP(A7,[2]Facturación!$B:$H,6,0)</f>
        <v>Juan José Bonilla Andrino</v>
      </c>
      <c r="G7" s="5" t="str">
        <f>VLOOKUP(A7,[2]Facturación!$B:$H,7,0)</f>
        <v>juan.bonilla@enel.com</v>
      </c>
      <c r="H7" s="6">
        <v>8.6286029006792751E-3</v>
      </c>
      <c r="I7" s="7">
        <v>3170287</v>
      </c>
      <c r="J7" s="65">
        <f t="shared" si="0"/>
        <v>27355</v>
      </c>
      <c r="L7" s="64" t="str">
        <f t="shared" si="1"/>
        <v>Auditoria Tecnica según Decreto D082 LAG-AME</v>
      </c>
    </row>
    <row r="8" spans="1:12" hidden="1" x14ac:dyDescent="0.25">
      <c r="A8" s="5" t="s">
        <v>18</v>
      </c>
      <c r="B8" s="5" t="str">
        <f>VLOOKUP(A8,[2]Facturación!$B:$H,2,0)</f>
        <v>77302440-5</v>
      </c>
      <c r="C8" s="5" t="str">
        <f>VLOOKUP(A8,[2]Facturación!$B:$H,3,0)</f>
        <v>TecnoRed S.A.</v>
      </c>
      <c r="D8" s="5" t="s">
        <v>163</v>
      </c>
      <c r="E8" s="5" t="s">
        <v>6</v>
      </c>
      <c r="F8" s="5" t="str">
        <f>VLOOKUP(A8,[2]Facturación!$B:$H,6,0)</f>
        <v xml:space="preserve">Sergio De Paoli Botto </v>
      </c>
      <c r="G8" s="5" t="str">
        <f>VLOOKUP(A8,[2]Facturación!$B:$H,7,0)</f>
        <v>spaoli@tecnored.cl</v>
      </c>
      <c r="H8" s="6">
        <v>4.5896823939783378E-4</v>
      </c>
      <c r="I8" s="7">
        <v>3170287</v>
      </c>
      <c r="J8" s="65">
        <f t="shared" si="0"/>
        <v>1455</v>
      </c>
      <c r="L8" s="64" t="str">
        <f t="shared" si="1"/>
        <v>Auditoria Tecnica según Decreto D082 LAG-AME</v>
      </c>
    </row>
    <row r="9" spans="1:12" hidden="1" x14ac:dyDescent="0.25">
      <c r="A9" s="5" t="s">
        <v>158</v>
      </c>
      <c r="B9" s="5" t="str">
        <f>VLOOKUP(A9,[2]Facturación!$B:$H,2,0)</f>
        <v>76489426-K</v>
      </c>
      <c r="C9" s="5" t="str">
        <f>VLOOKUP(A9,[2]Facturación!$B:$H,3,0)</f>
        <v>Aela Generación S.A.</v>
      </c>
      <c r="D9" s="5" t="s">
        <v>161</v>
      </c>
      <c r="E9" s="5" t="s">
        <v>2</v>
      </c>
      <c r="F9" s="5" t="str">
        <f>VLOOKUP(A9,[2]Facturación!$B:$H,6,0)</f>
        <v>José Luis Muñoz C</v>
      </c>
      <c r="G9" s="5" t="str">
        <f>VLOOKUP(A9,[2]Facturación!$B:$H,7,0)</f>
        <v>joseluis.munoz@aelaenergia.cl</v>
      </c>
      <c r="H9" s="6">
        <v>1.2218963831867059E-2</v>
      </c>
      <c r="I9" s="7">
        <v>4113455</v>
      </c>
      <c r="J9" s="65">
        <f t="shared" si="0"/>
        <v>50262</v>
      </c>
      <c r="L9" s="64" t="str">
        <f t="shared" si="1"/>
        <v>Auditoria Tecnica según Decreto D201 PIC-NPM</v>
      </c>
    </row>
    <row r="10" spans="1:12" hidden="1" x14ac:dyDescent="0.25">
      <c r="A10" s="5" t="s">
        <v>157</v>
      </c>
      <c r="B10" s="5" t="str">
        <f>VLOOKUP(A10,[2]Facturación!$B:$H,2,0)</f>
        <v>94272000-9</v>
      </c>
      <c r="C10" s="5" t="str">
        <f>VLOOKUP(A10,[2]Facturación!$B:$H,3,0)</f>
        <v>Aes Gener S.A.</v>
      </c>
      <c r="D10" s="5" t="s">
        <v>161</v>
      </c>
      <c r="E10" s="5" t="s">
        <v>2</v>
      </c>
      <c r="F10" s="5" t="str">
        <f>VLOOKUP(A10,[2]Facturación!$B:$H,6,0)</f>
        <v>Ricardo Manuel Falú</v>
      </c>
      <c r="G10" s="5" t="str">
        <f>VLOOKUP(A10,[2]Facturación!$B:$H,7,0)</f>
        <v>contacto@aesgener.cl</v>
      </c>
      <c r="H10" s="6">
        <v>0.11021505376344087</v>
      </c>
      <c r="I10" s="7">
        <v>4113455</v>
      </c>
      <c r="J10" s="65">
        <f t="shared" si="0"/>
        <v>453365</v>
      </c>
      <c r="L10" s="64" t="str">
        <f t="shared" si="1"/>
        <v>Auditoria Tecnica según Decreto D201 PIC-NPM</v>
      </c>
    </row>
    <row r="11" spans="1:12" hidden="1" x14ac:dyDescent="0.25">
      <c r="A11" s="5" t="s">
        <v>155</v>
      </c>
      <c r="B11" s="5" t="str">
        <f>VLOOKUP(A11,[2]Facturación!$B:$H,2,0)</f>
        <v>76114239-9</v>
      </c>
      <c r="C11" s="5" t="str">
        <f>VLOOKUP(A11,[2]Facturación!$B:$H,3,0)</f>
        <v>Alba S.A.</v>
      </c>
      <c r="D11" s="5" t="s">
        <v>161</v>
      </c>
      <c r="E11" s="5" t="s">
        <v>2</v>
      </c>
      <c r="F11" s="5" t="str">
        <f>VLOOKUP(A11,[2]Facturación!$B:$H,6,0)</f>
        <v>Luis Mondragon</v>
      </c>
      <c r="G11" s="5" t="str">
        <f>VLOOKUP(A11,[2]Facturación!$B:$H,7,0)</f>
        <v>lmondragon@transantartic.com</v>
      </c>
      <c r="H11" s="6">
        <v>7.0869990224828941E-3</v>
      </c>
      <c r="I11" s="7">
        <v>4113455</v>
      </c>
      <c r="J11" s="65">
        <f t="shared" si="0"/>
        <v>29152</v>
      </c>
      <c r="L11" s="64" t="str">
        <f t="shared" si="1"/>
        <v>Auditoria Tecnica según Decreto D201 PIC-NPM</v>
      </c>
    </row>
    <row r="12" spans="1:12" hidden="1" x14ac:dyDescent="0.25">
      <c r="A12" s="5" t="s">
        <v>153</v>
      </c>
      <c r="B12" s="5" t="str">
        <f>VLOOKUP(A12,[2]Facturación!$B:$H,2,0)</f>
        <v>76321458-3</v>
      </c>
      <c r="C12" s="5" t="str">
        <f>VLOOKUP(A12,[2]Facturación!$B:$H,3,0)</f>
        <v>Almeyda Solar SpA</v>
      </c>
      <c r="D12" s="5" t="s">
        <v>161</v>
      </c>
      <c r="E12" s="5" t="s">
        <v>2</v>
      </c>
      <c r="F12" s="5" t="str">
        <f>VLOOKUP(A12,[2]Facturación!$B:$H,6,0)</f>
        <v>Juan José Bonilla Andrino</v>
      </c>
      <c r="G12" s="5" t="str">
        <f>VLOOKUP(A12,[2]Facturación!$B:$H,7,0)</f>
        <v>juan.bonilla@enel.com</v>
      </c>
      <c r="H12" s="6">
        <v>7.3313782991202357E-4</v>
      </c>
      <c r="I12" s="7">
        <v>4113455</v>
      </c>
      <c r="J12" s="65">
        <f t="shared" si="0"/>
        <v>3016</v>
      </c>
      <c r="L12" s="64" t="str">
        <f t="shared" si="1"/>
        <v>Auditoria Tecnica según Decreto D201 PIC-NPM</v>
      </c>
    </row>
    <row r="13" spans="1:12" hidden="1" x14ac:dyDescent="0.25">
      <c r="A13" s="5" t="s">
        <v>152</v>
      </c>
      <c r="B13" s="5" t="str">
        <f>VLOOKUP(A13,[2]Facturación!$B:$H,2,0)</f>
        <v>76273559-8</v>
      </c>
      <c r="C13" s="5" t="str">
        <f>VLOOKUP(A13,[2]Facturación!$B:$H,3,0)</f>
        <v>Amanecer Solar SpA</v>
      </c>
      <c r="D13" s="5" t="s">
        <v>161</v>
      </c>
      <c r="E13" s="5" t="s">
        <v>2</v>
      </c>
      <c r="F13" s="5" t="str">
        <f>VLOOKUP(A13,[2]Facturación!$B:$H,6,0)</f>
        <v>Héctor Mauricio Roche Galdames</v>
      </c>
      <c r="G13" s="5" t="str">
        <f>VLOOKUP(A13,[2]Facturación!$B:$H,7,0)</f>
        <v>hector.roche@sunedison.com</v>
      </c>
      <c r="H13" s="6">
        <v>9.7751710654936483E-4</v>
      </c>
      <c r="I13" s="7">
        <v>4113455</v>
      </c>
      <c r="J13" s="65">
        <f t="shared" si="0"/>
        <v>4021</v>
      </c>
      <c r="L13" s="64" t="str">
        <f t="shared" si="1"/>
        <v>Auditoria Tecnica según Decreto D201 PIC-NPM</v>
      </c>
    </row>
    <row r="14" spans="1:12" hidden="1" x14ac:dyDescent="0.25">
      <c r="A14" s="5" t="s">
        <v>148</v>
      </c>
      <c r="B14" s="5" t="str">
        <f>VLOOKUP(A14,[2]Facturación!$B:$H,2,0)</f>
        <v>96547510-9</v>
      </c>
      <c r="C14" s="5" t="str">
        <f>VLOOKUP(A14,[2]Facturación!$B:$H,3,0)</f>
        <v>Arauco Bioenergía S.A.</v>
      </c>
      <c r="D14" s="5" t="s">
        <v>161</v>
      </c>
      <c r="E14" s="5" t="s">
        <v>2</v>
      </c>
      <c r="F14" s="5" t="str">
        <f>VLOOKUP(A14,[2]Facturación!$B:$H,6,0)</f>
        <v>Leonardo Bastidas Almarza</v>
      </c>
      <c r="G14" s="5" t="str">
        <f>VLOOKUP(A14,[2]Facturación!$B:$H,7,0)</f>
        <v>leonardo.bastidas@arauco.cl</v>
      </c>
      <c r="H14" s="6">
        <v>8.0400782013685251E-2</v>
      </c>
      <c r="I14" s="7">
        <v>4113455</v>
      </c>
      <c r="J14" s="65">
        <f t="shared" si="0"/>
        <v>330725</v>
      </c>
      <c r="L14" s="64" t="str">
        <f t="shared" si="1"/>
        <v>Auditoria Tecnica según Decreto D201 PIC-NPM</v>
      </c>
    </row>
    <row r="15" spans="1:12" hidden="1" x14ac:dyDescent="0.25">
      <c r="A15" s="5" t="s">
        <v>145</v>
      </c>
      <c r="B15" s="5" t="str">
        <f>VLOOKUP(A15,[2]Facturación!$B:$H,2,0)</f>
        <v>76249099-4</v>
      </c>
      <c r="C15" s="5" t="str">
        <f>VLOOKUP(A15,[2]Facturación!$B:$H,3,0)</f>
        <v>Besalco Energía Renovable S.A.</v>
      </c>
      <c r="D15" s="5" t="s">
        <v>161</v>
      </c>
      <c r="E15" s="5" t="s">
        <v>2</v>
      </c>
      <c r="F15" s="5" t="str">
        <f>VLOOKUP(A15,[2]Facturación!$B:$H,6,0)</f>
        <v xml:space="preserve">Paulo Bezanilla Saavedra </v>
      </c>
      <c r="G15" s="5" t="str">
        <f>VLOOKUP(A15,[2]Facturación!$B:$H,7,0)</f>
        <v>op.energia@besalco.cl</v>
      </c>
      <c r="H15" s="6">
        <v>9.7751710654936483E-4</v>
      </c>
      <c r="I15" s="7">
        <v>4113455</v>
      </c>
      <c r="J15" s="65">
        <f t="shared" si="0"/>
        <v>4021</v>
      </c>
      <c r="L15" s="64" t="str">
        <f t="shared" si="1"/>
        <v>Auditoria Tecnica según Decreto D201 PIC-NPM</v>
      </c>
    </row>
    <row r="16" spans="1:12" hidden="1" x14ac:dyDescent="0.25">
      <c r="A16" s="5" t="s">
        <v>143</v>
      </c>
      <c r="B16" s="5" t="str">
        <f>VLOOKUP(A16,[2]Facturación!$B:$H,2,0)</f>
        <v>76188197-3</v>
      </c>
      <c r="C16" s="5" t="str">
        <f>VLOOKUP(A16,[2]Facturación!$B:$H,3,0)</f>
        <v>Bioenergías Forestales SpA</v>
      </c>
      <c r="D16" s="5" t="s">
        <v>161</v>
      </c>
      <c r="E16" s="5" t="s">
        <v>2</v>
      </c>
      <c r="F16" s="5" t="str">
        <f>VLOOKUP(A16,[2]Facturación!$B:$H,6,0)</f>
        <v>Enrique Donoso</v>
      </c>
      <c r="G16" s="5" t="str">
        <f>VLOOKUP(A16,[2]Facturación!$B:$H,7,0)</f>
        <v>enrique.donoso@cmpc.cl</v>
      </c>
      <c r="H16" s="6">
        <v>8.260019550342132E-2</v>
      </c>
      <c r="I16" s="7">
        <v>4113455</v>
      </c>
      <c r="J16" s="65">
        <f t="shared" si="0"/>
        <v>339772</v>
      </c>
      <c r="L16" s="64" t="str">
        <f t="shared" si="1"/>
        <v>Auditoria Tecnica según Decreto D201 PIC-NPM</v>
      </c>
    </row>
    <row r="17" spans="1:12" hidden="1" x14ac:dyDescent="0.25">
      <c r="A17" s="5" t="s">
        <v>142</v>
      </c>
      <c r="B17" s="5" t="str">
        <f>VLOOKUP(A17,[2]Facturación!$B:$H,2,0)</f>
        <v>96637520-5</v>
      </c>
      <c r="C17" s="5" t="str">
        <f>VLOOKUP(A17,[2]Facturación!$B:$H,3,0)</f>
        <v>Empresa Eléctrica Capullo S.A.</v>
      </c>
      <c r="D17" s="5" t="s">
        <v>161</v>
      </c>
      <c r="E17" s="5" t="s">
        <v>2</v>
      </c>
      <c r="F17" s="5" t="str">
        <f>VLOOKUP(A17,[2]Facturación!$B:$H,6,0)</f>
        <v>Juan Osvaldo Manriquez Castruccio</v>
      </c>
      <c r="G17" s="5" t="str">
        <f>VLOOKUP(A17,[2]Facturación!$B:$H,7,0)</f>
        <v>jomc@creo.cl</v>
      </c>
      <c r="H17" s="6">
        <v>1.9550342130987297E-3</v>
      </c>
      <c r="I17" s="7">
        <v>4113455</v>
      </c>
      <c r="J17" s="65">
        <f t="shared" si="0"/>
        <v>8042</v>
      </c>
      <c r="L17" s="64" t="str">
        <f t="shared" si="1"/>
        <v>Auditoria Tecnica según Decreto D201 PIC-NPM</v>
      </c>
    </row>
    <row r="18" spans="1:12" hidden="1" x14ac:dyDescent="0.25">
      <c r="A18" s="5" t="s">
        <v>141</v>
      </c>
      <c r="B18" s="5" t="str">
        <f>VLOOKUP(A18,[2]Facturación!$B:$H,2,0)</f>
        <v>91066000-4</v>
      </c>
      <c r="C18" s="5" t="str">
        <f>VLOOKUP(A18,[2]Facturación!$B:$H,3,0)</f>
        <v>Carbomet Energía S.A.</v>
      </c>
      <c r="D18" s="5" t="s">
        <v>161</v>
      </c>
      <c r="E18" s="5" t="s">
        <v>2</v>
      </c>
      <c r="F18" s="5" t="str">
        <f>VLOOKUP(A18,[2]Facturación!$B:$H,6,0)</f>
        <v>Carlos Ricardo Pinto Fornés</v>
      </c>
      <c r="G18" s="5" t="str">
        <f>VLOOKUP(A18,[2]Facturación!$B:$H,7,0)</f>
        <v>carlos.pinto@carbomet.cl</v>
      </c>
      <c r="H18" s="6">
        <v>7.3313782991202357E-4</v>
      </c>
      <c r="I18" s="7">
        <v>4113455</v>
      </c>
      <c r="J18" s="65">
        <f t="shared" si="0"/>
        <v>3016</v>
      </c>
      <c r="L18" s="64" t="str">
        <f t="shared" si="1"/>
        <v>Auditoria Tecnica según Decreto D201 PIC-NPM</v>
      </c>
    </row>
    <row r="19" spans="1:12" hidden="1" x14ac:dyDescent="0.25">
      <c r="A19" s="5" t="s">
        <v>137</v>
      </c>
      <c r="B19" s="5" t="str">
        <f>VLOOKUP(A19,[2]Facturación!$B:$H,2,0)</f>
        <v>76819440-8</v>
      </c>
      <c r="C19" s="5" t="str">
        <f>VLOOKUP(A19,[2]Facturación!$B:$H,3,0)</f>
        <v>Eléctrica Cenizas S.A.</v>
      </c>
      <c r="D19" s="5" t="s">
        <v>161</v>
      </c>
      <c r="E19" s="5" t="s">
        <v>2</v>
      </c>
      <c r="F19" s="5" t="str">
        <f>VLOOKUP(A19,[2]Facturación!$B:$H,6,0)</f>
        <v>Rodolfo Aliste Zamorano</v>
      </c>
      <c r="G19" s="5" t="str">
        <f>VLOOKUP(A19,[2]Facturación!$B:$H,7,0)</f>
        <v>rodolfo.aliste@cenizas.cl</v>
      </c>
      <c r="H19" s="6">
        <v>1.4662756598240471E-3</v>
      </c>
      <c r="I19" s="7">
        <v>4113455</v>
      </c>
      <c r="J19" s="65">
        <f t="shared" si="0"/>
        <v>6031</v>
      </c>
      <c r="L19" s="64" t="str">
        <f t="shared" si="1"/>
        <v>Auditoria Tecnica según Decreto D201 PIC-NPM</v>
      </c>
    </row>
    <row r="20" spans="1:12" hidden="1" x14ac:dyDescent="0.25">
      <c r="A20" s="5" t="s">
        <v>130</v>
      </c>
      <c r="B20" s="5" t="str">
        <f>VLOOKUP(A20,[2]Facturación!$B:$H,2,0)</f>
        <v>76326949-3</v>
      </c>
      <c r="C20" s="5" t="str">
        <f>VLOOKUP(A20,[2]Facturación!$B:$H,3,0)</f>
        <v>Central Colmito S.A.</v>
      </c>
      <c r="D20" s="5" t="s">
        <v>161</v>
      </c>
      <c r="E20" s="5" t="s">
        <v>2</v>
      </c>
      <c r="F20" s="5" t="str">
        <f>VLOOKUP(A20,[2]Facturación!$B:$H,6,0)</f>
        <v>Peter Hatton</v>
      </c>
      <c r="G20" s="5" t="str">
        <f>VLOOKUP(A20,[2]Facturación!$B:$H,7,0)</f>
        <v>peter.hatton@inkiaenergy.com</v>
      </c>
      <c r="H20" s="6">
        <v>3.421309872922777E-3</v>
      </c>
      <c r="I20" s="7">
        <v>4113455</v>
      </c>
      <c r="J20" s="65">
        <f t="shared" si="0"/>
        <v>14073</v>
      </c>
      <c r="L20" s="64" t="str">
        <f t="shared" si="1"/>
        <v>Auditoria Tecnica según Decreto D201 PIC-NPM</v>
      </c>
    </row>
    <row r="21" spans="1:12" hidden="1" x14ac:dyDescent="0.25">
      <c r="A21" s="5" t="s">
        <v>129</v>
      </c>
      <c r="B21" s="5" t="str">
        <f>VLOOKUP(A21,[2]Facturación!$B:$H,2,0)</f>
        <v>96546010-1</v>
      </c>
      <c r="C21" s="5" t="str">
        <f>VLOOKUP(A21,[2]Facturación!$B:$H,3,0)</f>
        <v>Comasa SpA</v>
      </c>
      <c r="D21" s="5" t="s">
        <v>161</v>
      </c>
      <c r="E21" s="5" t="s">
        <v>2</v>
      </c>
      <c r="F21" s="5" t="str">
        <f>VLOOKUP(A21,[2]Facturación!$B:$H,6,0)</f>
        <v>Francisco Rodrigo Izquierdo Valdes</v>
      </c>
      <c r="G21" s="5" t="str">
        <f>VLOOKUP(A21,[2]Facturación!$B:$H,7,0)</f>
        <v>comasa@comasageneracion.cl</v>
      </c>
      <c r="H21" s="6">
        <v>2.9814271749755625E-2</v>
      </c>
      <c r="I21" s="7">
        <v>4113455</v>
      </c>
      <c r="J21" s="65">
        <f t="shared" si="0"/>
        <v>122640</v>
      </c>
      <c r="L21" s="64" t="str">
        <f t="shared" si="1"/>
        <v>Auditoria Tecnica según Decreto D201 PIC-NPM</v>
      </c>
    </row>
    <row r="22" spans="1:12" hidden="1" x14ac:dyDescent="0.25">
      <c r="A22" s="5" t="s">
        <v>128</v>
      </c>
      <c r="B22" s="5" t="str">
        <f>VLOOKUP(A22,[2]Facturación!$B:$H,2,0)</f>
        <v>76376829-5</v>
      </c>
      <c r="C22" s="5" t="str">
        <f>VLOOKUP(A22,[2]Facturación!$B:$H,3,0)</f>
        <v>Conejo Solar SpA</v>
      </c>
      <c r="D22" s="5" t="s">
        <v>161</v>
      </c>
      <c r="E22" s="5" t="s">
        <v>2</v>
      </c>
      <c r="F22" s="5" t="str">
        <f>VLOOKUP(A22,[2]Facturación!$B:$H,6,0)</f>
        <v>Cesar Rudolf Araneda Kauert</v>
      </c>
      <c r="G22" s="5" t="str">
        <f>VLOOKUP(A22,[2]Facturación!$B:$H,7,0)</f>
        <v>raraneda@arroyoenergygroup.com</v>
      </c>
      <c r="H22" s="6">
        <v>7.3313782991202357E-4</v>
      </c>
      <c r="I22" s="7">
        <v>4113455</v>
      </c>
      <c r="J22" s="65">
        <f t="shared" si="0"/>
        <v>3016</v>
      </c>
      <c r="L22" s="64" t="str">
        <f t="shared" si="1"/>
        <v>Auditoria Tecnica según Decreto D201 PIC-NPM</v>
      </c>
    </row>
    <row r="23" spans="1:12" hidden="1" x14ac:dyDescent="0.25">
      <c r="A23" s="5" t="s">
        <v>127</v>
      </c>
      <c r="B23" s="5" t="str">
        <f>VLOOKUP(A23,[2]Facturación!$B:$H,2,0)</f>
        <v>76350250-3</v>
      </c>
      <c r="C23" s="5" t="str">
        <f>VLOOKUP(A23,[2]Facturación!$B:$H,3,0)</f>
        <v>Hidroeléctrica La Confluencia S.A.</v>
      </c>
      <c r="D23" s="5" t="s">
        <v>161</v>
      </c>
      <c r="E23" s="5" t="s">
        <v>2</v>
      </c>
      <c r="F23" s="5" t="str">
        <f>VLOOKUP(A23,[2]Facturación!$B:$H,6,0)</f>
        <v>Eduardo Rivas</v>
      </c>
      <c r="G23" s="5" t="str">
        <f>VLOOKUP(A23,[2]Facturación!$B:$H,7,0)</f>
        <v>erivas@tenergia.cl</v>
      </c>
      <c r="H23" s="6">
        <v>3.421309872922777E-3</v>
      </c>
      <c r="I23" s="7">
        <v>4113455</v>
      </c>
      <c r="J23" s="65">
        <f t="shared" si="0"/>
        <v>14073</v>
      </c>
      <c r="L23" s="64" t="str">
        <f t="shared" si="1"/>
        <v>Auditoria Tecnica según Decreto D201 PIC-NPM</v>
      </c>
    </row>
    <row r="24" spans="1:12" hidden="1" x14ac:dyDescent="0.25">
      <c r="A24" s="5" t="s">
        <v>125</v>
      </c>
      <c r="B24" s="5" t="str">
        <f>VLOOKUP(A24,[2]Facturación!$B:$H,2,0)</f>
        <v>76254033-9</v>
      </c>
      <c r="C24" s="5" t="str">
        <f>VLOOKUP(A24,[2]Facturación!$B:$H,3,0)</f>
        <v>Duqueco SpA</v>
      </c>
      <c r="D24" s="5" t="s">
        <v>161</v>
      </c>
      <c r="E24" s="5" t="s">
        <v>2</v>
      </c>
      <c r="F24" s="5" t="str">
        <f>VLOOKUP(A24,[2]Facturación!$B:$H,6,0)</f>
        <v>Ian Nelson</v>
      </c>
      <c r="G24" s="5" t="str">
        <f>VLOOKUP(A24,[2]Facturación!$B:$H,7,0)</f>
        <v>inelson@ellaima.cl</v>
      </c>
      <c r="H24" s="6">
        <v>6.3294232649071358E-2</v>
      </c>
      <c r="I24" s="7">
        <v>4113455</v>
      </c>
      <c r="J24" s="65">
        <f t="shared" si="0"/>
        <v>260358</v>
      </c>
      <c r="L24" s="64" t="str">
        <f t="shared" si="1"/>
        <v>Auditoria Tecnica según Decreto D201 PIC-NPM</v>
      </c>
    </row>
    <row r="25" spans="1:12" hidden="1" x14ac:dyDescent="0.25">
      <c r="A25" s="5" t="s">
        <v>115</v>
      </c>
      <c r="B25" s="5" t="str">
        <f>VLOOKUP(A25,[2]Facturación!$B:$H,2,0)</f>
        <v>76149809-6</v>
      </c>
      <c r="C25" s="5" t="str">
        <f>VLOOKUP(A25,[2]Facturación!$B:$H,3,0)</f>
        <v>Empresa Eléctrica Carén S.A.</v>
      </c>
      <c r="D25" s="5" t="s">
        <v>161</v>
      </c>
      <c r="E25" s="5" t="s">
        <v>2</v>
      </c>
      <c r="F25" s="5" t="str">
        <f>VLOOKUP(A25,[2]Facturación!$B:$H,6,0)</f>
        <v>Paulo Salvati Fico</v>
      </c>
      <c r="G25" s="5" t="str">
        <f>VLOOKUP(A25,[2]Facturación!$B:$H,7,0)</f>
        <v>paulo.fico@latampower.com</v>
      </c>
      <c r="H25" s="6">
        <v>1.5395894428152495E-2</v>
      </c>
      <c r="I25" s="7">
        <v>4113455</v>
      </c>
      <c r="J25" s="65">
        <f t="shared" si="0"/>
        <v>63330</v>
      </c>
      <c r="L25" s="64" t="str">
        <f t="shared" si="1"/>
        <v>Auditoria Tecnica según Decreto D201 PIC-NPM</v>
      </c>
    </row>
    <row r="26" spans="1:12" x14ac:dyDescent="0.25">
      <c r="A26" s="5" t="s">
        <v>112</v>
      </c>
      <c r="B26" s="5" t="str">
        <f>VLOOKUP(A26,[2]Facturación!$B:$H,2,0)</f>
        <v xml:space="preserve"> </v>
      </c>
      <c r="C26" s="5" t="str">
        <f>VLOOKUP(A26,[2]Facturación!$B:$H,3,0)</f>
        <v xml:space="preserve"> </v>
      </c>
      <c r="D26" s="5" t="s">
        <v>161</v>
      </c>
      <c r="E26" s="5" t="s">
        <v>2</v>
      </c>
      <c r="F26" s="5">
        <f>VLOOKUP(A26,[2]Facturación!$B:$H,6,0)</f>
        <v>0</v>
      </c>
      <c r="G26" s="5">
        <f>VLOOKUP(A26,[2]Facturación!$B:$H,7,0)</f>
        <v>0</v>
      </c>
      <c r="H26" s="6">
        <v>1.0752688172043012E-2</v>
      </c>
      <c r="I26" s="7">
        <v>4113455</v>
      </c>
      <c r="J26" s="65">
        <f t="shared" si="0"/>
        <v>44231</v>
      </c>
      <c r="L26" s="64" t="str">
        <f t="shared" si="1"/>
        <v>Auditoria Tecnica según Decreto D201 PIC-NPM</v>
      </c>
    </row>
    <row r="27" spans="1:12" hidden="1" x14ac:dyDescent="0.25">
      <c r="A27" s="5" t="s">
        <v>111</v>
      </c>
      <c r="B27" s="5" t="str">
        <f>VLOOKUP(A27,[2]Facturación!$B:$H,2,0)</f>
        <v>76004337-0</v>
      </c>
      <c r="C27" s="5" t="str">
        <f>VLOOKUP(A27,[2]Facturación!$B:$H,3,0)</f>
        <v>Empresa Eléctrica Diego de Almagro SpA</v>
      </c>
      <c r="D27" s="5" t="s">
        <v>161</v>
      </c>
      <c r="E27" s="5" t="s">
        <v>2</v>
      </c>
      <c r="F27" s="5" t="str">
        <f>VLOOKUP(A27,[2]Facturación!$B:$H,6,0)</f>
        <v>Rodrigo Cienfuegos Pinto</v>
      </c>
      <c r="G27" s="5" t="str">
        <f>VLOOKUP(A27,[2]Facturación!$B:$H,7,0)</f>
        <v>rodrigo.cienfuegos@prime-energia.com</v>
      </c>
      <c r="H27" s="6">
        <v>9.7751710654936483E-4</v>
      </c>
      <c r="I27" s="7">
        <v>4113455</v>
      </c>
      <c r="J27" s="65">
        <f t="shared" si="0"/>
        <v>4021</v>
      </c>
      <c r="L27" s="64" t="str">
        <f t="shared" si="1"/>
        <v>Auditoria Tecnica según Decreto D201 PIC-NPM</v>
      </c>
    </row>
    <row r="28" spans="1:12" hidden="1" x14ac:dyDescent="0.25">
      <c r="A28" s="5" t="s">
        <v>109</v>
      </c>
      <c r="B28" s="5" t="str">
        <f>VLOOKUP(A28,[2]Facturación!$B:$H,2,0)</f>
        <v>91081000-6</v>
      </c>
      <c r="C28" s="5" t="str">
        <f>VLOOKUP(A28,[2]Facturación!$B:$H,3,0)</f>
        <v>Enel Generación Chile S.A.</v>
      </c>
      <c r="D28" s="5" t="s">
        <v>161</v>
      </c>
      <c r="E28" s="5" t="s">
        <v>2</v>
      </c>
      <c r="F28" s="5" t="str">
        <f>VLOOKUP(A28,[2]Facturación!$B:$H,6,0)</f>
        <v>MICHELE SICILIANO</v>
      </c>
      <c r="G28" s="5" t="str">
        <f>VLOOKUP(A28,[2]Facturación!$B:$H,7,0)</f>
        <v>michele.siciliano@enel.com</v>
      </c>
      <c r="H28" s="6">
        <v>0.26173020527859242</v>
      </c>
      <c r="I28" s="7">
        <v>4113455</v>
      </c>
      <c r="J28" s="65">
        <f t="shared" si="0"/>
        <v>1076615</v>
      </c>
      <c r="L28" s="64" t="str">
        <f t="shared" si="1"/>
        <v>Auditoria Tecnica según Decreto D201 PIC-NPM</v>
      </c>
    </row>
    <row r="29" spans="1:12" hidden="1" x14ac:dyDescent="0.25">
      <c r="A29" s="5" t="s">
        <v>105</v>
      </c>
      <c r="B29" s="5" t="str">
        <f>VLOOKUP(A29,[2]Facturación!$B:$H,2,0)</f>
        <v>76009328-9</v>
      </c>
      <c r="C29" s="5" t="str">
        <f>VLOOKUP(A29,[2]Facturación!$B:$H,3,0)</f>
        <v>Enlasa Generación Chile S.A.</v>
      </c>
      <c r="D29" s="5" t="s">
        <v>161</v>
      </c>
      <c r="E29" s="5" t="s">
        <v>2</v>
      </c>
      <c r="F29" s="5" t="str">
        <f>VLOOKUP(A29,[2]Facturación!$B:$H,6,0)</f>
        <v>Rodrigo Saez</v>
      </c>
      <c r="G29" s="5" t="str">
        <f>VLOOKUP(A29,[2]Facturación!$B:$H,7,0)</f>
        <v>rodrigo.saez@enlasa.cl</v>
      </c>
      <c r="H29" s="6">
        <v>1.4662756598240471E-3</v>
      </c>
      <c r="I29" s="7">
        <v>4113455</v>
      </c>
      <c r="J29" s="65">
        <f t="shared" si="0"/>
        <v>6031</v>
      </c>
      <c r="L29" s="64" t="str">
        <f t="shared" si="1"/>
        <v>Auditoria Tecnica según Decreto D201 PIC-NPM</v>
      </c>
    </row>
    <row r="30" spans="1:12" hidden="1" x14ac:dyDescent="0.25">
      <c r="A30" s="5" t="s">
        <v>104</v>
      </c>
      <c r="B30" s="5" t="str">
        <f>VLOOKUP(A30,[2]Facturación!$B:$H,2,0)</f>
        <v>96774300-3</v>
      </c>
      <c r="C30" s="5" t="str">
        <f>VLOOKUP(A30,[2]Facturación!$B:$H,3,0)</f>
        <v>Enorchile S.A.</v>
      </c>
      <c r="D30" s="5" t="s">
        <v>161</v>
      </c>
      <c r="E30" s="5" t="s">
        <v>2</v>
      </c>
      <c r="F30" s="5" t="str">
        <f>VLOOKUP(A30,[2]Facturación!$B:$H,6,0)</f>
        <v xml:space="preserve">Pablo Caerols Palma </v>
      </c>
      <c r="G30" s="5" t="str">
        <f>VLOOKUP(A30,[2]Facturación!$B:$H,7,0)</f>
        <v>pcaerols@enorchile.cl</v>
      </c>
      <c r="H30" s="6">
        <v>5.6207233626588476E-3</v>
      </c>
      <c r="I30" s="7">
        <v>4113455</v>
      </c>
      <c r="J30" s="65">
        <f t="shared" si="0"/>
        <v>23121</v>
      </c>
      <c r="L30" s="64" t="str">
        <f t="shared" si="1"/>
        <v>Auditoria Tecnica según Decreto D201 PIC-NPM</v>
      </c>
    </row>
    <row r="31" spans="1:12" hidden="1" x14ac:dyDescent="0.25">
      <c r="A31" s="5" t="s">
        <v>103</v>
      </c>
      <c r="B31" s="5" t="str">
        <f>VLOOKUP(A31,[2]Facturación!$B:$H,2,0)</f>
        <v>76427498-9</v>
      </c>
      <c r="C31" s="5" t="str">
        <f>VLOOKUP(A31,[2]Facturación!$B:$H,3,0)</f>
        <v>Eólica La Esperanza S.A.</v>
      </c>
      <c r="D31" s="5" t="s">
        <v>161</v>
      </c>
      <c r="E31" s="5" t="s">
        <v>2</v>
      </c>
      <c r="F31" s="5" t="str">
        <f>VLOOKUP(A31,[2]Facturación!$B:$H,6,0)</f>
        <v xml:space="preserve">Santiago Alliende Gonzalez </v>
      </c>
      <c r="G31" s="5" t="str">
        <f>VLOOKUP(A31,[2]Facturación!$B:$H,7,0)</f>
        <v>salliende@petroquim.cl</v>
      </c>
      <c r="H31" s="6">
        <v>2.4437927663734121E-4</v>
      </c>
      <c r="I31" s="7">
        <v>4113455</v>
      </c>
      <c r="J31" s="65">
        <f t="shared" si="0"/>
        <v>1005</v>
      </c>
      <c r="L31" s="64" t="str">
        <f t="shared" si="1"/>
        <v>Auditoria Tecnica según Decreto D201 PIC-NPM</v>
      </c>
    </row>
    <row r="32" spans="1:12" hidden="1" x14ac:dyDescent="0.25">
      <c r="A32" s="5" t="s">
        <v>102</v>
      </c>
      <c r="B32" s="5" t="str">
        <f>VLOOKUP(A32,[2]Facturación!$B:$H,2,0)</f>
        <v>76004531-4</v>
      </c>
      <c r="C32" s="5" t="str">
        <f>VLOOKUP(A32,[2]Facturación!$B:$H,3,0)</f>
        <v>Energía Pacífico S.A.</v>
      </c>
      <c r="D32" s="5" t="s">
        <v>161</v>
      </c>
      <c r="E32" s="5" t="s">
        <v>2</v>
      </c>
      <c r="F32" s="5" t="str">
        <f>VLOOKUP(A32,[2]Facturación!$B:$H,6,0)</f>
        <v>Ricardo Orellana Vidal</v>
      </c>
      <c r="G32" s="5" t="str">
        <f>VLOOKUP(A32,[2]Facturación!$B:$H,7,0)</f>
        <v>rorellana@cpp.cl</v>
      </c>
      <c r="H32" s="6">
        <v>7.3313782991202357E-4</v>
      </c>
      <c r="I32" s="7">
        <v>4113455</v>
      </c>
      <c r="J32" s="65">
        <f t="shared" si="0"/>
        <v>3016</v>
      </c>
      <c r="L32" s="64" t="str">
        <f t="shared" si="1"/>
        <v>Auditoria Tecnica según Decreto D201 PIC-NPM</v>
      </c>
    </row>
    <row r="33" spans="1:12" hidden="1" x14ac:dyDescent="0.25">
      <c r="A33" s="5" t="s">
        <v>97</v>
      </c>
      <c r="B33" s="5" t="str">
        <f>VLOOKUP(A33,[2]Facturación!$B:$H,2,0)</f>
        <v>96853490-4</v>
      </c>
      <c r="C33" s="5" t="str">
        <f>VLOOKUP(A33,[2]Facturación!$B:$H,3,0)</f>
        <v>Gas Sur S.A.</v>
      </c>
      <c r="D33" s="5" t="s">
        <v>161</v>
      </c>
      <c r="E33" s="5" t="s">
        <v>2</v>
      </c>
      <c r="F33" s="5" t="str">
        <f>VLOOKUP(A33,[2]Facturación!$B:$H,6,0)</f>
        <v>Javier Eduardo Roa de la Carrera</v>
      </c>
      <c r="G33" s="5" t="str">
        <f>VLOOKUP(A33,[2]Facturación!$B:$H,7,0)</f>
        <v>jroa@gassur.cl</v>
      </c>
      <c r="H33" s="6">
        <v>7.3313782991202357E-4</v>
      </c>
      <c r="I33" s="7">
        <v>4113455</v>
      </c>
      <c r="J33" s="65">
        <f t="shared" si="0"/>
        <v>3016</v>
      </c>
      <c r="L33" s="64" t="str">
        <f t="shared" si="1"/>
        <v>Auditoria Tecnica según Decreto D201 PIC-NPM</v>
      </c>
    </row>
    <row r="34" spans="1:12" hidden="1" x14ac:dyDescent="0.25">
      <c r="A34" s="5" t="s">
        <v>93</v>
      </c>
      <c r="B34" s="5" t="str">
        <f>VLOOKUP(A34,[2]Facturación!$B:$H,2,0)</f>
        <v>76418918-3</v>
      </c>
      <c r="C34" s="5" t="str">
        <f>VLOOKUP(A34,[2]Facturación!$B:$H,3,0)</f>
        <v>Guacolda Energía S.A.</v>
      </c>
      <c r="D34" s="5" t="s">
        <v>161</v>
      </c>
      <c r="E34" s="5" t="s">
        <v>2</v>
      </c>
      <c r="F34" s="5" t="str">
        <f>VLOOKUP(A34,[2]Facturación!$B:$H,6,0)</f>
        <v>Javier Federico Dib</v>
      </c>
      <c r="G34" s="5" t="str">
        <f>VLOOKUP(A34,[2]Facturación!$B:$H,7,0)</f>
        <v>javier.dib@aes.com</v>
      </c>
      <c r="H34" s="6">
        <v>4.740957966764419E-2</v>
      </c>
      <c r="I34" s="7">
        <v>4113455</v>
      </c>
      <c r="J34" s="65">
        <f t="shared" si="0"/>
        <v>195017</v>
      </c>
      <c r="L34" s="64" t="str">
        <f t="shared" si="1"/>
        <v>Auditoria Tecnica según Decreto D201 PIC-NPM</v>
      </c>
    </row>
    <row r="35" spans="1:12" hidden="1" x14ac:dyDescent="0.25">
      <c r="A35" s="5" t="s">
        <v>91</v>
      </c>
      <c r="B35" s="5" t="str">
        <f>VLOOKUP(A35,[2]Facturación!$B:$H,2,0)</f>
        <v>76067373-0</v>
      </c>
      <c r="C35" s="5" t="str">
        <f>VLOOKUP(A35,[2]Facturación!$B:$H,3,0)</f>
        <v>Hidroangol S.A.</v>
      </c>
      <c r="D35" s="5" t="s">
        <v>161</v>
      </c>
      <c r="E35" s="5" t="s">
        <v>2</v>
      </c>
      <c r="F35" s="5" t="str">
        <f>VLOOKUP(A35,[2]Facturación!$B:$H,6,0)</f>
        <v xml:space="preserve">Enrico Gatti Sani </v>
      </c>
      <c r="G35" s="5" t="str">
        <f>VLOOKUP(A35,[2]Facturación!$B:$H,7,0)</f>
        <v>enrico.gatti@scotta.cl</v>
      </c>
      <c r="H35" s="6">
        <v>8.3088954056696005E-3</v>
      </c>
      <c r="I35" s="7">
        <v>4113455</v>
      </c>
      <c r="J35" s="65">
        <f t="shared" si="0"/>
        <v>34178</v>
      </c>
      <c r="L35" s="64" t="str">
        <f t="shared" si="1"/>
        <v>Auditoria Tecnica según Decreto D201 PIC-NPM</v>
      </c>
    </row>
    <row r="36" spans="1:12" hidden="1" x14ac:dyDescent="0.25">
      <c r="A36" s="5" t="s">
        <v>88</v>
      </c>
      <c r="B36" s="5" t="str">
        <f>VLOOKUP(A36,[2]Facturación!$B:$H,2,0)</f>
        <v>76025973-K</v>
      </c>
      <c r="C36" s="5" t="str">
        <f>VLOOKUP(A36,[2]Facturación!$B:$H,3,0)</f>
        <v>Hidroeléctrica Río Lircay S.A.</v>
      </c>
      <c r="D36" s="5" t="s">
        <v>161</v>
      </c>
      <c r="E36" s="5" t="s">
        <v>2</v>
      </c>
      <c r="F36" s="5" t="str">
        <f>VLOOKUP(A36,[2]Facturación!$B:$H,6,0)</f>
        <v>Carl Weber Silva Weber Silva</v>
      </c>
      <c r="G36" s="5" t="str">
        <f>VLOOKUP(A36,[2]Facturación!$B:$H,7,0)</f>
        <v>cdec@hidromaule.cl</v>
      </c>
      <c r="H36" s="6">
        <v>1.4662756598240471E-3</v>
      </c>
      <c r="I36" s="7">
        <v>4113455</v>
      </c>
      <c r="J36" s="65">
        <f t="shared" si="0"/>
        <v>6031</v>
      </c>
      <c r="L36" s="64" t="str">
        <f t="shared" si="1"/>
        <v>Auditoria Tecnica según Decreto D201 PIC-NPM</v>
      </c>
    </row>
    <row r="37" spans="1:12" hidden="1" x14ac:dyDescent="0.25">
      <c r="A37" s="5" t="s">
        <v>86</v>
      </c>
      <c r="B37" s="5" t="str">
        <f>VLOOKUP(A37,[2]Facturación!$B:$H,2,0)</f>
        <v>76025973-K</v>
      </c>
      <c r="C37" s="5" t="str">
        <f>VLOOKUP(A37,[2]Facturación!$B:$H,3,0)</f>
        <v>Hidroeléctrica Río Lircay S.A.</v>
      </c>
      <c r="D37" s="5" t="s">
        <v>161</v>
      </c>
      <c r="E37" s="5" t="s">
        <v>2</v>
      </c>
      <c r="F37" s="5" t="str">
        <f>VLOOKUP(A37,[2]Facturación!$B:$H,6,0)</f>
        <v>Carl Weber Silva Weber Silva</v>
      </c>
      <c r="G37" s="5" t="str">
        <f>VLOOKUP(A37,[2]Facturación!$B:$H,7,0)</f>
        <v>cdec@hidromaule.cl</v>
      </c>
      <c r="H37" s="6">
        <v>2.4437927663734121E-4</v>
      </c>
      <c r="I37" s="7">
        <v>4113455</v>
      </c>
      <c r="J37" s="65">
        <f t="shared" si="0"/>
        <v>1005</v>
      </c>
      <c r="L37" s="64" t="str">
        <f t="shared" si="1"/>
        <v>Auditoria Tecnica según Decreto D201 PIC-NPM</v>
      </c>
    </row>
    <row r="38" spans="1:12" hidden="1" x14ac:dyDescent="0.25">
      <c r="A38" s="5" t="s">
        <v>81</v>
      </c>
      <c r="B38" s="5" t="str">
        <f>VLOOKUP(A38,[2]Facturación!$B:$H,2,0)</f>
        <v>76376635-7</v>
      </c>
      <c r="C38" s="5" t="str">
        <f>VLOOKUP(A38,[2]Facturación!$B:$H,3,0)</f>
        <v>Javiera SpA</v>
      </c>
      <c r="D38" s="5" t="s">
        <v>161</v>
      </c>
      <c r="E38" s="5" t="s">
        <v>2</v>
      </c>
      <c r="F38" s="5" t="str">
        <f>VLOOKUP(A38,[2]Facturación!$B:$H,6,0)</f>
        <v xml:space="preserve">Luis Alfredo Solar Pinedo </v>
      </c>
      <c r="G38" s="5" t="str">
        <f>VLOOKUP(A38,[2]Facturación!$B:$H,7,0)</f>
        <v>cbarrera@sunedison.com</v>
      </c>
      <c r="H38" s="6">
        <v>2.443792766373412E-3</v>
      </c>
      <c r="I38" s="7">
        <v>4113455</v>
      </c>
      <c r="J38" s="65">
        <f t="shared" si="0"/>
        <v>10052</v>
      </c>
      <c r="L38" s="64" t="str">
        <f t="shared" si="1"/>
        <v>Auditoria Tecnica según Decreto D201 PIC-NPM</v>
      </c>
    </row>
    <row r="39" spans="1:12" hidden="1" x14ac:dyDescent="0.25">
      <c r="A39" s="5" t="s">
        <v>80</v>
      </c>
      <c r="B39" s="5" t="str">
        <f>VLOOKUP(A39,[2]Facturación!$B:$H,2,0)</f>
        <v>76059578-0</v>
      </c>
      <c r="C39" s="5" t="str">
        <f>VLOOKUP(A39,[2]Facturación!$B:$H,3,0)</f>
        <v>KDM Energía S.A.</v>
      </c>
      <c r="D39" s="5" t="s">
        <v>161</v>
      </c>
      <c r="E39" s="5" t="s">
        <v>2</v>
      </c>
      <c r="F39" s="5" t="str">
        <f>VLOOKUP(A39,[2]Facturación!$B:$H,6,0)</f>
        <v>Rodrigo Pardo Feres</v>
      </c>
      <c r="G39" s="5" t="str">
        <f>VLOOKUP(A39,[2]Facturación!$B:$H,7,0)</f>
        <v>rpardof@kdm.cl</v>
      </c>
      <c r="H39" s="6">
        <v>9.7751710654936483E-4</v>
      </c>
      <c r="I39" s="7">
        <v>4113455</v>
      </c>
      <c r="J39" s="65">
        <f t="shared" si="0"/>
        <v>4021</v>
      </c>
      <c r="L39" s="64" t="str">
        <f t="shared" si="1"/>
        <v>Auditoria Tecnica según Decreto D201 PIC-NPM</v>
      </c>
    </row>
    <row r="40" spans="1:12" hidden="1" x14ac:dyDescent="0.25">
      <c r="A40" s="5" t="s">
        <v>78</v>
      </c>
      <c r="B40" s="5" t="str">
        <f>VLOOKUP(A40,[2]Facturación!$B:$H,2,0)</f>
        <v>96990050-5</v>
      </c>
      <c r="C40" s="5" t="str">
        <f>VLOOKUP(A40,[2]Facturación!$B:$H,3,0)</f>
        <v>Hidroeléctrica La Higuera S.A.</v>
      </c>
      <c r="D40" s="5" t="s">
        <v>161</v>
      </c>
      <c r="E40" s="5" t="s">
        <v>2</v>
      </c>
      <c r="F40" s="5" t="str">
        <f>VLOOKUP(A40,[2]Facturación!$B:$H,6,0)</f>
        <v>Eduardo Rivas</v>
      </c>
      <c r="G40" s="5" t="str">
        <f>VLOOKUP(A40,[2]Facturación!$B:$H,7,0)</f>
        <v>erivas@tenergia.cl</v>
      </c>
      <c r="H40" s="6">
        <v>4.8875855327468239E-3</v>
      </c>
      <c r="I40" s="7">
        <v>4113455</v>
      </c>
      <c r="J40" s="65">
        <f t="shared" si="0"/>
        <v>20105</v>
      </c>
      <c r="L40" s="64" t="str">
        <f t="shared" si="1"/>
        <v>Auditoria Tecnica según Decreto D201 PIC-NPM</v>
      </c>
    </row>
    <row r="41" spans="1:12" hidden="1" x14ac:dyDescent="0.25">
      <c r="A41" s="5" t="s">
        <v>68</v>
      </c>
      <c r="B41" s="5" t="str">
        <f>VLOOKUP(A41,[2]Facturación!$B:$H,2,0)</f>
        <v>76319477-9</v>
      </c>
      <c r="C41" s="5" t="str">
        <f>VLOOKUP(A41,[2]Facturación!$B:$H,3,0)</f>
        <v>Parque Solar Fotovoltaico Luz del Norte SpA</v>
      </c>
      <c r="D41" s="5" t="s">
        <v>161</v>
      </c>
      <c r="E41" s="5" t="s">
        <v>2</v>
      </c>
      <c r="F41" s="5" t="str">
        <f>VLOOKUP(A41,[2]Facturación!$B:$H,6,0)</f>
        <v>Gabriel Ortiz Mercado</v>
      </c>
      <c r="G41" s="5" t="str">
        <f>VLOOKUP(A41,[2]Facturación!$B:$H,7,0)</f>
        <v>gabriel.ortiz@firstsolar.com</v>
      </c>
      <c r="H41" s="6">
        <v>1.4662756598240471E-3</v>
      </c>
      <c r="I41" s="7">
        <v>4113455</v>
      </c>
      <c r="J41" s="65">
        <f t="shared" si="0"/>
        <v>6031</v>
      </c>
      <c r="L41" s="64" t="str">
        <f t="shared" si="1"/>
        <v>Auditoria Tecnica según Decreto D201 PIC-NPM</v>
      </c>
    </row>
    <row r="42" spans="1:12" hidden="1" x14ac:dyDescent="0.25">
      <c r="A42" s="5" t="s">
        <v>66</v>
      </c>
      <c r="B42" s="5" t="str">
        <f>VLOOKUP(A42,[2]Facturación!$B:$H,2,0)</f>
        <v>76055136-8</v>
      </c>
      <c r="C42" s="5" t="str">
        <f>VLOOKUP(A42,[2]Facturación!$B:$H,3,0)</f>
        <v>Hidroeléctrica Mallarauco S.A.</v>
      </c>
      <c r="D42" s="5" t="s">
        <v>161</v>
      </c>
      <c r="E42" s="5" t="s">
        <v>2</v>
      </c>
      <c r="F42" s="5" t="str">
        <f>VLOOKUP(A42,[2]Facturación!$B:$H,6,0)</f>
        <v>Tomas Fahrenkrog</v>
      </c>
      <c r="G42" s="5" t="str">
        <f>VLOOKUP(A42,[2]Facturación!$B:$H,7,0)</f>
        <v>tfahrenkrog@gpe.cl</v>
      </c>
      <c r="H42" s="6">
        <v>2.4437927663734121E-4</v>
      </c>
      <c r="I42" s="7">
        <v>4113455</v>
      </c>
      <c r="J42" s="65">
        <f t="shared" si="0"/>
        <v>1005</v>
      </c>
      <c r="L42" s="64" t="str">
        <f t="shared" si="1"/>
        <v>Auditoria Tecnica según Decreto D201 PIC-NPM</v>
      </c>
    </row>
    <row r="43" spans="1:12" hidden="1" x14ac:dyDescent="0.25">
      <c r="A43" s="5" t="s">
        <v>65</v>
      </c>
      <c r="B43" s="5" t="str">
        <f>VLOOKUP(A43,[2]Facturación!$B:$H,2,0)</f>
        <v>96802690-9</v>
      </c>
      <c r="C43" s="5" t="str">
        <f>VLOOKUP(A43,[2]Facturación!$B:$H,3,0)</f>
        <v>Masisa S.A.</v>
      </c>
      <c r="D43" s="5" t="s">
        <v>161</v>
      </c>
      <c r="E43" s="5" t="s">
        <v>2</v>
      </c>
      <c r="F43" s="5" t="str">
        <f>VLOOKUP(A43,[2]Facturación!$B:$H,6,0)</f>
        <v>Roberto Salas</v>
      </c>
      <c r="G43" s="5" t="str">
        <f>VLOOKUP(A43,[2]Facturación!$B:$H,7,0)</f>
        <v>roberto.salas@masisa.com</v>
      </c>
      <c r="H43" s="6">
        <v>9.7751710654936483E-4</v>
      </c>
      <c r="I43" s="7">
        <v>4113455</v>
      </c>
      <c r="J43" s="65">
        <f t="shared" si="0"/>
        <v>4021</v>
      </c>
      <c r="L43" s="64" t="str">
        <f t="shared" si="1"/>
        <v>Auditoria Tecnica según Decreto D201 PIC-NPM</v>
      </c>
    </row>
    <row r="44" spans="1:12" hidden="1" x14ac:dyDescent="0.25">
      <c r="A44" s="5" t="s">
        <v>63</v>
      </c>
      <c r="B44" s="5" t="str">
        <f>VLOOKUP(A44,[2]Facturación!$B:$H,2,0)</f>
        <v>76019239-2</v>
      </c>
      <c r="C44" s="5" t="str">
        <f>VLOOKUP(A44,[2]Facturación!$B:$H,3,0)</f>
        <v>Eólica Monte Redondo SpA</v>
      </c>
      <c r="D44" s="5" t="s">
        <v>161</v>
      </c>
      <c r="E44" s="5" t="s">
        <v>2</v>
      </c>
      <c r="F44" s="5">
        <f>VLOOKUP(A44,[2]Facturación!$B:$H,6,0)</f>
        <v>0</v>
      </c>
      <c r="G44" s="5">
        <f>VLOOKUP(A44,[2]Facturación!$B:$H,7,0)</f>
        <v>0</v>
      </c>
      <c r="H44" s="6">
        <v>2.3460410557184754E-2</v>
      </c>
      <c r="I44" s="7">
        <v>4113455</v>
      </c>
      <c r="J44" s="65">
        <f t="shared" si="0"/>
        <v>96503</v>
      </c>
      <c r="L44" s="64" t="str">
        <f t="shared" si="1"/>
        <v>Auditoria Tecnica según Decreto D201 PIC-NPM</v>
      </c>
    </row>
    <row r="45" spans="1:12" hidden="1" x14ac:dyDescent="0.25">
      <c r="A45" s="5" t="s">
        <v>59</v>
      </c>
      <c r="B45" s="5" t="str">
        <f>VLOOKUP(A45,[2]Facturación!$B:$H,2,0)</f>
        <v>76919070-8</v>
      </c>
      <c r="C45" s="5" t="str">
        <f>VLOOKUP(A45,[2]Facturación!$B:$H,3,0)</f>
        <v>Norvind S.A.</v>
      </c>
      <c r="D45" s="5" t="s">
        <v>161</v>
      </c>
      <c r="E45" s="5" t="s">
        <v>2</v>
      </c>
      <c r="F45" s="5" t="str">
        <f>VLOOKUP(A45,[2]Facturación!$B:$H,6,0)</f>
        <v xml:space="preserve">Mauricio Caamaño </v>
      </c>
      <c r="G45" s="5" t="str">
        <f>VLOOKUP(A45,[2]Facturación!$B:$H,7,0)</f>
        <v>mauricio.caamano@latampower.com</v>
      </c>
      <c r="H45" s="6">
        <v>2.4437927663734121E-4</v>
      </c>
      <c r="I45" s="7">
        <v>4113455</v>
      </c>
      <c r="J45" s="65">
        <f t="shared" si="0"/>
        <v>1005</v>
      </c>
      <c r="L45" s="64" t="str">
        <f t="shared" si="1"/>
        <v>Auditoria Tecnica según Decreto D201 PIC-NPM</v>
      </c>
    </row>
    <row r="46" spans="1:12" hidden="1" x14ac:dyDescent="0.25">
      <c r="A46" s="5" t="s">
        <v>58</v>
      </c>
      <c r="B46" s="5" t="str">
        <f>VLOOKUP(A46,[2]Facturación!$B:$H,2,0)</f>
        <v>76045612-8</v>
      </c>
      <c r="C46" s="5" t="str">
        <f>VLOOKUP(A46,[2]Facturación!$B:$H,3,0)</f>
        <v>Eléctrica Nueva Energía S.A.</v>
      </c>
      <c r="D46" s="5" t="s">
        <v>161</v>
      </c>
      <c r="E46" s="5" t="s">
        <v>2</v>
      </c>
      <c r="F46" s="5" t="str">
        <f>VLOOKUP(A46,[2]Facturación!$B:$H,6,0)</f>
        <v>Cristián Muñoz Elgueta</v>
      </c>
      <c r="G46" s="5" t="str">
        <f>VLOOKUP(A46,[2]Facturación!$B:$H,7,0)</f>
        <v>cmunoz@enesa.cl</v>
      </c>
      <c r="H46" s="6">
        <v>1.9550342130987297E-3</v>
      </c>
      <c r="I46" s="7">
        <v>4113455</v>
      </c>
      <c r="J46" s="65">
        <f t="shared" si="0"/>
        <v>8042</v>
      </c>
      <c r="L46" s="64" t="str">
        <f t="shared" si="1"/>
        <v>Auditoria Tecnica según Decreto D201 PIC-NPM</v>
      </c>
    </row>
    <row r="47" spans="1:12" hidden="1" x14ac:dyDescent="0.25">
      <c r="A47" s="5" t="s">
        <v>56</v>
      </c>
      <c r="B47" s="5" t="str">
        <f>VLOOKUP(A47,[2]Facturación!$B:$H,2,0)</f>
        <v>96990040-8</v>
      </c>
      <c r="C47" s="5" t="str">
        <f>VLOOKUP(A47,[2]Facturación!$B:$H,3,0)</f>
        <v>Pacific Hydro Chile S.A.</v>
      </c>
      <c r="D47" s="5" t="s">
        <v>161</v>
      </c>
      <c r="E47" s="5" t="s">
        <v>2</v>
      </c>
      <c r="F47" s="5" t="str">
        <f>VLOOKUP(A47,[2]Facturación!$B:$H,6,0)</f>
        <v xml:space="preserve">Nigel Baker </v>
      </c>
      <c r="G47" s="5" t="str">
        <f>VLOOKUP(A47,[2]Facturación!$B:$H,7,0)</f>
        <v>nbaker@pacifichydro.cl</v>
      </c>
      <c r="H47" s="6">
        <v>1.7106549364613885E-3</v>
      </c>
      <c r="I47" s="7">
        <v>4113455</v>
      </c>
      <c r="J47" s="65">
        <f t="shared" si="0"/>
        <v>7037</v>
      </c>
      <c r="L47" s="64" t="str">
        <f t="shared" si="1"/>
        <v>Auditoria Tecnica según Decreto D201 PIC-NPM</v>
      </c>
    </row>
    <row r="48" spans="1:12" hidden="1" x14ac:dyDescent="0.25">
      <c r="A48" s="5" t="s">
        <v>55</v>
      </c>
      <c r="B48" s="5" t="str">
        <f>VLOOKUP(A48,[2]Facturación!$B:$H,2,0)</f>
        <v>76006855-1</v>
      </c>
      <c r="C48" s="5" t="str">
        <f>VLOOKUP(A48,[2]Facturación!$B:$H,3,0)</f>
        <v>Pacific Hydro Chacayes S.A.</v>
      </c>
      <c r="D48" s="5" t="s">
        <v>161</v>
      </c>
      <c r="E48" s="5" t="s">
        <v>2</v>
      </c>
      <c r="F48" s="5" t="str">
        <f>VLOOKUP(A48,[2]Facturación!$B:$H,6,0)</f>
        <v xml:space="preserve">Nigel Baker </v>
      </c>
      <c r="G48" s="5" t="str">
        <f>VLOOKUP(A48,[2]Facturación!$B:$H,7,0)</f>
        <v>nbaker@pacifichydro.cl</v>
      </c>
      <c r="H48" s="6">
        <v>5.8651026392961885E-3</v>
      </c>
      <c r="I48" s="7">
        <v>4113455</v>
      </c>
      <c r="J48" s="65">
        <f t="shared" si="0"/>
        <v>24126</v>
      </c>
      <c r="L48" s="64" t="str">
        <f t="shared" si="1"/>
        <v>Auditoria Tecnica según Decreto D201 PIC-NPM</v>
      </c>
    </row>
    <row r="49" spans="1:12" hidden="1" x14ac:dyDescent="0.25">
      <c r="A49" s="5" t="s">
        <v>54</v>
      </c>
      <c r="B49" s="5" t="str">
        <f>VLOOKUP(A49,[2]Facturación!$B:$H,2,0)</f>
        <v>96524140-K</v>
      </c>
      <c r="C49" s="5" t="str">
        <f>VLOOKUP(A49,[2]Facturación!$B:$H,3,0)</f>
        <v>Empresa Eléctrica Panguipulli S.A.</v>
      </c>
      <c r="D49" s="5" t="s">
        <v>161</v>
      </c>
      <c r="E49" s="5" t="s">
        <v>2</v>
      </c>
      <c r="F49" s="5" t="str">
        <f>VLOOKUP(A49,[2]Facturación!$B:$H,6,0)</f>
        <v>Juan José Bonilla Andrino</v>
      </c>
      <c r="G49" s="5" t="str">
        <f>VLOOKUP(A49,[2]Facturación!$B:$H,7,0)</f>
        <v>juan.bonilla@enel.com</v>
      </c>
      <c r="H49" s="6">
        <v>8.3088954056696005E-3</v>
      </c>
      <c r="I49" s="7">
        <v>4113455</v>
      </c>
      <c r="J49" s="65">
        <f t="shared" si="0"/>
        <v>34178</v>
      </c>
      <c r="L49" s="64" t="str">
        <f t="shared" si="1"/>
        <v>Auditoria Tecnica según Decreto D201 PIC-NPM</v>
      </c>
    </row>
    <row r="50" spans="1:12" hidden="1" x14ac:dyDescent="0.25">
      <c r="A50" s="5" t="s">
        <v>53</v>
      </c>
      <c r="B50" s="5" t="str">
        <f>VLOOKUP(A50,[2]Facturación!$B:$H,2,0)</f>
        <v>76068557-7</v>
      </c>
      <c r="C50" s="5" t="str">
        <f>VLOOKUP(A50,[2]Facturación!$B:$H,3,0)</f>
        <v>Parque Eólico El Arrayán SpA</v>
      </c>
      <c r="D50" s="5" t="s">
        <v>161</v>
      </c>
      <c r="E50" s="5" t="s">
        <v>2</v>
      </c>
      <c r="F50" s="5" t="str">
        <f>VLOOKUP(A50,[2]Facturación!$B:$H,6,0)</f>
        <v>Cesar Rudolf Araneda Kauert</v>
      </c>
      <c r="G50" s="5" t="str">
        <f>VLOOKUP(A50,[2]Facturación!$B:$H,7,0)</f>
        <v>raraneda@arroyoenergygroup.com</v>
      </c>
      <c r="H50" s="6">
        <v>4.3988269794721412E-3</v>
      </c>
      <c r="I50" s="7">
        <v>4113455</v>
      </c>
      <c r="J50" s="65">
        <f t="shared" si="0"/>
        <v>18094</v>
      </c>
      <c r="L50" s="64" t="str">
        <f t="shared" si="1"/>
        <v>Auditoria Tecnica según Decreto D201 PIC-NPM</v>
      </c>
    </row>
    <row r="51" spans="1:12" hidden="1" x14ac:dyDescent="0.25">
      <c r="A51" s="5" t="s">
        <v>52</v>
      </c>
      <c r="B51" s="5" t="str">
        <f>VLOOKUP(A51,[2]Facturación!$B:$H,2,0)</f>
        <v>76416891-7</v>
      </c>
      <c r="C51" s="5" t="str">
        <f>VLOOKUP(A51,[2]Facturación!$B:$H,3,0)</f>
        <v>Parque Eólico Lebu-Toro SpA</v>
      </c>
      <c r="D51" s="5" t="s">
        <v>161</v>
      </c>
      <c r="E51" s="5" t="s">
        <v>2</v>
      </c>
      <c r="F51" s="5" t="str">
        <f>VLOOKUP(A51,[2]Facturación!$B:$H,6,0)</f>
        <v>David Roa Saenz</v>
      </c>
      <c r="G51" s="5" t="str">
        <f>VLOOKUP(A51,[2]Facturación!$B:$H,7,0)</f>
        <v>d.roa@cristoro.cl</v>
      </c>
      <c r="H51" s="6">
        <v>2.4437927663734121E-4</v>
      </c>
      <c r="I51" s="7">
        <v>4113455</v>
      </c>
      <c r="J51" s="65">
        <f t="shared" si="0"/>
        <v>1005</v>
      </c>
      <c r="L51" s="64" t="str">
        <f t="shared" si="1"/>
        <v>Auditoria Tecnica según Decreto D201 PIC-NPM</v>
      </c>
    </row>
    <row r="52" spans="1:12" hidden="1" x14ac:dyDescent="0.25">
      <c r="A52" s="5" t="s">
        <v>51</v>
      </c>
      <c r="B52" s="5" t="str">
        <f>VLOOKUP(A52,[2]Facturación!$B:$H,2,0)</f>
        <v>76178599-0</v>
      </c>
      <c r="C52" s="5" t="str">
        <f>VLOOKUP(A52,[2]Facturación!$B:$H,3,0)</f>
        <v>Parque Eólico Los Cururos SpA</v>
      </c>
      <c r="D52" s="5" t="s">
        <v>161</v>
      </c>
      <c r="E52" s="5" t="s">
        <v>2</v>
      </c>
      <c r="F52" s="5" t="str">
        <f>VLOOKUP(A52,[2]Facturación!$B:$H,6,0)</f>
        <v>Javier Federico Dib</v>
      </c>
      <c r="G52" s="5" t="str">
        <f>VLOOKUP(A52,[2]Facturación!$B:$H,7,0)</f>
        <v>javier.dib@aes.com</v>
      </c>
      <c r="H52" s="6">
        <v>9.7751710654936483E-4</v>
      </c>
      <c r="I52" s="7">
        <v>4113455</v>
      </c>
      <c r="J52" s="65">
        <f t="shared" si="0"/>
        <v>4021</v>
      </c>
      <c r="L52" s="64" t="str">
        <f t="shared" si="1"/>
        <v>Auditoria Tecnica según Decreto D201 PIC-NPM</v>
      </c>
    </row>
    <row r="53" spans="1:12" hidden="1" x14ac:dyDescent="0.25">
      <c r="A53" s="5" t="s">
        <v>50</v>
      </c>
      <c r="B53" s="5" t="str">
        <f>VLOOKUP(A53,[2]Facturación!$B:$H,2,0)</f>
        <v>76266502-6</v>
      </c>
      <c r="C53" s="5" t="str">
        <f>VLOOKUP(A53,[2]Facturación!$B:$H,3,0)</f>
        <v>Vientos de Renaico SpA</v>
      </c>
      <c r="D53" s="5" t="s">
        <v>161</v>
      </c>
      <c r="E53" s="5" t="s">
        <v>2</v>
      </c>
      <c r="F53" s="5" t="str">
        <f>VLOOKUP(A53,[2]Facturación!$B:$H,6,0)</f>
        <v>Patricio Javier Guzmán Henzi</v>
      </c>
      <c r="G53" s="5" t="str">
        <f>VLOOKUP(A53,[2]Facturación!$B:$H,7,0)</f>
        <v>pguzmanh@agrosisa.cl</v>
      </c>
      <c r="H53" s="6">
        <v>4.740957966764419E-2</v>
      </c>
      <c r="I53" s="7">
        <v>4113455</v>
      </c>
      <c r="J53" s="65">
        <f t="shared" si="0"/>
        <v>195017</v>
      </c>
      <c r="L53" s="64" t="str">
        <f t="shared" si="1"/>
        <v>Auditoria Tecnica según Decreto D201 PIC-NPM</v>
      </c>
    </row>
    <row r="54" spans="1:12" hidden="1" x14ac:dyDescent="0.25">
      <c r="A54" s="5" t="s">
        <v>49</v>
      </c>
      <c r="B54" s="5" t="str">
        <f>VLOOKUP(A54,[2]Facturación!$B:$H,2,0)</f>
        <v>76179024-2</v>
      </c>
      <c r="C54" s="5" t="str">
        <f>VLOOKUP(A54,[2]Facturación!$B:$H,3,0)</f>
        <v>Parque Eólico Taltal Spa</v>
      </c>
      <c r="D54" s="5" t="s">
        <v>161</v>
      </c>
      <c r="E54" s="5" t="s">
        <v>2</v>
      </c>
      <c r="F54" s="5" t="str">
        <f>VLOOKUP(A54,[2]Facturación!$B:$H,6,0)</f>
        <v>Juan José Bonilla Andrino</v>
      </c>
      <c r="G54" s="5" t="str">
        <f>VLOOKUP(A54,[2]Facturación!$B:$H,7,0)</f>
        <v>juan.bonilla@enel.com</v>
      </c>
      <c r="H54" s="6">
        <v>9.7751710654936483E-4</v>
      </c>
      <c r="I54" s="7">
        <v>4113455</v>
      </c>
      <c r="J54" s="65">
        <f t="shared" si="0"/>
        <v>4021</v>
      </c>
      <c r="L54" s="64" t="str">
        <f t="shared" si="1"/>
        <v>Auditoria Tecnica según Decreto D201 PIC-NPM</v>
      </c>
    </row>
    <row r="55" spans="1:12" hidden="1" x14ac:dyDescent="0.25">
      <c r="A55" s="5" t="s">
        <v>48</v>
      </c>
      <c r="B55" s="5" t="str">
        <f>VLOOKUP(A55,[2]Facturación!$B:$H,2,0)</f>
        <v>76247976-1</v>
      </c>
      <c r="C55" s="5" t="str">
        <f>VLOOKUP(A55,[2]Facturación!$B:$H,3,0)</f>
        <v>Solairedirect Generación V SpA</v>
      </c>
      <c r="D55" s="5" t="s">
        <v>161</v>
      </c>
      <c r="E55" s="5" t="s">
        <v>2</v>
      </c>
      <c r="F55" s="5" t="str">
        <f>VLOOKUP(A55,[2]Facturación!$B:$H,6,0)</f>
        <v xml:space="preserve">Axel Leveque </v>
      </c>
      <c r="G55" s="5" t="str">
        <f>VLOOKUP(A55,[2]Facturación!$B:$H,7,0)</f>
        <v>Daniela.Perezg@engie.com</v>
      </c>
      <c r="H55" s="6">
        <v>2.4437927663734121E-4</v>
      </c>
      <c r="I55" s="7">
        <v>4113455</v>
      </c>
      <c r="J55" s="65">
        <f t="shared" si="0"/>
        <v>1005</v>
      </c>
      <c r="L55" s="64" t="str">
        <f t="shared" si="1"/>
        <v>Auditoria Tecnica según Decreto D201 PIC-NPM</v>
      </c>
    </row>
    <row r="56" spans="1:12" hidden="1" x14ac:dyDescent="0.25">
      <c r="A56" s="5" t="s">
        <v>47</v>
      </c>
      <c r="B56" s="5" t="str">
        <f>VLOOKUP(A56,[2]Facturación!$B:$H,2,0)</f>
        <v>96504980-0</v>
      </c>
      <c r="C56" s="5" t="str">
        <f>VLOOKUP(A56,[2]Facturación!$B:$H,3,0)</f>
        <v>Empresa Eléctrica Pehuenche S.A.</v>
      </c>
      <c r="D56" s="5" t="s">
        <v>161</v>
      </c>
      <c r="E56" s="5" t="s">
        <v>2</v>
      </c>
      <c r="F56" s="5" t="str">
        <f>VLOOKUP(A56,[2]Facturación!$B:$H,6,0)</f>
        <v xml:space="preserve">Carlo Carvallo Artigas </v>
      </c>
      <c r="G56" s="5" t="str">
        <f>VLOOKUP(A56,[2]Facturación!$B:$H,7,0)</f>
        <v>haep@endesa.cl</v>
      </c>
      <c r="H56" s="6">
        <v>1.2218963831867059E-2</v>
      </c>
      <c r="I56" s="7">
        <v>4113455</v>
      </c>
      <c r="J56" s="65">
        <f t="shared" si="0"/>
        <v>50262</v>
      </c>
      <c r="L56" s="64" t="str">
        <f t="shared" si="1"/>
        <v>Auditoria Tecnica según Decreto D201 PIC-NPM</v>
      </c>
    </row>
    <row r="57" spans="1:12" hidden="1" x14ac:dyDescent="0.25">
      <c r="A57" s="5" t="s">
        <v>46</v>
      </c>
      <c r="B57" s="5" t="str">
        <f>VLOOKUP(A57,[2]Facturación!$B:$H,2,0)</f>
        <v>87756500-9</v>
      </c>
      <c r="C57" s="5" t="str">
        <f>VLOOKUP(A57,[2]Facturación!$B:$H,3,0)</f>
        <v>ENAP Refinerías S.A.</v>
      </c>
      <c r="D57" s="5" t="s">
        <v>161</v>
      </c>
      <c r="E57" s="5" t="s">
        <v>2</v>
      </c>
      <c r="F57" s="5" t="str">
        <f>VLOOKUP(A57,[2]Facturación!$B:$H,6,0)</f>
        <v>Pablo Sufán González</v>
      </c>
      <c r="G57" s="5" t="str">
        <f>VLOOKUP(A57,[2]Facturación!$B:$H,7,0)</f>
        <v>psufan@enap.cl</v>
      </c>
      <c r="H57" s="6">
        <v>6.5738025415444781E-2</v>
      </c>
      <c r="I57" s="7">
        <v>4113455</v>
      </c>
      <c r="J57" s="65">
        <f t="shared" si="0"/>
        <v>270410</v>
      </c>
      <c r="L57" s="64" t="str">
        <f t="shared" si="1"/>
        <v>Auditoria Tecnica según Decreto D201 PIC-NPM</v>
      </c>
    </row>
    <row r="58" spans="1:12" hidden="1" x14ac:dyDescent="0.25">
      <c r="A58" s="5" t="s">
        <v>41</v>
      </c>
      <c r="B58" s="5" t="str">
        <f>VLOOKUP(A58,[2]Facturación!$B:$H,2,0)</f>
        <v>99589620-6</v>
      </c>
      <c r="C58" s="5" t="str">
        <f>VLOOKUP(A58,[2]Facturación!$B:$H,3,0)</f>
        <v>Hidroelectrica Puclaro S.A.</v>
      </c>
      <c r="D58" s="5" t="s">
        <v>161</v>
      </c>
      <c r="E58" s="5" t="s">
        <v>2</v>
      </c>
      <c r="F58" s="5" t="str">
        <f>VLOOKUP(A58,[2]Facturación!$B:$H,6,0)</f>
        <v>Tomas Fahrenkrog</v>
      </c>
      <c r="G58" s="5" t="str">
        <f>VLOOKUP(A58,[2]Facturación!$B:$H,7,0)</f>
        <v>tfahrenkrog@gpe.cl</v>
      </c>
      <c r="H58" s="6">
        <v>2.4437927663734121E-4</v>
      </c>
      <c r="I58" s="7">
        <v>4113455</v>
      </c>
      <c r="J58" s="65">
        <f t="shared" si="0"/>
        <v>1005</v>
      </c>
      <c r="L58" s="64" t="str">
        <f t="shared" si="1"/>
        <v>Auditoria Tecnica según Decreto D201 PIC-NPM</v>
      </c>
    </row>
    <row r="59" spans="1:12" hidden="1" x14ac:dyDescent="0.25">
      <c r="A59" s="5" t="s">
        <v>40</v>
      </c>
      <c r="B59" s="5" t="str">
        <f>VLOOKUP(A59,[2]Facturación!$B:$H,2,0)</f>
        <v>76106835-0</v>
      </c>
      <c r="C59" s="5" t="str">
        <f>VLOOKUP(A59,[2]Facturación!$B:$H,3,0)</f>
        <v>Punta Palmeras S.A.</v>
      </c>
      <c r="D59" s="5" t="s">
        <v>161</v>
      </c>
      <c r="E59" s="5" t="s">
        <v>2</v>
      </c>
      <c r="F59" s="5" t="str">
        <f>VLOOKUP(A59,[2]Facturación!$B:$H,6,0)</f>
        <v>Jose Ignacio Escobar Troncoso</v>
      </c>
      <c r="G59" s="5" t="str">
        <f>VLOOKUP(A59,[2]Facturación!$B:$H,7,0)</f>
        <v>Joseignacio.escobar.troncoso@acciona.com</v>
      </c>
      <c r="H59" s="6">
        <v>2.4437927663734121E-4</v>
      </c>
      <c r="I59" s="7">
        <v>4113455</v>
      </c>
      <c r="J59" s="65">
        <f t="shared" si="0"/>
        <v>1005</v>
      </c>
      <c r="L59" s="64" t="str">
        <f t="shared" si="1"/>
        <v>Auditoria Tecnica según Decreto D201 PIC-NPM</v>
      </c>
    </row>
    <row r="60" spans="1:12" hidden="1" x14ac:dyDescent="0.25">
      <c r="A60" s="5" t="s">
        <v>39</v>
      </c>
      <c r="B60" s="5" t="str">
        <f>VLOOKUP(A60,[2]Facturación!$B:$H,2,0)</f>
        <v>96817230-1</v>
      </c>
      <c r="C60" s="5" t="str">
        <f>VLOOKUP(A60,[2]Facturación!$B:$H,3,0)</f>
        <v>Eléctrica Puntilla S.A.</v>
      </c>
      <c r="D60" s="5" t="s">
        <v>161</v>
      </c>
      <c r="E60" s="5" t="s">
        <v>2</v>
      </c>
      <c r="F60" s="5" t="str">
        <f>VLOOKUP(A60,[2]Facturación!$B:$H,6,0)</f>
        <v>Alejandro Gómez Vidal</v>
      </c>
      <c r="G60" s="5" t="str">
        <f>VLOOKUP(A60,[2]Facturación!$B:$H,7,0)</f>
        <v>agomez@scmaipo.cl</v>
      </c>
      <c r="H60" s="6">
        <v>1.3929618768328447E-2</v>
      </c>
      <c r="I60" s="7">
        <v>4113455</v>
      </c>
      <c r="J60" s="65">
        <f t="shared" si="0"/>
        <v>57299</v>
      </c>
      <c r="L60" s="64" t="str">
        <f t="shared" si="1"/>
        <v>Auditoria Tecnica según Decreto D201 PIC-NPM</v>
      </c>
    </row>
    <row r="61" spans="1:12" hidden="1" x14ac:dyDescent="0.25">
      <c r="A61" s="5" t="s">
        <v>38</v>
      </c>
      <c r="B61" s="5" t="str">
        <f>VLOOKUP(A61,[2]Facturación!$B:$H,2,0)</f>
        <v>76284682-9</v>
      </c>
      <c r="C61" s="5" t="str">
        <f>VLOOKUP(A61,[2]Facturación!$B:$H,3,0)</f>
        <v>PV Salvador SpA</v>
      </c>
      <c r="D61" s="5" t="s">
        <v>161</v>
      </c>
      <c r="E61" s="5" t="s">
        <v>2</v>
      </c>
      <c r="F61" s="5" t="str">
        <f>VLOOKUP(A61,[2]Facturación!$B:$H,6,0)</f>
        <v>Rodrigo Tapia González</v>
      </c>
      <c r="G61" s="5" t="str">
        <f>VLOOKUP(A61,[2]Facturación!$B:$H,7,0)</f>
        <v>rtapia@denerg.com</v>
      </c>
      <c r="H61" s="6">
        <v>7.3313782991202357E-4</v>
      </c>
      <c r="I61" s="7">
        <v>4113455</v>
      </c>
      <c r="J61" s="65">
        <f t="shared" si="0"/>
        <v>3016</v>
      </c>
      <c r="L61" s="64" t="str">
        <f t="shared" si="1"/>
        <v>Auditoria Tecnica según Decreto D201 PIC-NPM</v>
      </c>
    </row>
    <row r="62" spans="1:12" hidden="1" x14ac:dyDescent="0.25">
      <c r="A62" s="5" t="s">
        <v>34</v>
      </c>
      <c r="B62" s="5" t="str">
        <f>VLOOKUP(A62,[2]Facturación!$B:$H,2,0)</f>
        <v>76071113-6</v>
      </c>
      <c r="C62" s="5" t="str">
        <f>VLOOKUP(A62,[2]Facturación!$B:$H,3,0)</f>
        <v>Hidroeléctrica Río Huasco S.A.</v>
      </c>
      <c r="D62" s="5" t="s">
        <v>161</v>
      </c>
      <c r="E62" s="5" t="s">
        <v>2</v>
      </c>
      <c r="F62" s="5" t="str">
        <f>VLOOKUP(A62,[2]Facturación!$B:$H,6,0)</f>
        <v>Tomas Fahrenkrog</v>
      </c>
      <c r="G62" s="5" t="str">
        <f>VLOOKUP(A62,[2]Facturación!$B:$H,7,0)</f>
        <v>tfahrenkrog@gpe.cl</v>
      </c>
      <c r="H62" s="6">
        <v>2.4437927663734121E-4</v>
      </c>
      <c r="I62" s="7">
        <v>4113455</v>
      </c>
      <c r="J62" s="65">
        <f t="shared" si="0"/>
        <v>1005</v>
      </c>
      <c r="L62" s="64" t="str">
        <f t="shared" si="1"/>
        <v>Auditoria Tecnica según Decreto D201 PIC-NPM</v>
      </c>
    </row>
    <row r="63" spans="1:12" hidden="1" x14ac:dyDescent="0.25">
      <c r="A63" s="5" t="s">
        <v>32</v>
      </c>
      <c r="B63" s="5" t="str">
        <f>VLOOKUP(A63,[2]Facturación!$B:$H,2,0)</f>
        <v>76030638-K</v>
      </c>
      <c r="C63" s="5" t="str">
        <f>VLOOKUP(A63,[2]Facturación!$B:$H,3,0)</f>
        <v>Empresa Eléctrica Rucatayo S.A.</v>
      </c>
      <c r="D63" s="5" t="s">
        <v>161</v>
      </c>
      <c r="E63" s="5" t="s">
        <v>2</v>
      </c>
      <c r="F63" s="5" t="str">
        <f>VLOOKUP(A63,[2]Facturación!$B:$H,6,0)</f>
        <v>Andres Orellana Nuñez</v>
      </c>
      <c r="G63" s="5" t="str">
        <f>VLOOKUP(A63,[2]Facturación!$B:$H,7,0)</f>
        <v>aorellana@rucatayo.cl</v>
      </c>
      <c r="H63" s="6">
        <v>3.9833822091886607E-2</v>
      </c>
      <c r="I63" s="7">
        <v>4113455</v>
      </c>
      <c r="J63" s="65">
        <f t="shared" si="0"/>
        <v>163855</v>
      </c>
      <c r="L63" s="64" t="str">
        <f t="shared" si="1"/>
        <v>Auditoria Tecnica según Decreto D201 PIC-NPM</v>
      </c>
    </row>
    <row r="64" spans="1:12" hidden="1" x14ac:dyDescent="0.25">
      <c r="A64" s="5" t="s">
        <v>31</v>
      </c>
      <c r="B64" s="5" t="str">
        <f>VLOOKUP(A64,[2]Facturación!$B:$H,2,0)</f>
        <v>76273569-5</v>
      </c>
      <c r="C64" s="5" t="str">
        <f>VLOOKUP(A64,[2]Facturación!$B:$H,3,0)</f>
        <v>San Andrés SpA</v>
      </c>
      <c r="D64" s="5" t="s">
        <v>161</v>
      </c>
      <c r="E64" s="5" t="s">
        <v>2</v>
      </c>
      <c r="F64" s="5" t="str">
        <f>VLOOKUP(A64,[2]Facturación!$B:$H,6,0)</f>
        <v>Alfonso Pacho</v>
      </c>
      <c r="G64" s="5" t="str">
        <f>VLOOKUP(A64,[2]Facturación!$B:$H,7,0)</f>
        <v>apacho@sanandres-solar.cl</v>
      </c>
      <c r="H64" s="6">
        <v>2.4437927663734121E-4</v>
      </c>
      <c r="I64" s="7">
        <v>4113455</v>
      </c>
      <c r="J64" s="65">
        <f t="shared" si="0"/>
        <v>1005</v>
      </c>
      <c r="L64" s="64" t="str">
        <f t="shared" si="1"/>
        <v>Auditoria Tecnica según Decreto D201 PIC-NPM</v>
      </c>
    </row>
    <row r="65" spans="1:12" hidden="1" x14ac:dyDescent="0.25">
      <c r="A65" s="5" t="s">
        <v>30</v>
      </c>
      <c r="B65" s="5" t="str">
        <f>VLOOKUP(A65,[2]Facturación!$B:$H,2,0)</f>
        <v>76319883-9</v>
      </c>
      <c r="C65" s="5" t="str">
        <f>VLOOKUP(A65,[2]Facturación!$B:$H,3,0)</f>
        <v>San Juan S.A.</v>
      </c>
      <c r="D65" s="5" t="s">
        <v>161</v>
      </c>
      <c r="E65" s="5" t="s">
        <v>2</v>
      </c>
      <c r="F65" s="5" t="str">
        <f>VLOOKUP(A65,[2]Facturación!$B:$H,6,0)</f>
        <v xml:space="preserve">Mauricio Caamaño </v>
      </c>
      <c r="G65" s="5" t="str">
        <f>VLOOKUP(A65,[2]Facturación!$B:$H,7,0)</f>
        <v>mauricio.caamano@latampower.com</v>
      </c>
      <c r="H65" s="6">
        <v>1.4662756598240471E-3</v>
      </c>
      <c r="I65" s="7">
        <v>4113455</v>
      </c>
      <c r="J65" s="65">
        <f t="shared" si="0"/>
        <v>6031</v>
      </c>
      <c r="L65" s="64" t="str">
        <f t="shared" si="1"/>
        <v>Auditoria Tecnica según Decreto D201 PIC-NPM</v>
      </c>
    </row>
    <row r="66" spans="1:12" hidden="1" x14ac:dyDescent="0.25">
      <c r="A66" s="5" t="s">
        <v>26</v>
      </c>
      <c r="B66" s="5" t="str">
        <f>VLOOKUP(A66,[2]Facturación!$B:$H,2,0)</f>
        <v>99528750-1</v>
      </c>
      <c r="C66" s="5" t="str">
        <f>VLOOKUP(A66,[2]Facturación!$B:$H,3,0)</f>
        <v>Sociedad Generadora Austral S.A.</v>
      </c>
      <c r="D66" s="5" t="s">
        <v>161</v>
      </c>
      <c r="E66" s="5" t="s">
        <v>2</v>
      </c>
      <c r="F66" s="5" t="str">
        <f>VLOOKUP(A66,[2]Facturación!$B:$H,6,0)</f>
        <v xml:space="preserve">Francisco Alliende A. </v>
      </c>
      <c r="G66" s="5" t="str">
        <f>VLOOKUP(A66,[2]Facturación!$B:$H,7,0)</f>
        <v>sga@saesa.cl</v>
      </c>
      <c r="H66" s="6">
        <v>9.7751710654936483E-4</v>
      </c>
      <c r="I66" s="7">
        <v>4113455</v>
      </c>
      <c r="J66" s="65">
        <f t="shared" si="0"/>
        <v>4021</v>
      </c>
      <c r="L66" s="64" t="str">
        <f t="shared" si="1"/>
        <v>Auditoria Tecnica según Decreto D201 PIC-NPM</v>
      </c>
    </row>
    <row r="67" spans="1:12" hidden="1" x14ac:dyDescent="0.25">
      <c r="A67" s="5" t="s">
        <v>21</v>
      </c>
      <c r="B67" s="5" t="str">
        <f>VLOOKUP(A67,[2]Facturación!$B:$H,2,0)</f>
        <v>76126507-5</v>
      </c>
      <c r="C67" s="5" t="str">
        <f>VLOOKUP(A67,[2]Facturación!$B:$H,3,0)</f>
        <v>Parque Talinay Oriente S.A.</v>
      </c>
      <c r="D67" s="5" t="s">
        <v>161</v>
      </c>
      <c r="E67" s="5" t="s">
        <v>2</v>
      </c>
      <c r="F67" s="5" t="str">
        <f>VLOOKUP(A67,[2]Facturación!$B:$H,6,0)</f>
        <v>Juan José Bonilla Andrino</v>
      </c>
      <c r="G67" s="5" t="str">
        <f>VLOOKUP(A67,[2]Facturación!$B:$H,7,0)</f>
        <v>juan.bonilla@enel.com</v>
      </c>
      <c r="H67" s="6">
        <v>2.4437927663734121E-4</v>
      </c>
      <c r="I67" s="7">
        <v>4113455</v>
      </c>
      <c r="J67" s="65">
        <f t="shared" ref="J67:J68" si="2">ROUND(I67*H67,0)</f>
        <v>1005</v>
      </c>
      <c r="L67" s="64" t="str">
        <f t="shared" ref="L67:L68" si="3">CONCATENATE("Auditoria Tecnica según Decreto"," ",D67," ", E67)</f>
        <v>Auditoria Tecnica según Decreto D201 PIC-NPM</v>
      </c>
    </row>
    <row r="68" spans="1:12" hidden="1" x14ac:dyDescent="0.25">
      <c r="A68" s="5" t="s">
        <v>18</v>
      </c>
      <c r="B68" s="5" t="str">
        <f>VLOOKUP(A68,[2]Facturación!$B:$H,2,0)</f>
        <v>77302440-5</v>
      </c>
      <c r="C68" s="5" t="str">
        <f>VLOOKUP(A68,[2]Facturación!$B:$H,3,0)</f>
        <v>TecnoRed S.A.</v>
      </c>
      <c r="D68" s="5" t="s">
        <v>161</v>
      </c>
      <c r="E68" s="5" t="s">
        <v>2</v>
      </c>
      <c r="F68" s="5" t="str">
        <f>VLOOKUP(A68,[2]Facturación!$B:$H,6,0)</f>
        <v xml:space="preserve">Sergio De Paoli Botto </v>
      </c>
      <c r="G68" s="5" t="str">
        <f>VLOOKUP(A68,[2]Facturación!$B:$H,7,0)</f>
        <v>spaoli@tecnored.cl</v>
      </c>
      <c r="H68" s="6">
        <v>1.9550342130987297E-3</v>
      </c>
      <c r="I68" s="7">
        <v>4113455</v>
      </c>
      <c r="J68" s="65">
        <f t="shared" si="2"/>
        <v>8042</v>
      </c>
      <c r="L68" s="64" t="str">
        <f t="shared" si="3"/>
        <v>Auditoria Tecnica según Decreto D201 PIC-NPM</v>
      </c>
    </row>
  </sheetData>
  <autoFilter ref="A2:L68" xr:uid="{5C9152EC-8F88-4D47-B9B6-DCC2664EC057}">
    <filterColumn colId="2">
      <filters blank="1"/>
    </filterColumn>
  </autoFilter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AA918A699291469E5C37F50B319EF4" ma:contentTypeVersion="13" ma:contentTypeDescription="Crear nuevo documento." ma:contentTypeScope="" ma:versionID="05d17046c07b9a03744bebe6f8cfd0de">
  <xsd:schema xmlns:xsd="http://www.w3.org/2001/XMLSchema" xmlns:xs="http://www.w3.org/2001/XMLSchema" xmlns:p="http://schemas.microsoft.com/office/2006/metadata/properties" xmlns:ns3="c6880604-cb44-43a9-9090-6048694132cc" xmlns:ns4="720d7418-8a59-4548-b826-2dac4537f4f3" targetNamespace="http://schemas.microsoft.com/office/2006/metadata/properties" ma:root="true" ma:fieldsID="95d47fbbaaf5775c31c2ecd05327cedc" ns3:_="" ns4:_="">
    <xsd:import namespace="c6880604-cb44-43a9-9090-6048694132cc"/>
    <xsd:import namespace="720d7418-8a59-4548-b826-2dac4537f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0604-cb44-43a9-9090-604869413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d7418-8a59-4548-b826-2dac4537f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052828-3D26-44E1-9F8B-5B7257A5587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880604-cb44-43a9-9090-6048694132cc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720d7418-8a59-4548-b826-2dac4537f4f3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C54910A-045B-47B0-9649-BA1F2B5FA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B9D5AD-3E7B-49E9-BBB5-D3D994BC2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0604-cb44-43a9-9090-6048694132cc"/>
    <ds:schemaRef ds:uri="720d7418-8a59-4548-b826-2dac4537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Prorratas</vt:lpstr>
      <vt:lpstr>Hoja3</vt:lpstr>
      <vt:lpstr>Hoja4</vt:lpstr>
      <vt:lpstr>TD Facturación</vt:lpstr>
      <vt:lpstr>Hoja1</vt:lpstr>
      <vt:lpstr>Hoja2</vt:lpstr>
      <vt:lpstr>TD Carta</vt:lpstr>
      <vt:lpstr>Planilla de Trabajo</vt:lpstr>
      <vt:lpstr>Base TD</vt:lpstr>
      <vt:lpstr>UF 2018</vt:lpstr>
      <vt:lpstr>UF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Castillo Merlez</dc:creator>
  <cp:lastModifiedBy>Alejandra Torres Elgueta</cp:lastModifiedBy>
  <dcterms:created xsi:type="dcterms:W3CDTF">2020-01-14T18:52:40Z</dcterms:created>
  <dcterms:modified xsi:type="dcterms:W3CDTF">2021-03-15T15:45:17Z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0x01010093AA918A699291469E5C37F50B319EF4</vt:lpwstr>
  </property>
</Properties>
</file>