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11 SSCC\05 Verificación SSCC\02 Cálculo indicadores\2019\2. Febrero\Indicadores publicar\V1\"/>
    </mc:Choice>
  </mc:AlternateContent>
  <xr:revisionPtr revIDLastSave="0" documentId="13_ncr:1_{DFBB517D-4000-48C4-8A44-817D12BD1FA1}" xr6:coauthVersionLast="36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CPF SEN" sheetId="1" r:id="rId1"/>
    <sheet name="CSF SEN" sheetId="2" r:id="rId2"/>
    <sheet name="CT SEN" sheetId="3" r:id="rId3"/>
    <sheet name="PRS_PA SEN" sheetId="4" r:id="rId4"/>
    <sheet name="PRS_AR SEN" sheetId="7" r:id="rId5"/>
    <sheet name="PRS_EV SEN" sheetId="5" r:id="rId6"/>
    <sheet name="EDAC" sheetId="6" r:id="rId7"/>
  </sheets>
  <definedNames>
    <definedName name="_xlnm._FilterDatabase" localSheetId="0" hidden="1">'CPF SEN'!$A$11:$H$73</definedName>
    <definedName name="_xlnm._FilterDatabase" localSheetId="1" hidden="1">'CSF SEN'!$A$11:$F$90</definedName>
    <definedName name="_xlnm._FilterDatabase" localSheetId="2" hidden="1">'CT SEN'!$B$11:$G$135</definedName>
    <definedName name="_xlnm._FilterDatabase" localSheetId="6" hidden="1">EDAC!$B$11:$E$76</definedName>
    <definedName name="_xlnm._FilterDatabase" localSheetId="4" hidden="1">'PRS_AR SEN'!$B$11:$F$15</definedName>
    <definedName name="_xlnm._FilterDatabase" localSheetId="5" hidden="1">'PRS_EV SEN'!$B$11:$G$51</definedName>
    <definedName name="_xlnm._FilterDatabase" localSheetId="3" hidden="1">'PRS_PA SEN'!$B$11:$F$53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" i="1" l="1"/>
  <c r="F14" i="1"/>
  <c r="F20" i="1"/>
  <c r="F21" i="1"/>
  <c r="F22" i="1"/>
  <c r="F23" i="1"/>
  <c r="F28" i="1"/>
  <c r="F29" i="1"/>
  <c r="F30" i="1"/>
  <c r="F31" i="1"/>
  <c r="F32" i="1"/>
  <c r="F39" i="1"/>
  <c r="F40" i="1"/>
  <c r="F49" i="1"/>
  <c r="F50" i="1"/>
  <c r="F52" i="1"/>
  <c r="F55" i="1"/>
  <c r="F56" i="1"/>
  <c r="F57" i="1"/>
  <c r="F58" i="1"/>
  <c r="F59" i="1"/>
  <c r="F60" i="1"/>
  <c r="F61" i="1"/>
  <c r="F64" i="1"/>
  <c r="F65" i="1"/>
  <c r="F66" i="1"/>
  <c r="F67" i="1"/>
  <c r="F68" i="1"/>
  <c r="F69" i="1"/>
  <c r="F70" i="1"/>
  <c r="E14" i="4" l="1"/>
  <c r="F44" i="1" l="1"/>
  <c r="F73" i="1"/>
  <c r="F72" i="1"/>
  <c r="F71" i="1"/>
  <c r="F54" i="1"/>
  <c r="F53" i="1"/>
  <c r="F51" i="1"/>
  <c r="F37" i="1"/>
  <c r="F35" i="1"/>
  <c r="F48" i="1"/>
  <c r="F47" i="1"/>
  <c r="F46" i="1"/>
  <c r="F45" i="1"/>
  <c r="F43" i="1"/>
  <c r="F42" i="1"/>
  <c r="F41" i="1"/>
  <c r="F38" i="1"/>
  <c r="F63" i="1"/>
  <c r="F36" i="1"/>
  <c r="F62" i="1"/>
  <c r="F34" i="1"/>
  <c r="F33" i="1"/>
  <c r="F27" i="1"/>
  <c r="F26" i="1"/>
  <c r="F25" i="1"/>
  <c r="F24" i="1"/>
  <c r="F19" i="1"/>
  <c r="F18" i="1"/>
  <c r="F17" i="1"/>
  <c r="F16" i="1"/>
  <c r="F15" i="1"/>
  <c r="F12" i="1"/>
  <c r="E13" i="4"/>
  <c r="C9" i="6" l="1"/>
  <c r="C9" i="5"/>
  <c r="C9" i="7"/>
  <c r="C9" i="4"/>
  <c r="C9" i="3"/>
  <c r="F14" i="4" l="1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21" i="4"/>
  <c r="F21" i="4" s="1"/>
  <c r="E22" i="4"/>
  <c r="F22" i="4" s="1"/>
  <c r="E65" i="2" l="1"/>
  <c r="F65" i="2" s="1"/>
  <c r="E66" i="2"/>
  <c r="F66" i="2" s="1"/>
  <c r="E78" i="2"/>
  <c r="F78" i="2" s="1"/>
  <c r="E79" i="2"/>
  <c r="F79" i="2" s="1"/>
  <c r="G13" i="1"/>
  <c r="F133" i="3" l="1"/>
  <c r="G133" i="3" s="1"/>
  <c r="F132" i="3"/>
  <c r="G132" i="3" s="1"/>
  <c r="F130" i="3"/>
  <c r="G130" i="3" s="1"/>
  <c r="F129" i="3"/>
  <c r="G129" i="3" s="1"/>
  <c r="F82" i="3"/>
  <c r="G82" i="3" s="1"/>
  <c r="F64" i="3"/>
  <c r="G64" i="3" s="1"/>
  <c r="F52" i="3"/>
  <c r="G52" i="3" s="1"/>
  <c r="F51" i="3"/>
  <c r="G51" i="3" s="1"/>
  <c r="F17" i="3"/>
  <c r="G17" i="3" s="1"/>
  <c r="F16" i="3"/>
  <c r="G16" i="3" s="1"/>
  <c r="F13" i="3"/>
  <c r="G13" i="3" s="1"/>
  <c r="F79" i="3" l="1"/>
  <c r="G79" i="3" s="1"/>
  <c r="F81" i="3"/>
  <c r="G81" i="3" s="1"/>
  <c r="F112" i="3" l="1"/>
  <c r="G112" i="3" s="1"/>
  <c r="F111" i="3"/>
  <c r="G111" i="3" s="1"/>
  <c r="F40" i="3" l="1"/>
  <c r="G40" i="3" s="1"/>
  <c r="F35" i="3"/>
  <c r="G35" i="3" s="1"/>
  <c r="F12" i="3"/>
  <c r="G12" i="3" s="1"/>
  <c r="E12" i="7" l="1"/>
  <c r="F12" i="7" s="1"/>
  <c r="E13" i="7"/>
  <c r="F13" i="7" s="1"/>
  <c r="E14" i="7"/>
  <c r="F14" i="7" s="1"/>
  <c r="E15" i="7"/>
  <c r="F15" i="7" s="1"/>
  <c r="F13" i="4" l="1"/>
  <c r="E23" i="4"/>
  <c r="F23" i="4" s="1"/>
  <c r="E24" i="4"/>
  <c r="F24" i="4" s="1"/>
  <c r="E25" i="4"/>
  <c r="F25" i="4" s="1"/>
  <c r="E26" i="4"/>
  <c r="F26" i="4" s="1"/>
  <c r="E27" i="4"/>
  <c r="F27" i="4" s="1"/>
  <c r="E28" i="4"/>
  <c r="F28" i="4" s="1"/>
  <c r="E29" i="4"/>
  <c r="F29" i="4" s="1"/>
  <c r="E30" i="4"/>
  <c r="F30" i="4" s="1"/>
  <c r="E31" i="4"/>
  <c r="F31" i="4" s="1"/>
  <c r="E32" i="4"/>
  <c r="F32" i="4" s="1"/>
  <c r="E33" i="4"/>
  <c r="F33" i="4" s="1"/>
  <c r="E34" i="4"/>
  <c r="F34" i="4" s="1"/>
  <c r="E35" i="4"/>
  <c r="F35" i="4" s="1"/>
  <c r="E36" i="4"/>
  <c r="F36" i="4" s="1"/>
  <c r="E37" i="4"/>
  <c r="F37" i="4" s="1"/>
  <c r="E38" i="4"/>
  <c r="F38" i="4" s="1"/>
  <c r="E39" i="4"/>
  <c r="F39" i="4" s="1"/>
  <c r="E40" i="4"/>
  <c r="F40" i="4" s="1"/>
  <c r="E41" i="4"/>
  <c r="F41" i="4" s="1"/>
  <c r="E42" i="4"/>
  <c r="F42" i="4" s="1"/>
  <c r="E43" i="4"/>
  <c r="F43" i="4" s="1"/>
  <c r="E44" i="4"/>
  <c r="F44" i="4" s="1"/>
  <c r="E45" i="4"/>
  <c r="F45" i="4" s="1"/>
  <c r="E46" i="4"/>
  <c r="F46" i="4" s="1"/>
  <c r="E47" i="4"/>
  <c r="F47" i="4" s="1"/>
  <c r="E48" i="4"/>
  <c r="F48" i="4" s="1"/>
  <c r="E49" i="4"/>
  <c r="F49" i="4" s="1"/>
  <c r="E50" i="4"/>
  <c r="F50" i="4" s="1"/>
  <c r="E51" i="4"/>
  <c r="F51" i="4" s="1"/>
  <c r="E52" i="4"/>
  <c r="F52" i="4" s="1"/>
  <c r="E53" i="4"/>
  <c r="F53" i="4" s="1"/>
  <c r="E54" i="4"/>
  <c r="F54" i="4" s="1"/>
  <c r="E55" i="4"/>
  <c r="F55" i="4" s="1"/>
  <c r="E56" i="4"/>
  <c r="F56" i="4" s="1"/>
  <c r="E57" i="4"/>
  <c r="F57" i="4" s="1"/>
  <c r="E58" i="4"/>
  <c r="F58" i="4" s="1"/>
  <c r="E59" i="4"/>
  <c r="F59" i="4" s="1"/>
  <c r="E60" i="4"/>
  <c r="F60" i="4" s="1"/>
  <c r="E61" i="4"/>
  <c r="F61" i="4" s="1"/>
  <c r="E62" i="4"/>
  <c r="F62" i="4" s="1"/>
  <c r="E63" i="4"/>
  <c r="F63" i="4" s="1"/>
  <c r="E64" i="4"/>
  <c r="F64" i="4" s="1"/>
  <c r="E65" i="4"/>
  <c r="F65" i="4" s="1"/>
  <c r="E66" i="4"/>
  <c r="F66" i="4" s="1"/>
  <c r="E67" i="4"/>
  <c r="F67" i="4" s="1"/>
  <c r="E68" i="4"/>
  <c r="F68" i="4" s="1"/>
  <c r="E69" i="4"/>
  <c r="F69" i="4" s="1"/>
  <c r="E70" i="4"/>
  <c r="F70" i="4" s="1"/>
  <c r="E71" i="4"/>
  <c r="F71" i="4" s="1"/>
  <c r="E72" i="4"/>
  <c r="F72" i="4" s="1"/>
  <c r="E73" i="4"/>
  <c r="F73" i="4" s="1"/>
  <c r="E74" i="4"/>
  <c r="F74" i="4" s="1"/>
  <c r="E75" i="4"/>
  <c r="F75" i="4" s="1"/>
  <c r="E76" i="4"/>
  <c r="F76" i="4" s="1"/>
  <c r="E77" i="4"/>
  <c r="F77" i="4" s="1"/>
  <c r="E78" i="4"/>
  <c r="F78" i="4" s="1"/>
  <c r="E79" i="4"/>
  <c r="F79" i="4" s="1"/>
  <c r="E80" i="4"/>
  <c r="F80" i="4" s="1"/>
  <c r="E81" i="4"/>
  <c r="F81" i="4" s="1"/>
  <c r="E82" i="4"/>
  <c r="F82" i="4" s="1"/>
  <c r="E83" i="4"/>
  <c r="F83" i="4" s="1"/>
  <c r="E84" i="4"/>
  <c r="F84" i="4" s="1"/>
  <c r="E85" i="4"/>
  <c r="F85" i="4" s="1"/>
  <c r="E86" i="4"/>
  <c r="F86" i="4" s="1"/>
  <c r="E87" i="4"/>
  <c r="F87" i="4" s="1"/>
  <c r="E88" i="4"/>
  <c r="F88" i="4" s="1"/>
  <c r="E12" i="4" l="1"/>
  <c r="F12" i="4" s="1"/>
  <c r="F14" i="3"/>
  <c r="G14" i="3" s="1"/>
  <c r="F15" i="3"/>
  <c r="G15" i="3" s="1"/>
  <c r="F18" i="3"/>
  <c r="G18" i="3" s="1"/>
  <c r="F19" i="3"/>
  <c r="G19" i="3" s="1"/>
  <c r="F20" i="3"/>
  <c r="G20" i="3" s="1"/>
  <c r="F21" i="3"/>
  <c r="G21" i="3" s="1"/>
  <c r="F22" i="3"/>
  <c r="G22" i="3" s="1"/>
  <c r="F23" i="3"/>
  <c r="G23" i="3" s="1"/>
  <c r="F24" i="3"/>
  <c r="G24" i="3" s="1"/>
  <c r="F25" i="3"/>
  <c r="G25" i="3" s="1"/>
  <c r="F26" i="3"/>
  <c r="G26" i="3" s="1"/>
  <c r="F27" i="3"/>
  <c r="G27" i="3" s="1"/>
  <c r="F28" i="3"/>
  <c r="G28" i="3" s="1"/>
  <c r="F29" i="3"/>
  <c r="G29" i="3" s="1"/>
  <c r="F30" i="3"/>
  <c r="G30" i="3" s="1"/>
  <c r="F31" i="3"/>
  <c r="G31" i="3" s="1"/>
  <c r="F32" i="3"/>
  <c r="G32" i="3" s="1"/>
  <c r="F33" i="3"/>
  <c r="G33" i="3" s="1"/>
  <c r="F34" i="3"/>
  <c r="G34" i="3" s="1"/>
  <c r="F36" i="3"/>
  <c r="G36" i="3" s="1"/>
  <c r="F37" i="3"/>
  <c r="G37" i="3" s="1"/>
  <c r="F38" i="3"/>
  <c r="G38" i="3" s="1"/>
  <c r="F39" i="3"/>
  <c r="G39" i="3" s="1"/>
  <c r="F41" i="3"/>
  <c r="G41" i="3" s="1"/>
  <c r="F42" i="3"/>
  <c r="G42" i="3" s="1"/>
  <c r="F43" i="3"/>
  <c r="G43" i="3" s="1"/>
  <c r="F44" i="3"/>
  <c r="G44" i="3" s="1"/>
  <c r="F45" i="3"/>
  <c r="G45" i="3" s="1"/>
  <c r="F46" i="3"/>
  <c r="G46" i="3" s="1"/>
  <c r="F47" i="3"/>
  <c r="G47" i="3" s="1"/>
  <c r="F48" i="3"/>
  <c r="G48" i="3" s="1"/>
  <c r="F49" i="3"/>
  <c r="G49" i="3" s="1"/>
  <c r="F50" i="3"/>
  <c r="G50" i="3" s="1"/>
  <c r="F53" i="3"/>
  <c r="G53" i="3" s="1"/>
  <c r="F54" i="3"/>
  <c r="G54" i="3" s="1"/>
  <c r="F55" i="3"/>
  <c r="G55" i="3" s="1"/>
  <c r="F56" i="3"/>
  <c r="G56" i="3" s="1"/>
  <c r="F57" i="3"/>
  <c r="G57" i="3" s="1"/>
  <c r="F58" i="3"/>
  <c r="G58" i="3" s="1"/>
  <c r="F59" i="3"/>
  <c r="G59" i="3" s="1"/>
  <c r="F60" i="3"/>
  <c r="G60" i="3" s="1"/>
  <c r="F61" i="3"/>
  <c r="G61" i="3" s="1"/>
  <c r="F62" i="3"/>
  <c r="G62" i="3" s="1"/>
  <c r="F63" i="3"/>
  <c r="G63" i="3" s="1"/>
  <c r="F65" i="3"/>
  <c r="G65" i="3" s="1"/>
  <c r="F66" i="3"/>
  <c r="G66" i="3" s="1"/>
  <c r="F67" i="3"/>
  <c r="G67" i="3" s="1"/>
  <c r="F68" i="3"/>
  <c r="G68" i="3" s="1"/>
  <c r="F69" i="3"/>
  <c r="G69" i="3" s="1"/>
  <c r="F70" i="3"/>
  <c r="G70" i="3" s="1"/>
  <c r="F71" i="3"/>
  <c r="G71" i="3" s="1"/>
  <c r="F72" i="3"/>
  <c r="G72" i="3" s="1"/>
  <c r="F73" i="3"/>
  <c r="G73" i="3" s="1"/>
  <c r="F74" i="3"/>
  <c r="G74" i="3" s="1"/>
  <c r="F75" i="3"/>
  <c r="G75" i="3" s="1"/>
  <c r="F76" i="3"/>
  <c r="G76" i="3" s="1"/>
  <c r="F77" i="3"/>
  <c r="G77" i="3" s="1"/>
  <c r="F78" i="3"/>
  <c r="G78" i="3" s="1"/>
  <c r="F80" i="3"/>
  <c r="G80" i="3" s="1"/>
  <c r="F83" i="3"/>
  <c r="G83" i="3" s="1"/>
  <c r="F84" i="3"/>
  <c r="G84" i="3" s="1"/>
  <c r="F85" i="3"/>
  <c r="G85" i="3" s="1"/>
  <c r="F86" i="3"/>
  <c r="G86" i="3" s="1"/>
  <c r="F87" i="3"/>
  <c r="G87" i="3" s="1"/>
  <c r="F88" i="3"/>
  <c r="G88" i="3" s="1"/>
  <c r="F89" i="3"/>
  <c r="G89" i="3" s="1"/>
  <c r="F90" i="3"/>
  <c r="G90" i="3" s="1"/>
  <c r="F91" i="3"/>
  <c r="G91" i="3" s="1"/>
  <c r="F92" i="3"/>
  <c r="G92" i="3" s="1"/>
  <c r="F93" i="3"/>
  <c r="G93" i="3" s="1"/>
  <c r="F94" i="3"/>
  <c r="G94" i="3" s="1"/>
  <c r="F95" i="3"/>
  <c r="G95" i="3" s="1"/>
  <c r="F96" i="3"/>
  <c r="G96" i="3" s="1"/>
  <c r="F97" i="3"/>
  <c r="G97" i="3" s="1"/>
  <c r="F98" i="3"/>
  <c r="G98" i="3" s="1"/>
  <c r="F99" i="3"/>
  <c r="G99" i="3" s="1"/>
  <c r="F100" i="3"/>
  <c r="G100" i="3" s="1"/>
  <c r="F101" i="3"/>
  <c r="G101" i="3" s="1"/>
  <c r="F102" i="3"/>
  <c r="G102" i="3" s="1"/>
  <c r="F103" i="3"/>
  <c r="G103" i="3" s="1"/>
  <c r="F104" i="3"/>
  <c r="G104" i="3" s="1"/>
  <c r="F105" i="3"/>
  <c r="G105" i="3" s="1"/>
  <c r="F106" i="3"/>
  <c r="G106" i="3" s="1"/>
  <c r="F107" i="3"/>
  <c r="G107" i="3" s="1"/>
  <c r="F108" i="3"/>
  <c r="G108" i="3" s="1"/>
  <c r="F109" i="3"/>
  <c r="G109" i="3" s="1"/>
  <c r="F110" i="3"/>
  <c r="G110" i="3" s="1"/>
  <c r="F113" i="3"/>
  <c r="G113" i="3" s="1"/>
  <c r="F114" i="3"/>
  <c r="G114" i="3" s="1"/>
  <c r="F115" i="3"/>
  <c r="G115" i="3" s="1"/>
  <c r="F116" i="3"/>
  <c r="G116" i="3" s="1"/>
  <c r="F117" i="3"/>
  <c r="G117" i="3" s="1"/>
  <c r="F118" i="3"/>
  <c r="G118" i="3" s="1"/>
  <c r="F119" i="3"/>
  <c r="G119" i="3" s="1"/>
  <c r="F120" i="3"/>
  <c r="G120" i="3" s="1"/>
  <c r="F121" i="3"/>
  <c r="G121" i="3" s="1"/>
  <c r="F122" i="3"/>
  <c r="G122" i="3" s="1"/>
  <c r="F123" i="3"/>
  <c r="G123" i="3" s="1"/>
  <c r="F124" i="3"/>
  <c r="G124" i="3" s="1"/>
  <c r="F125" i="3"/>
  <c r="G125" i="3" s="1"/>
  <c r="F126" i="3"/>
  <c r="G126" i="3" s="1"/>
  <c r="F127" i="3"/>
  <c r="G127" i="3" s="1"/>
  <c r="F128" i="3"/>
  <c r="G128" i="3" s="1"/>
  <c r="F131" i="3"/>
  <c r="G131" i="3" s="1"/>
  <c r="F134" i="3"/>
  <c r="G134" i="3" s="1"/>
  <c r="F135" i="3"/>
  <c r="G135" i="3" s="1"/>
  <c r="E54" i="2" l="1"/>
  <c r="F54" i="2" s="1"/>
  <c r="E53" i="2"/>
  <c r="F53" i="2" s="1"/>
  <c r="E48" i="2"/>
  <c r="F48" i="2" s="1"/>
  <c r="E21" i="2"/>
  <c r="F21" i="2" s="1"/>
  <c r="E20" i="2"/>
  <c r="F20" i="2" s="1"/>
  <c r="E16" i="2"/>
  <c r="F16" i="2" s="1"/>
  <c r="E17" i="2"/>
  <c r="F17" i="2" s="1"/>
  <c r="E15" i="2"/>
  <c r="F15" i="2" s="1"/>
  <c r="E75" i="2" l="1"/>
  <c r="F75" i="2" s="1"/>
  <c r="E56" i="2"/>
  <c r="F56" i="2" s="1"/>
  <c r="E77" i="2" l="1"/>
  <c r="F77" i="2" s="1"/>
  <c r="E90" i="2"/>
  <c r="F90" i="2" s="1"/>
  <c r="E25" i="2" l="1"/>
  <c r="F25" i="2" s="1"/>
  <c r="E27" i="2"/>
  <c r="F27" i="2" s="1"/>
  <c r="E24" i="2"/>
  <c r="F24" i="2" s="1"/>
  <c r="E23" i="2" l="1"/>
  <c r="F23" i="2" s="1"/>
  <c r="E58" i="2" l="1"/>
  <c r="F58" i="2" s="1"/>
  <c r="E57" i="2"/>
  <c r="F57" i="2" s="1"/>
  <c r="E52" i="2"/>
  <c r="F52" i="2" s="1"/>
  <c r="E73" i="2"/>
  <c r="F73" i="2" s="1"/>
  <c r="E28" i="2" l="1"/>
  <c r="F28" i="2" s="1"/>
  <c r="E18" i="2"/>
  <c r="F18" i="2" s="1"/>
  <c r="E29" i="2"/>
  <c r="F29" i="2" s="1"/>
  <c r="E33" i="2"/>
  <c r="F33" i="2" s="1"/>
  <c r="E19" i="2"/>
  <c r="F19" i="2" s="1"/>
  <c r="E46" i="2" l="1"/>
  <c r="F46" i="2" s="1"/>
  <c r="E41" i="2"/>
  <c r="F41" i="2" s="1"/>
  <c r="E68" i="2"/>
  <c r="F68" i="2" s="1"/>
  <c r="E61" i="2"/>
  <c r="F61" i="2" s="1"/>
  <c r="E13" i="2"/>
  <c r="F13" i="2" s="1"/>
  <c r="E89" i="2"/>
  <c r="F89" i="2" s="1"/>
  <c r="E55" i="2"/>
  <c r="F55" i="2" s="1"/>
  <c r="E42" i="2"/>
  <c r="F42" i="2" s="1"/>
  <c r="E87" i="2"/>
  <c r="F87" i="2" s="1"/>
  <c r="E31" i="2"/>
  <c r="F31" i="2" s="1"/>
  <c r="E72" i="2"/>
  <c r="F72" i="2" s="1"/>
  <c r="E71" i="2"/>
  <c r="F71" i="2" s="1"/>
  <c r="E32" i="2"/>
  <c r="F32" i="2" s="1"/>
  <c r="E70" i="2"/>
  <c r="F70" i="2" s="1"/>
  <c r="E76" i="2"/>
  <c r="F76" i="2" s="1"/>
  <c r="E30" i="2"/>
  <c r="F30" i="2" s="1"/>
  <c r="E39" i="2"/>
  <c r="F39" i="2" s="1"/>
  <c r="E84" i="2"/>
  <c r="F84" i="2" s="1"/>
  <c r="E36" i="2"/>
  <c r="F36" i="2" s="1"/>
  <c r="E35" i="2"/>
  <c r="F35" i="2" s="1"/>
  <c r="E38" i="2"/>
  <c r="F38" i="2" s="1"/>
  <c r="E37" i="2"/>
  <c r="F37" i="2" s="1"/>
  <c r="E64" i="2"/>
  <c r="F64" i="2" s="1"/>
  <c r="E74" i="2"/>
  <c r="F74" i="2" s="1"/>
  <c r="E62" i="2"/>
  <c r="F62" i="2" s="1"/>
  <c r="E34" i="2"/>
  <c r="F34" i="2" s="1"/>
  <c r="E43" i="2"/>
  <c r="F43" i="2" s="1"/>
  <c r="E63" i="2"/>
  <c r="F63" i="2" s="1"/>
  <c r="E14" i="2"/>
  <c r="F14" i="2" s="1"/>
  <c r="E47" i="2"/>
  <c r="F47" i="2" s="1"/>
  <c r="E40" i="2"/>
  <c r="F40" i="2" s="1"/>
  <c r="E67" i="2"/>
  <c r="F67" i="2" s="1"/>
  <c r="E45" i="2"/>
  <c r="F45" i="2" s="1"/>
  <c r="E69" i="2"/>
  <c r="F69" i="2" s="1"/>
  <c r="E44" i="2"/>
  <c r="F44" i="2" s="1"/>
  <c r="E22" i="2" l="1"/>
  <c r="F22" i="2" s="1"/>
  <c r="E26" i="2"/>
  <c r="F26" i="2" s="1"/>
  <c r="E49" i="2"/>
  <c r="F49" i="2" s="1"/>
  <c r="E51" i="2"/>
  <c r="F51" i="2" s="1"/>
  <c r="E50" i="2"/>
  <c r="F50" i="2" s="1"/>
  <c r="G15" i="1" l="1"/>
  <c r="G16" i="1"/>
  <c r="G14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62" i="1"/>
  <c r="G36" i="1"/>
  <c r="G63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35" i="1"/>
  <c r="G37" i="1"/>
  <c r="G51" i="1"/>
  <c r="G52" i="1"/>
  <c r="G55" i="1"/>
  <c r="G56" i="1"/>
  <c r="G57" i="1"/>
  <c r="G58" i="1"/>
  <c r="G59" i="1"/>
  <c r="G60" i="1"/>
  <c r="G61" i="1"/>
  <c r="G53" i="1"/>
  <c r="G54" i="1"/>
  <c r="G64" i="1"/>
  <c r="G65" i="1"/>
  <c r="G66" i="1"/>
  <c r="G67" i="1"/>
  <c r="G68" i="1"/>
  <c r="G69" i="1"/>
  <c r="G70" i="1"/>
  <c r="G71" i="1"/>
  <c r="G72" i="1"/>
  <c r="G73" i="1"/>
  <c r="E88" i="2" l="1"/>
  <c r="F88" i="2" s="1"/>
  <c r="E86" i="2"/>
  <c r="F86" i="2" s="1"/>
  <c r="E85" i="2"/>
  <c r="F85" i="2" s="1"/>
  <c r="E83" i="2"/>
  <c r="F83" i="2" s="1"/>
  <c r="E82" i="2"/>
  <c r="F82" i="2" s="1"/>
  <c r="E81" i="2"/>
  <c r="F81" i="2" s="1"/>
  <c r="E80" i="2"/>
  <c r="F80" i="2" s="1"/>
  <c r="E60" i="2"/>
  <c r="F60" i="2" s="1"/>
  <c r="E59" i="2"/>
  <c r="F59" i="2" s="1"/>
  <c r="C9" i="2" l="1"/>
  <c r="E12" i="2" l="1"/>
  <c r="F12" i="2" s="1"/>
  <c r="G12" i="1" l="1"/>
  <c r="F69" i="5" l="1"/>
  <c r="G69" i="5" s="1"/>
  <c r="F170" i="5"/>
  <c r="G170" i="5" s="1"/>
  <c r="F169" i="5"/>
  <c r="G169" i="5" s="1"/>
  <c r="F160" i="5"/>
  <c r="G160" i="5" s="1"/>
  <c r="F159" i="5"/>
  <c r="G159" i="5" s="1"/>
  <c r="F75" i="5"/>
  <c r="G75" i="5" s="1"/>
  <c r="F168" i="5"/>
  <c r="G168" i="5" s="1"/>
  <c r="F167" i="5"/>
  <c r="G167" i="5" s="1"/>
  <c r="F83" i="5"/>
  <c r="G83" i="5" s="1"/>
  <c r="F86" i="5"/>
  <c r="G86" i="5" s="1"/>
  <c r="F85" i="5"/>
  <c r="G85" i="5" s="1"/>
  <c r="F84" i="5"/>
  <c r="G84" i="5" s="1"/>
  <c r="F82" i="5"/>
  <c r="G82" i="5" s="1"/>
  <c r="F174" i="5"/>
  <c r="G174" i="5" s="1"/>
  <c r="F173" i="5"/>
  <c r="G173" i="5" s="1"/>
  <c r="F175" i="5"/>
  <c r="G175" i="5" s="1"/>
  <c r="F154" i="5"/>
  <c r="G154" i="5" s="1"/>
  <c r="F141" i="5"/>
  <c r="G141" i="5" s="1"/>
  <c r="F127" i="5"/>
  <c r="G127" i="5" s="1"/>
  <c r="F126" i="5"/>
  <c r="G126" i="5" s="1"/>
  <c r="F125" i="5"/>
  <c r="G125" i="5" s="1"/>
  <c r="F103" i="5"/>
  <c r="G103" i="5" s="1"/>
  <c r="F102" i="5"/>
  <c r="G102" i="5" s="1"/>
  <c r="F81" i="5"/>
  <c r="G81" i="5" s="1"/>
  <c r="F80" i="5"/>
  <c r="G80" i="5" s="1"/>
  <c r="F42" i="5"/>
  <c r="G42" i="5" s="1"/>
  <c r="F43" i="5"/>
  <c r="G43" i="5" s="1"/>
  <c r="F88" i="5"/>
  <c r="G88" i="5" s="1"/>
  <c r="F87" i="5"/>
  <c r="G87" i="5" s="1"/>
  <c r="F158" i="5"/>
  <c r="G158" i="5" s="1"/>
  <c r="F156" i="5"/>
  <c r="G156" i="5" s="1"/>
  <c r="F157" i="5"/>
  <c r="G157" i="5" s="1"/>
  <c r="F185" i="5"/>
  <c r="G185" i="5" s="1"/>
  <c r="F62" i="5"/>
  <c r="G62" i="5" s="1"/>
  <c r="F56" i="5"/>
  <c r="G56" i="5" s="1"/>
  <c r="F54" i="5"/>
  <c r="G54" i="5" s="1"/>
  <c r="F15" i="5"/>
  <c r="G15" i="5" s="1"/>
  <c r="F14" i="5"/>
  <c r="G14" i="5" s="1"/>
  <c r="F113" i="5"/>
  <c r="G113" i="5" s="1"/>
  <c r="F112" i="5"/>
  <c r="G112" i="5" s="1"/>
  <c r="F39" i="5"/>
  <c r="G39" i="5" s="1"/>
  <c r="F38" i="5"/>
  <c r="G38" i="5" s="1"/>
  <c r="F37" i="5"/>
  <c r="G37" i="5" s="1"/>
  <c r="F35" i="5"/>
  <c r="G35" i="5" s="1"/>
  <c r="F36" i="5"/>
  <c r="G36" i="5" s="1"/>
  <c r="F59" i="5"/>
  <c r="G59" i="5" s="1"/>
  <c r="F27" i="5"/>
  <c r="G27" i="5" s="1"/>
  <c r="F26" i="5"/>
  <c r="G26" i="5" s="1"/>
  <c r="F29" i="5"/>
  <c r="G29" i="5" s="1"/>
  <c r="F28" i="5"/>
  <c r="G28" i="5" s="1"/>
  <c r="F20" i="5"/>
  <c r="G20" i="5" s="1"/>
  <c r="F19" i="5"/>
  <c r="G19" i="5" s="1"/>
  <c r="F18" i="5"/>
  <c r="G18" i="5" s="1"/>
  <c r="F17" i="5"/>
  <c r="G17" i="5" s="1"/>
  <c r="F16" i="5"/>
  <c r="G16" i="5" s="1"/>
  <c r="F145" i="5"/>
  <c r="G145" i="5" s="1"/>
  <c r="F146" i="5"/>
  <c r="G146" i="5" s="1"/>
  <c r="F93" i="5"/>
  <c r="G93" i="5" s="1"/>
  <c r="F92" i="5"/>
  <c r="G92" i="5" s="1"/>
  <c r="F140" i="5"/>
  <c r="G140" i="5" s="1"/>
  <c r="F139" i="5"/>
  <c r="G139" i="5" s="1"/>
  <c r="F155" i="5"/>
  <c r="G155" i="5" s="1"/>
  <c r="F153" i="5"/>
  <c r="G153" i="5" s="1"/>
  <c r="F152" i="5"/>
  <c r="G152" i="5" s="1"/>
  <c r="F151" i="5"/>
  <c r="G151" i="5" s="1"/>
  <c r="F150" i="5"/>
  <c r="G150" i="5" s="1"/>
  <c r="F149" i="5"/>
  <c r="G149" i="5" s="1"/>
  <c r="F165" i="5"/>
  <c r="G165" i="5" s="1"/>
  <c r="F164" i="5"/>
  <c r="G164" i="5" s="1"/>
  <c r="F163" i="5"/>
  <c r="G163" i="5" s="1"/>
  <c r="F182" i="5"/>
  <c r="G182" i="5" s="1"/>
  <c r="F181" i="5"/>
  <c r="G181" i="5" s="1"/>
  <c r="F61" i="5"/>
  <c r="G61" i="5" s="1"/>
  <c r="F60" i="5"/>
  <c r="G60" i="5" s="1"/>
  <c r="F178" i="5"/>
  <c r="G178" i="5" s="1"/>
  <c r="F34" i="5"/>
  <c r="G34" i="5" s="1"/>
  <c r="F33" i="5"/>
  <c r="G33" i="5" s="1"/>
  <c r="F124" i="5"/>
  <c r="G124" i="5" s="1"/>
  <c r="F123" i="5"/>
  <c r="G123" i="5" s="1"/>
  <c r="F41" i="5"/>
  <c r="G41" i="5" s="1"/>
  <c r="F55" i="5"/>
  <c r="G55" i="5" s="1"/>
  <c r="F58" i="5"/>
  <c r="G58" i="5" s="1"/>
  <c r="F57" i="5"/>
  <c r="G57" i="5" s="1"/>
  <c r="F101" i="5"/>
  <c r="G101" i="5" s="1"/>
  <c r="F100" i="5"/>
  <c r="G100" i="5" s="1"/>
  <c r="F180" i="5"/>
  <c r="G180" i="5" s="1"/>
  <c r="F179" i="5"/>
  <c r="G179" i="5" s="1"/>
  <c r="F166" i="5"/>
  <c r="G166" i="5" s="1"/>
  <c r="F24" i="5"/>
  <c r="G24" i="5" s="1"/>
  <c r="F25" i="5"/>
  <c r="G25" i="5" s="1"/>
  <c r="F23" i="5"/>
  <c r="G23" i="5" s="1"/>
  <c r="F22" i="5"/>
  <c r="G22" i="5" s="1"/>
  <c r="F21" i="5"/>
  <c r="G21" i="5" s="1"/>
  <c r="F66" i="5"/>
  <c r="G66" i="5" s="1"/>
  <c r="F65" i="5"/>
  <c r="G65" i="5" s="1"/>
  <c r="F64" i="5"/>
  <c r="G64" i="5" s="1"/>
  <c r="F63" i="5"/>
  <c r="G63" i="5" s="1"/>
  <c r="F67" i="5"/>
  <c r="G67" i="5" s="1"/>
  <c r="F13" i="5"/>
  <c r="G13" i="5" s="1"/>
  <c r="F12" i="5"/>
  <c r="G12" i="5" s="1"/>
  <c r="F48" i="5"/>
  <c r="G48" i="5" s="1"/>
  <c r="F47" i="5"/>
  <c r="G47" i="5" s="1"/>
  <c r="F49" i="5"/>
  <c r="G49" i="5" s="1"/>
  <c r="F50" i="5"/>
  <c r="G50" i="5" s="1"/>
  <c r="F46" i="5"/>
  <c r="G46" i="5" s="1"/>
  <c r="F45" i="5"/>
  <c r="G45" i="5" s="1"/>
  <c r="F144" i="5"/>
  <c r="G144" i="5" s="1"/>
  <c r="F143" i="5"/>
  <c r="G143" i="5" s="1"/>
  <c r="F142" i="5"/>
  <c r="G142" i="5" s="1"/>
  <c r="F183" i="5"/>
  <c r="G183" i="5" s="1"/>
  <c r="F184" i="5"/>
  <c r="G184" i="5" s="1"/>
  <c r="F172" i="5"/>
  <c r="G172" i="5" s="1"/>
  <c r="F171" i="5"/>
  <c r="G171" i="5" s="1"/>
  <c r="F162" i="5"/>
  <c r="G162" i="5" s="1"/>
  <c r="F161" i="5"/>
  <c r="G161" i="5" s="1"/>
  <c r="F111" i="5"/>
  <c r="G111" i="5" s="1"/>
  <c r="F110" i="5"/>
  <c r="G110" i="5" s="1"/>
  <c r="F138" i="5"/>
  <c r="G138" i="5" s="1"/>
  <c r="F137" i="5"/>
  <c r="G137" i="5" s="1"/>
  <c r="F136" i="5"/>
  <c r="G136" i="5" s="1"/>
  <c r="F135" i="5"/>
  <c r="G135" i="5" s="1"/>
  <c r="F115" i="5"/>
  <c r="G115" i="5" s="1"/>
  <c r="F120" i="5"/>
  <c r="G120" i="5" s="1"/>
  <c r="F119" i="5"/>
  <c r="G119" i="5" s="1"/>
  <c r="F118" i="5"/>
  <c r="G118" i="5" s="1"/>
  <c r="F117" i="5"/>
  <c r="G117" i="5" s="1"/>
  <c r="F116" i="5"/>
  <c r="G116" i="5" s="1"/>
  <c r="F114" i="5"/>
  <c r="G114" i="5" s="1"/>
  <c r="F44" i="5"/>
  <c r="G44" i="5" s="1"/>
  <c r="F71" i="5"/>
  <c r="G71" i="5" s="1"/>
  <c r="F70" i="5"/>
  <c r="G70" i="5" s="1"/>
  <c r="F74" i="5"/>
  <c r="G74" i="5" s="1"/>
  <c r="F73" i="5"/>
  <c r="G73" i="5" s="1"/>
  <c r="F72" i="5"/>
  <c r="G72" i="5" s="1"/>
  <c r="F134" i="5" l="1"/>
  <c r="G134" i="5" s="1"/>
  <c r="F52" i="5"/>
  <c r="G52" i="5" s="1"/>
  <c r="F104" i="5"/>
  <c r="G104" i="5" s="1"/>
  <c r="F32" i="5"/>
  <c r="G32" i="5" s="1"/>
  <c r="F147" i="5"/>
  <c r="G147" i="5" s="1"/>
  <c r="F91" i="5"/>
  <c r="G91" i="5" s="1"/>
  <c r="F132" i="5"/>
  <c r="G132" i="5" s="1"/>
  <c r="F130" i="5"/>
  <c r="G130" i="5" s="1"/>
  <c r="F133" i="5"/>
  <c r="G133" i="5" s="1"/>
  <c r="F131" i="5"/>
  <c r="G131" i="5" s="1"/>
  <c r="F40" i="5"/>
  <c r="G40" i="5" s="1"/>
  <c r="F31" i="5" l="1"/>
  <c r="G31" i="5" s="1"/>
  <c r="F106" i="5"/>
  <c r="G106" i="5" s="1"/>
  <c r="F107" i="5"/>
  <c r="G107" i="5" s="1"/>
  <c r="F105" i="5"/>
  <c r="G105" i="5" s="1"/>
  <c r="F121" i="5"/>
  <c r="G121" i="5" s="1"/>
  <c r="F128" i="5"/>
  <c r="G128" i="5" s="1"/>
  <c r="F129" i="5"/>
  <c r="G129" i="5" s="1"/>
  <c r="F53" i="5"/>
  <c r="G53" i="5" s="1"/>
  <c r="F51" i="5"/>
  <c r="G51" i="5" s="1"/>
  <c r="F68" i="5"/>
  <c r="G68" i="5" s="1"/>
  <c r="F89" i="5"/>
  <c r="G89" i="5" s="1"/>
  <c r="F90" i="5"/>
  <c r="G90" i="5" s="1"/>
  <c r="F122" i="5"/>
  <c r="G122" i="5" s="1"/>
  <c r="F148" i="5"/>
  <c r="G148" i="5" s="1"/>
  <c r="F108" i="5"/>
  <c r="G108" i="5" s="1"/>
  <c r="F109" i="5"/>
  <c r="G109" i="5" s="1"/>
  <c r="F78" i="5"/>
  <c r="G78" i="5" s="1"/>
  <c r="F77" i="5"/>
  <c r="G77" i="5" s="1"/>
  <c r="F79" i="5"/>
  <c r="G79" i="5" s="1"/>
  <c r="F76" i="5"/>
  <c r="G76" i="5" s="1"/>
  <c r="F98" i="5"/>
  <c r="G98" i="5" s="1"/>
  <c r="F99" i="5"/>
  <c r="G99" i="5" s="1"/>
  <c r="F97" i="5"/>
  <c r="G97" i="5" s="1"/>
  <c r="F96" i="5"/>
  <c r="G96" i="5" s="1"/>
  <c r="F94" i="5"/>
  <c r="G94" i="5" s="1"/>
  <c r="F95" i="5"/>
  <c r="G95" i="5" s="1"/>
  <c r="F176" i="5"/>
  <c r="G176" i="5" s="1"/>
  <c r="F177" i="5"/>
  <c r="G177" i="5" s="1"/>
  <c r="F30" i="5"/>
  <c r="G30" i="5" s="1"/>
</calcChain>
</file>

<file path=xl/sharedStrings.xml><?xml version="1.0" encoding="utf-8"?>
<sst xmlns="http://schemas.openxmlformats.org/spreadsheetml/2006/main" count="1321" uniqueCount="655">
  <si>
    <t>Andina CTA</t>
  </si>
  <si>
    <t>Angamos ANG2</t>
  </si>
  <si>
    <t>Angamos ANG1</t>
  </si>
  <si>
    <t>Atacama TG1A</t>
  </si>
  <si>
    <t>Atacama TG1B</t>
  </si>
  <si>
    <t>Atacama TG2A</t>
  </si>
  <si>
    <t>Atacama TG2B</t>
  </si>
  <si>
    <t>Cochrane CCR2</t>
  </si>
  <si>
    <t>Cochrane CCR1</t>
  </si>
  <si>
    <t>Kelar TG1</t>
  </si>
  <si>
    <t>Kelar TG2</t>
  </si>
  <si>
    <t>Mejillones CTM3 TG</t>
  </si>
  <si>
    <t>Nueva Tocopilla NTO1</t>
  </si>
  <si>
    <t>Nueva Tocopilla NTO2</t>
  </si>
  <si>
    <t>Tarapaca CTTAR</t>
  </si>
  <si>
    <t>Tocopilla U12</t>
  </si>
  <si>
    <t>Tocopilla U13</t>
  </si>
  <si>
    <t>Tocopilla U14</t>
  </si>
  <si>
    <t>Tocopilla U15</t>
  </si>
  <si>
    <t>Respuesta CPF Contingencia</t>
  </si>
  <si>
    <t>Disponibilidad mensual</t>
  </si>
  <si>
    <t>Mes:</t>
  </si>
  <si>
    <t>Unidad</t>
  </si>
  <si>
    <t>Tocopilla TG1</t>
  </si>
  <si>
    <t>Tocopilla TG2</t>
  </si>
  <si>
    <t>Tocopilla TG3</t>
  </si>
  <si>
    <t>Tarapaca TGTAR</t>
  </si>
  <si>
    <t>No participó</t>
  </si>
  <si>
    <t>Desempeño Mensual</t>
  </si>
  <si>
    <t>FD_CPF</t>
  </si>
  <si>
    <t>Atacama TV2C</t>
  </si>
  <si>
    <t>FD_CSF</t>
  </si>
  <si>
    <t>Tocopilla U16 TV</t>
  </si>
  <si>
    <t>Tocopilla U16 TG</t>
  </si>
  <si>
    <t>Mejillones CTM3 TV</t>
  </si>
  <si>
    <t>Kelar TV</t>
  </si>
  <si>
    <t xml:space="preserve">Atacama TV1C </t>
  </si>
  <si>
    <t>FD_CT</t>
  </si>
  <si>
    <t>Respuesta CT por Instrucción</t>
  </si>
  <si>
    <t>Respuesta CT automática</t>
  </si>
  <si>
    <t>INACAL4</t>
  </si>
  <si>
    <t>INACAL3</t>
  </si>
  <si>
    <t>INACAL2</t>
  </si>
  <si>
    <t>INACAL1</t>
  </si>
  <si>
    <t>ENAEX4</t>
  </si>
  <si>
    <t>ENAEX3</t>
  </si>
  <si>
    <t>ENAEX2</t>
  </si>
  <si>
    <t>ENAEX1</t>
  </si>
  <si>
    <t>Chapiquiña U2</t>
  </si>
  <si>
    <t>Chapiquiña U1</t>
  </si>
  <si>
    <t>Respuesta PRS_PA</t>
  </si>
  <si>
    <t>Línea 220 kV Atacama – Miraje Circuito N°2</t>
  </si>
  <si>
    <t>Línea 220 kV O'Higgins - Puri</t>
  </si>
  <si>
    <t>Línea 220 kV O'Higgins - Farellón</t>
  </si>
  <si>
    <t>Línea 220 kV Kapatur - O'Higgins Circuito N°2</t>
  </si>
  <si>
    <t>Línea 220 kV Kapatur - O'Higgins Circuito N°1</t>
  </si>
  <si>
    <t>Línea 220 kV Encuentro – El Tesoro</t>
  </si>
  <si>
    <t>Línea 66 kV Iquique - Pozo Almonte Circuito N°1</t>
  </si>
  <si>
    <t>Línea 220 kV Angamos – Kapatur N°1</t>
  </si>
  <si>
    <t>Línea 220 kV Kapatur - Laberinto N°2</t>
  </si>
  <si>
    <t>Línea 220 kV Tarapacá ‐ Lagunas N°2</t>
  </si>
  <si>
    <t>Línea 220 kV Tarapacá ‐ Lagunas N°1</t>
  </si>
  <si>
    <t>Línea 220 kV Crucero ‐ Encuentro. Circuito N°2</t>
  </si>
  <si>
    <t>Línea 220 kV Crucero ‐ Encuentro. Circuito N°1</t>
  </si>
  <si>
    <t>Línea 220 kV Miraje – Encuentro Circuito N°2</t>
  </si>
  <si>
    <t>Línea 220 kV Miraje – Encuentro Circuito N°1</t>
  </si>
  <si>
    <t>Línea 220 kV Zaldívar ‐ Escondida</t>
  </si>
  <si>
    <t>Línea 220 kV Domeyko ‐ Escondida</t>
  </si>
  <si>
    <t>Línea 220 kV O'Higgins ‐ Domeyko</t>
  </si>
  <si>
    <t xml:space="preserve">Línea 220 kV Puri - Domeyko Circuito </t>
  </si>
  <si>
    <t xml:space="preserve">Línea 220 kV Chimborazo - Domeyko Circuito </t>
  </si>
  <si>
    <t>Línea 220 kV Lagunas ‐ Collahuasi. Circuito N°2</t>
  </si>
  <si>
    <t>Línea 220 kV Lagunas ‐ Collahuasi. Circuito N°1</t>
  </si>
  <si>
    <t>Línea 66 kV Iquique ‐ Pozo Almonte. Circuito N°2</t>
  </si>
  <si>
    <t>Línea 220 kV Chacaya ‐ Mejillones</t>
  </si>
  <si>
    <t>Línea 220 kV El Cobre ‐ Esperanza. Circuito N°2</t>
  </si>
  <si>
    <t>Línea 220 kV El Cobre ‐ Esperanza. Circuito N°1</t>
  </si>
  <si>
    <t>Línea 220 kV Chacaya ‐ Crucero</t>
  </si>
  <si>
    <t>Línea 220 kV Chacaya ‐ Mantos Blancos</t>
  </si>
  <si>
    <t>Línea 220 kV Andes – Nueva Zaldívar N°2</t>
  </si>
  <si>
    <t>Línea 220 kV Andes – Nueva Zaldívar N°1</t>
  </si>
  <si>
    <t>Línea 220 kV Laberinto – Mantos Blancos</t>
  </si>
  <si>
    <t>Línea 220 kV Kapatur - Laberinto N°1</t>
  </si>
  <si>
    <t>Línea 220 kV Andes ‐ Laberinto</t>
  </si>
  <si>
    <t>Línea 220 kV Angamos – Kapatur N°2</t>
  </si>
  <si>
    <t>Respuesta PRS_EV</t>
  </si>
  <si>
    <t>Línea</t>
  </si>
  <si>
    <t>FD_PRS_PA</t>
  </si>
  <si>
    <t>FD_PRS_EV</t>
  </si>
  <si>
    <t>Cliente</t>
  </si>
  <si>
    <t>Factor anual</t>
  </si>
  <si>
    <t>Energia no suministrada
[kWh]</t>
  </si>
  <si>
    <t>Agual Blancas AGB2</t>
  </si>
  <si>
    <t>Aguas Blancas AGB1</t>
  </si>
  <si>
    <t>Arica GMAR1</t>
  </si>
  <si>
    <t>Arica GMAR2</t>
  </si>
  <si>
    <t>Arica GMAR3</t>
  </si>
  <si>
    <t>Arica GMAR4</t>
  </si>
  <si>
    <t>Arica M1AR1</t>
  </si>
  <si>
    <t>Arica M1AR2</t>
  </si>
  <si>
    <t>Arica M1AR3</t>
  </si>
  <si>
    <t>Arica M2AR1</t>
  </si>
  <si>
    <t>Arica M2AR2</t>
  </si>
  <si>
    <t>Mantos Blancos MIMB1</t>
  </si>
  <si>
    <t>Mantos Blancos MIMB10</t>
  </si>
  <si>
    <t>Mantos Blancos MIMB2</t>
  </si>
  <si>
    <t>Mantos Blancos MIMB3</t>
  </si>
  <si>
    <t>Mantos Blancos MIMB4</t>
  </si>
  <si>
    <t>Mantos Blancos MIMB5</t>
  </si>
  <si>
    <t>Mantos Blancos MIMB6</t>
  </si>
  <si>
    <t>Mantos Blancos MIMB7</t>
  </si>
  <si>
    <t>Mantos Blancos MIMB8</t>
  </si>
  <si>
    <t>Mantos Blancos MIMB9</t>
  </si>
  <si>
    <t>La Portada TECNET_1</t>
  </si>
  <si>
    <t>La Portada TECNET_3</t>
  </si>
  <si>
    <t>La Portada TECNET_6</t>
  </si>
  <si>
    <t>Cuenta con equipo registrador</t>
  </si>
  <si>
    <t>NO</t>
  </si>
  <si>
    <t>SI</t>
  </si>
  <si>
    <t>Respuesta CPF Normal</t>
  </si>
  <si>
    <t>KELAR TG1</t>
  </si>
  <si>
    <t>KELAR TG2</t>
  </si>
  <si>
    <t>Hornitos CTH</t>
  </si>
  <si>
    <t>Línea 220 kV Nueva Zaldívar – OGP1</t>
  </si>
  <si>
    <t>Desempeño Control Primario de Frecuencia SEN</t>
  </si>
  <si>
    <t>Angostura U1</t>
  </si>
  <si>
    <t>Angostura U2</t>
  </si>
  <si>
    <t>Angostura U3</t>
  </si>
  <si>
    <t>Antuco U1</t>
  </si>
  <si>
    <t>Antuco U2</t>
  </si>
  <si>
    <t>Candelaria U1</t>
  </si>
  <si>
    <t>Candelaria U2</t>
  </si>
  <si>
    <t>Canutillar U1</t>
  </si>
  <si>
    <t>Canutillar U2</t>
  </si>
  <si>
    <t>Cipreses U1</t>
  </si>
  <si>
    <t>Cipreses U2</t>
  </si>
  <si>
    <t>Cipreses U3</t>
  </si>
  <si>
    <t>Colbún U1</t>
  </si>
  <si>
    <t>Colbún U2</t>
  </si>
  <si>
    <t>El Toro U2</t>
  </si>
  <si>
    <t>El Toro U3</t>
  </si>
  <si>
    <t>El Toro U4</t>
  </si>
  <si>
    <t>Guacolda U3</t>
  </si>
  <si>
    <t>Guacolda U4</t>
  </si>
  <si>
    <t>Pangue U1</t>
  </si>
  <si>
    <t>Pangue U2</t>
  </si>
  <si>
    <t>Pehuenche U1</t>
  </si>
  <si>
    <t>Pehuenche U2</t>
  </si>
  <si>
    <t>Quintero U1</t>
  </si>
  <si>
    <t>Quintero U2</t>
  </si>
  <si>
    <t>Ralco U1</t>
  </si>
  <si>
    <t>Ralco U2</t>
  </si>
  <si>
    <t>Rapel U1</t>
  </si>
  <si>
    <t>Rapel U2</t>
  </si>
  <si>
    <t>Rapel U3</t>
  </si>
  <si>
    <t>Rapel U4</t>
  </si>
  <si>
    <t>Rapel U5</t>
  </si>
  <si>
    <t>Taltal U1</t>
  </si>
  <si>
    <t>Taltal U2</t>
  </si>
  <si>
    <t>Antilhue U1 (*)</t>
  </si>
  <si>
    <t>Antilhue U2 (*)</t>
  </si>
  <si>
    <t>Candelaria U1 (*)</t>
  </si>
  <si>
    <t>Candelaria U2 (*)</t>
  </si>
  <si>
    <t>Canutillar U1 (*)</t>
  </si>
  <si>
    <t>Canutillar U2 (*)</t>
  </si>
  <si>
    <t>Cipreses U1 (*)</t>
  </si>
  <si>
    <t>Cipreses U2 (*)</t>
  </si>
  <si>
    <t>Cipreses U3 (*)</t>
  </si>
  <si>
    <t>Colbún U1 (*)</t>
  </si>
  <si>
    <t>Colbún U2 (*)</t>
  </si>
  <si>
    <t>El Toro U1 (*)</t>
  </si>
  <si>
    <t>El Toro U2 (*)</t>
  </si>
  <si>
    <t>El Toro U3 (*)</t>
  </si>
  <si>
    <t>El Toro U4 (*)</t>
  </si>
  <si>
    <t>Guacolda U1 (*)</t>
  </si>
  <si>
    <t>Guacolda U2 (*)</t>
  </si>
  <si>
    <t>Guacolda U3 (*)</t>
  </si>
  <si>
    <t>Guacolda U4 (*)</t>
  </si>
  <si>
    <t>Guacolda U5 (*)</t>
  </si>
  <si>
    <t>Los Vientos U1 (*)</t>
  </si>
  <si>
    <t>Nehuenco TG 9B (*)</t>
  </si>
  <si>
    <t>Nueva Renca TG (*)</t>
  </si>
  <si>
    <t>Pangue U1 (*)</t>
  </si>
  <si>
    <t>Pangue U2 (*)</t>
  </si>
  <si>
    <t>Pehuenche U1 (*)</t>
  </si>
  <si>
    <t>Pehuenche U2 (*)</t>
  </si>
  <si>
    <t>Ralco U1 (*)</t>
  </si>
  <si>
    <t>Ralco U2 (*)</t>
  </si>
  <si>
    <t>Rapel U1 (*)</t>
  </si>
  <si>
    <t>Rapel U2 (*)</t>
  </si>
  <si>
    <t>Rapel U3 (*)</t>
  </si>
  <si>
    <t>Rapel U4 (*)</t>
  </si>
  <si>
    <t>Rapel U5 (*)</t>
  </si>
  <si>
    <t>San Isidro U1 TG (*)</t>
  </si>
  <si>
    <t>San Isidro U1 TV (*)</t>
  </si>
  <si>
    <t>San Isidro U2 TG (*)</t>
  </si>
  <si>
    <t>San Isidro U2 TV (*)</t>
  </si>
  <si>
    <t>Desempeño Control Secundario de Frecuencia - SEN</t>
  </si>
  <si>
    <t>Desempeño Control Tensión - SEN</t>
  </si>
  <si>
    <t>Abanico U1</t>
  </si>
  <si>
    <t>Abanico U3</t>
  </si>
  <si>
    <t>Abanico U5</t>
  </si>
  <si>
    <t>Abanico U6</t>
  </si>
  <si>
    <t>Alfalfal U1</t>
  </si>
  <si>
    <t>Alfalfal U2</t>
  </si>
  <si>
    <t>Antilhue U1</t>
  </si>
  <si>
    <t>Antilhue U2</t>
  </si>
  <si>
    <t>Blanco</t>
  </si>
  <si>
    <t>Bocamina U1</t>
  </si>
  <si>
    <t>Bocamina U2</t>
  </si>
  <si>
    <t>Campiche</t>
  </si>
  <si>
    <t>Chacayes U1</t>
  </si>
  <si>
    <t>Chacayes U2</t>
  </si>
  <si>
    <t>Confluencia U1</t>
  </si>
  <si>
    <t>Confluencia U2</t>
  </si>
  <si>
    <t>Coronel U1</t>
  </si>
  <si>
    <t>Curillinque U1</t>
  </si>
  <si>
    <t>El Toro U1</t>
  </si>
  <si>
    <t>Guacolda U1</t>
  </si>
  <si>
    <t>Guacolda U2</t>
  </si>
  <si>
    <t>Guacolda U5</t>
  </si>
  <si>
    <t>Isla U1</t>
  </si>
  <si>
    <t>Isla U2</t>
  </si>
  <si>
    <t>Juncal</t>
  </si>
  <si>
    <t>La Higuera U1</t>
  </si>
  <si>
    <t>La Higuera U2</t>
  </si>
  <si>
    <t>Lautaro U1</t>
  </si>
  <si>
    <t>Lautaro U2</t>
  </si>
  <si>
    <t>Loma Alta</t>
  </si>
  <si>
    <t>Los Quilos U1</t>
  </si>
  <si>
    <t>Los Quilos U2</t>
  </si>
  <si>
    <t>Los Quilos U3</t>
  </si>
  <si>
    <t>Nehuenco U1 TG</t>
  </si>
  <si>
    <t>Nehuenco U1 TV</t>
  </si>
  <si>
    <t>Nehuenco U2 TG</t>
  </si>
  <si>
    <t>Nehuenco U2 TV</t>
  </si>
  <si>
    <t>Nueva Renca TG</t>
  </si>
  <si>
    <t>Nueva Renca TV</t>
  </si>
  <si>
    <t>Nueva Ventanas</t>
  </si>
  <si>
    <t>Pilmaiquen U1</t>
  </si>
  <si>
    <t>Pilmaiquen U2</t>
  </si>
  <si>
    <t>Pilmaiquen U3</t>
  </si>
  <si>
    <t>Pilmaiquen U4</t>
  </si>
  <si>
    <t>Pilmaiquen U5</t>
  </si>
  <si>
    <t>Pullinque U1</t>
  </si>
  <si>
    <t>Pullinque U2</t>
  </si>
  <si>
    <t>Pullinque U3</t>
  </si>
  <si>
    <t>Rucue U1</t>
  </si>
  <si>
    <t>Rucue U2</t>
  </si>
  <si>
    <t>San Isidro U1 TG</t>
  </si>
  <si>
    <t>San Isidro U1 TV</t>
  </si>
  <si>
    <t>San Isidro U2 TG</t>
  </si>
  <si>
    <t>San Isidro U2 TV</t>
  </si>
  <si>
    <t>Santa María</t>
  </si>
  <si>
    <t>Sauzal U1</t>
  </si>
  <si>
    <t>Sauzal U2</t>
  </si>
  <si>
    <t>Sauzal U3</t>
  </si>
  <si>
    <t>Ventanas U1</t>
  </si>
  <si>
    <t>Ventanas U2</t>
  </si>
  <si>
    <t>Desempeño Plan de Recuperación de Servicio - Partida Autónoma - SEN</t>
  </si>
  <si>
    <t xml:space="preserve">Canutillar U1 </t>
  </si>
  <si>
    <t xml:space="preserve">Canutillar U2 </t>
  </si>
  <si>
    <t xml:space="preserve">Colbún U1 </t>
  </si>
  <si>
    <t xml:space="preserve">Colbún U2 </t>
  </si>
  <si>
    <t xml:space="preserve">Coronel </t>
  </si>
  <si>
    <t>Diego de Almagro U1</t>
  </si>
  <si>
    <t>El Peñón 1-50</t>
  </si>
  <si>
    <t>El Salvador U2</t>
  </si>
  <si>
    <t xml:space="preserve">El Toro U1 </t>
  </si>
  <si>
    <t xml:space="preserve">El Toro U2 </t>
  </si>
  <si>
    <t xml:space="preserve">El Toro U3 </t>
  </si>
  <si>
    <t xml:space="preserve">El Toro U4 </t>
  </si>
  <si>
    <t>Huasco U3</t>
  </si>
  <si>
    <t>Huasco U4</t>
  </si>
  <si>
    <t>Huasco U5</t>
  </si>
  <si>
    <t xml:space="preserve">Pehuenche U1 </t>
  </si>
  <si>
    <t xml:space="preserve">Pehuenche U2 </t>
  </si>
  <si>
    <t xml:space="preserve">Pilmaiquen U1 </t>
  </si>
  <si>
    <t xml:space="preserve">Pilmaiquen U2 </t>
  </si>
  <si>
    <t xml:space="preserve">Pullinque U1 </t>
  </si>
  <si>
    <t xml:space="preserve">Pullinque U2 </t>
  </si>
  <si>
    <t xml:space="preserve">Pullinque U3 </t>
  </si>
  <si>
    <t xml:space="preserve">Ralco U1 </t>
  </si>
  <si>
    <t xml:space="preserve">Ralco U2 </t>
  </si>
  <si>
    <t xml:space="preserve">Rapel U1 </t>
  </si>
  <si>
    <t xml:space="preserve">Rapel U2 </t>
  </si>
  <si>
    <t xml:space="preserve">Rapel U3 </t>
  </si>
  <si>
    <t xml:space="preserve">Rapel U4 </t>
  </si>
  <si>
    <t xml:space="preserve">Rapel U5 </t>
  </si>
  <si>
    <t>Teno 1-36</t>
  </si>
  <si>
    <t>Yungay U1</t>
  </si>
  <si>
    <t>Yungay U2</t>
  </si>
  <si>
    <t>Yungay U3</t>
  </si>
  <si>
    <t>Respuesta PRS (RPRS)</t>
  </si>
  <si>
    <t>FD_PRS</t>
  </si>
  <si>
    <t>Celco TG2</t>
  </si>
  <si>
    <t>Viñales</t>
  </si>
  <si>
    <t>Desempeño Plan de Recuperación de Servicio - Aislamiento Rápido - SEN</t>
  </si>
  <si>
    <t>Desempeño Plan de Recuperación de Servicio - Equipamiento de Vinculación - SEN</t>
  </si>
  <si>
    <t>configuración en anillo</t>
  </si>
  <si>
    <t>Desempeño EDAC</t>
  </si>
  <si>
    <t>Mejillones CTM2</t>
  </si>
  <si>
    <t>Mejillones CTM1</t>
  </si>
  <si>
    <t>Tocopilla TG3 (*)</t>
  </si>
  <si>
    <t>Tocopilla U14 (*)</t>
  </si>
  <si>
    <t>Tocopilla U16 TG (*)</t>
  </si>
  <si>
    <t>Tocopilla U16 TV (*)</t>
  </si>
  <si>
    <t>(*) Unidades que participan del SC de CSF a través del AGC.</t>
  </si>
  <si>
    <t>Mejillones CTM3 TG (*)</t>
  </si>
  <si>
    <t>Mejillones CTM3 TV (*)</t>
  </si>
  <si>
    <t>Kelar TV (*)</t>
  </si>
  <si>
    <t>Kelar TG2 (*)</t>
  </si>
  <si>
    <t>Kelar TG1 (*)</t>
  </si>
  <si>
    <t>Cochrane CCR1 (*)</t>
  </si>
  <si>
    <t>Cochrane CCR2 (*)</t>
  </si>
  <si>
    <t>Atacama TG1A (*)</t>
  </si>
  <si>
    <t>Atacama TG1B (*)</t>
  </si>
  <si>
    <t>Atacama TG2A (*)</t>
  </si>
  <si>
    <t>Atacama TG2B (*)</t>
  </si>
  <si>
    <t>Atacama TV1C (*)</t>
  </si>
  <si>
    <t>Atacama TV2C (*)</t>
  </si>
  <si>
    <t>Angamos ANG1 (*)</t>
  </si>
  <si>
    <t>Angamos ANG2 (*)</t>
  </si>
  <si>
    <t>Respuesta CSF</t>
  </si>
  <si>
    <t>CGED</t>
  </si>
  <si>
    <t>Constitución</t>
  </si>
  <si>
    <t>Retiro</t>
  </si>
  <si>
    <t xml:space="preserve">(*): Solo se presentan barras en las que al menos ha operado alguna vez durante el año alguno de los esquemas de desconexión de carga.
</t>
  </si>
  <si>
    <t>Barra de consumo (*)</t>
  </si>
  <si>
    <t>LT 220kV Diego de Almagro – Carrera Pinto N°1</t>
  </si>
  <si>
    <t>LT 220kV Diego de Almagro – Paposo N°2</t>
  </si>
  <si>
    <t>LT 220kV Diego de Almagro – Paposo N°1</t>
  </si>
  <si>
    <t>lado de 110kV T3 220/110kV</t>
  </si>
  <si>
    <t>lado de 110kV T4 220/110kV</t>
  </si>
  <si>
    <t>LT 220kV Cardones – Maitencillo N°2</t>
  </si>
  <si>
    <t>LT 220kV Maitencillo – Cardones N°1</t>
  </si>
  <si>
    <t>LT 220kV Maitencillo – Punta Colorada N°2</t>
  </si>
  <si>
    <t>LT 220kV Maitencillo – Punta Colorada N°1</t>
  </si>
  <si>
    <t>LT 220kV Maitencillo – Guacolda N°1</t>
  </si>
  <si>
    <t>LT 220kV Maitencillo – Guacolda N°2</t>
  </si>
  <si>
    <t>LT 220kV Maitencillo – Guacolda N°3</t>
  </si>
  <si>
    <t>LT 220kV Maitencillo – Guacolda N°4</t>
  </si>
  <si>
    <t>LT 220kV Pan de Azúcar – Punta Colorada N°1</t>
  </si>
  <si>
    <t>LT 220kV Pan de Azúcar – Punta Colorada N°2</t>
  </si>
  <si>
    <t>LT 220kV Pan de Azúcar – Las Palmas N°2 (Don Goyo)</t>
  </si>
  <si>
    <t>LT 220kV Pan de Azúcar – Las Palmas N°1 (La Cebada)</t>
  </si>
  <si>
    <t>LT 220kV Los Vilos – Nogales N°1</t>
  </si>
  <si>
    <t>LT 220kV Los Vilos – Nogales N°2</t>
  </si>
  <si>
    <t>LT 220kV Quillota – Piuquenes N°1</t>
  </si>
  <si>
    <t>LT 220kV Quillota – Piuquenes N°2</t>
  </si>
  <si>
    <t>LT 110kV San Pedro – Ventanas N°1</t>
  </si>
  <si>
    <t>LT 110kV San Pedro – Ventanas N°2</t>
  </si>
  <si>
    <t>LT 110kV Ventanas – San Pedro N°2</t>
  </si>
  <si>
    <t>LT 110kV Ventanas – San Pedro N°1</t>
  </si>
  <si>
    <t>LT 220kV Polpaico – Cerro Navia N°2</t>
  </si>
  <si>
    <t>LT 220kV Polpaico – Quillota N°1</t>
  </si>
  <si>
    <t>LT 220kV Polpaico – Quillota N°2</t>
  </si>
  <si>
    <t>LT 220kV Cerro Navia – Rapel N°1 (Lo Aguirre N° 1)</t>
  </si>
  <si>
    <t>LT 220kV Cerro Navia – Rapel N°2 (Lo Aguirre N° 2)</t>
  </si>
  <si>
    <t>LT 220kV Cerro Navia – Polpaico N°2</t>
  </si>
  <si>
    <t>LT 220kV Cerro Navia – Polpaico N°1</t>
  </si>
  <si>
    <t>LT 220kV Cerro Navia – Chena N°2</t>
  </si>
  <si>
    <t>LT 220kV Cerro Navia – Chena N°1</t>
  </si>
  <si>
    <t>LT 220kV Alto Jahuel – Chena N°3</t>
  </si>
  <si>
    <t>LT 220kV Alto Jahuel – Chena N°4</t>
  </si>
  <si>
    <t>LT 220kV Colbún – Candelaria N°1</t>
  </si>
  <si>
    <t>LT 220kV Ancoa – Pehuenche N°1</t>
  </si>
  <si>
    <t>LT 220kV Ancoa – Pehuenche N°2</t>
  </si>
  <si>
    <t>LT 220kV Ancoa – Colbún</t>
  </si>
  <si>
    <t>lado de 220 kV ATR2 500/220kV</t>
  </si>
  <si>
    <t>lado de 220 kV ATR1 500/220kV</t>
  </si>
  <si>
    <t>LT 154kV Rancagua – Sauzal</t>
  </si>
  <si>
    <t>LT 154kV Tinguiririca – La Higuera N°2</t>
  </si>
  <si>
    <t>LT 154kV Tinguiririca – La Higuera N°1</t>
  </si>
  <si>
    <t>LT 154kV Itahue – Cipreses N°1</t>
  </si>
  <si>
    <t>LT 154kV Itahue – Cipreses N°2</t>
  </si>
  <si>
    <t>LT 220kV Charrúa – Antuco N°1</t>
  </si>
  <si>
    <t>LT 220kV Charrúa – Antuco N°2</t>
  </si>
  <si>
    <t>LT 220kV Charrúa – Pangue – Antuco</t>
  </si>
  <si>
    <t>LT 154kV Bocamina – Lagunillas – Coronel</t>
  </si>
  <si>
    <t>LT 220kV Mulchén – Angostura N°1</t>
  </si>
  <si>
    <t>LT 220kV Mulchén – Angostura N°2</t>
  </si>
  <si>
    <t>LT 220kV Angostura – Mulchén N°1</t>
  </si>
  <si>
    <t>LT 220kV Angostura – Mulchén N°2</t>
  </si>
  <si>
    <t>LT 220kV Temuco – Duqueco</t>
  </si>
  <si>
    <t>LT 220kV Ciruelos – Cautín N°1</t>
  </si>
  <si>
    <t>LT 220kV Ciruelos – Valdivia N°1</t>
  </si>
  <si>
    <t>LT 220kV Valdivia – Ciruelos N°2</t>
  </si>
  <si>
    <t>LT 220kV Valdivia – Rahue N°1</t>
  </si>
  <si>
    <t>LT 220kV Rahue – Puerto Montt</t>
  </si>
  <si>
    <t>LT 220kV Rahue – Valdivia</t>
  </si>
  <si>
    <t>LT 220kV Rahue – Antillanca</t>
  </si>
  <si>
    <t>LT 220kV Puerto Montt – Rahue</t>
  </si>
  <si>
    <t>LT 220kV Puerto Montt – Valdivia N°2</t>
  </si>
  <si>
    <t>LT 220kV Puerto Montt – Canutillar N°1</t>
  </si>
  <si>
    <t>LT 220kV Puerto Montt – Canutillar N°2</t>
  </si>
  <si>
    <t>LT 66kV Pullinque – Loncoche N°1</t>
  </si>
  <si>
    <t>LT 66kV Pullinque – Loncoche N°2</t>
  </si>
  <si>
    <t>LT 220kV Pehuenche – Ancoa N°1</t>
  </si>
  <si>
    <t>LT 220kV Pehuenche – Ancoa N°2</t>
  </si>
  <si>
    <t>LT 220kV El Toro – Antuco N°1</t>
  </si>
  <si>
    <t>LT 220kV El Toro – Antuco N°2</t>
  </si>
  <si>
    <t>LT 500kV Polpaico – Lo Aguirre</t>
  </si>
  <si>
    <t>LT 500kV Polpaico – Alto Jahuel</t>
  </si>
  <si>
    <t xml:space="preserve"> LT 500kV Alto Jahuel – Ancoa N°1</t>
  </si>
  <si>
    <t xml:space="preserve"> LT 500kV Alto Jahuel – Ancoa N°2</t>
  </si>
  <si>
    <t xml:space="preserve"> LT 500kV Alto Jahuel – Polpaico</t>
  </si>
  <si>
    <t>lado de 500 kV ATR4 500/220kV</t>
  </si>
  <si>
    <t>lado de 500 kV ATR5 500/220kV</t>
  </si>
  <si>
    <t>lado de 500 kV ATR1 500/220kV</t>
  </si>
  <si>
    <t>lado de 500 kV ATR2 500/220kV</t>
  </si>
  <si>
    <t>LT 500kV Ancoa – Charrúa N°1</t>
  </si>
  <si>
    <t>LT 500kV Ancoa – Charrúa N°2</t>
  </si>
  <si>
    <t>LT 500kV Charrúa - Ancoa N°1</t>
  </si>
  <si>
    <t>LT 220kV Antuco - El Toro N°1</t>
  </si>
  <si>
    <t>LT 220kV Antuco - El Toro N°2</t>
  </si>
  <si>
    <t>LT 220kV Antuco - Charrúa N°1</t>
  </si>
  <si>
    <t>LT 220kV Antuco - Charrúa N°2</t>
  </si>
  <si>
    <t>LT 220kV Antuco - Pangue - Charrúa N°3</t>
  </si>
  <si>
    <t>LT 220kV Los Vilos – Las Palmas N°1</t>
  </si>
  <si>
    <t>LT 220kV Los Vilos – Las Palmas N°2</t>
  </si>
  <si>
    <t>lado de 220 kV ATR1 500/220 kV</t>
  </si>
  <si>
    <t>lado de 220 kV ATR2 500/220 kV</t>
  </si>
  <si>
    <t>LT 220kV Charrúa – Ralco N°1</t>
  </si>
  <si>
    <t>LT 220kV Charrúa – Ralco N°2</t>
  </si>
  <si>
    <t>LT 220kV Ciruelos – Planta Valdivia</t>
  </si>
  <si>
    <t>lado de 110 kV ATR1 220/110kV</t>
  </si>
  <si>
    <t>LT 220kV P. Lama - Punta Colorada - Maitencillo</t>
  </si>
  <si>
    <t>LT 220kV Punta Colorada - P. Lama</t>
  </si>
  <si>
    <t>LT 220kV Punta Colorada - C. Punta Colorada</t>
  </si>
  <si>
    <t>LT 220kV Charrua - Duqueco</t>
  </si>
  <si>
    <t>Duqueco, LT 220kV Duqueco - Temuco</t>
  </si>
  <si>
    <t>LT 220kV Canutillar - Puerto Montt N°1</t>
  </si>
  <si>
    <t>LT 220kV Canutillar - Puerto Montt N°2</t>
  </si>
  <si>
    <t>LT 220kV Don Goyo - Las Palmas</t>
  </si>
  <si>
    <t>LT 220kV Don Goyo - Pan de Azucar</t>
  </si>
  <si>
    <t>LT 220kV La Cebada - Las Palmas</t>
  </si>
  <si>
    <t>LT 220kV La Cebada - Pan de Azucar</t>
  </si>
  <si>
    <t>LT 220kV Nogales - Ventanas N°1</t>
  </si>
  <si>
    <t>LT 220kV Nogales - Ventanas N°1 y N°2</t>
  </si>
  <si>
    <t>LT 220kV Nogales - Ventanas N°2</t>
  </si>
  <si>
    <t>LT 220kV Polpaico - Cerro Navia N°1</t>
  </si>
  <si>
    <t>LT 66kV Pullinque - Los Lagos N°1</t>
  </si>
  <si>
    <t>lado de 110 TR4 y TR7 154/110kV</t>
  </si>
  <si>
    <t>LT 110kV Sauzal - Jahuel N°1</t>
  </si>
  <si>
    <t>LT 110kV Sauzal - Jahuel N°2</t>
  </si>
  <si>
    <t>LT 220kV Don Hector - Maitencillo N°1</t>
  </si>
  <si>
    <t>LT 220kV Don Hector - Maitencillo N°2</t>
  </si>
  <si>
    <t>LT 220kV Punta Colorada - Don Hector N°2</t>
  </si>
  <si>
    <t>LT 220kV El Pelicano - Don Hector N°1</t>
  </si>
  <si>
    <t>LT 220kV Punta Colorada - Don Hector N°1</t>
  </si>
  <si>
    <t>LT 220kV Rapel - Lo Aguirre N°1</t>
  </si>
  <si>
    <t>LT 220kV Rapel - Lo Aguirre N°2</t>
  </si>
  <si>
    <t>lado de 220 kV TR3 220/110/13.8kV</t>
  </si>
  <si>
    <t>LT 220kV Quillota - San Luis N°1</t>
  </si>
  <si>
    <t>LT 220kV Quillota - San Luis N°2</t>
  </si>
  <si>
    <t>LT 220kV San Luis - Quillota N°1</t>
  </si>
  <si>
    <t>LT 220kV San Luis - Quillota N°2</t>
  </si>
  <si>
    <t>LT 110kV Diego de Almagro - Emelda</t>
  </si>
  <si>
    <t>Andes 25203</t>
  </si>
  <si>
    <t>Angamos J5</t>
  </si>
  <si>
    <t>Laberinto J08L</t>
  </si>
  <si>
    <t>Laberinto J11L</t>
  </si>
  <si>
    <t>Laberinto J05L</t>
  </si>
  <si>
    <t>Mantos Blancos J04L</t>
  </si>
  <si>
    <t>Nueva Zaldívar J01L</t>
  </si>
  <si>
    <t>Nueva Zaldívar J02L</t>
  </si>
  <si>
    <t>Chacaya J3</t>
  </si>
  <si>
    <t>Chacaya J2</t>
  </si>
  <si>
    <t>Chacaya J1</t>
  </si>
  <si>
    <t>Crucero J6</t>
  </si>
  <si>
    <t>El Cobre J4</t>
  </si>
  <si>
    <t>El Cobre J5</t>
  </si>
  <si>
    <t>Mejillones J1</t>
  </si>
  <si>
    <t>Pozo Almonte B5</t>
  </si>
  <si>
    <t>Lagunas J3</t>
  </si>
  <si>
    <t>Lagunas J4</t>
  </si>
  <si>
    <t>Domeyko J4</t>
  </si>
  <si>
    <t>Domeyko J3</t>
  </si>
  <si>
    <t>Domeyko J5</t>
  </si>
  <si>
    <t>Domeyko J2</t>
  </si>
  <si>
    <t>Escondida J1</t>
  </si>
  <si>
    <t>Escondida J3</t>
  </si>
  <si>
    <t>Encuentro J7</t>
  </si>
  <si>
    <t>Encuentro J6</t>
  </si>
  <si>
    <t>Encuentro J2</t>
  </si>
  <si>
    <t>Encuentro J3</t>
  </si>
  <si>
    <t>Tarapacá J1</t>
  </si>
  <si>
    <t>Tarapacá J2</t>
  </si>
  <si>
    <t>Laberinto 52J13L</t>
  </si>
  <si>
    <t>Angamos J6</t>
  </si>
  <si>
    <t>Pozo Almonte B1</t>
  </si>
  <si>
    <t>El Tesoro J1</t>
  </si>
  <si>
    <t>O’Higgins J7</t>
  </si>
  <si>
    <t>O’Higgins J10</t>
  </si>
  <si>
    <t>O’Higgins J9</t>
  </si>
  <si>
    <t>O’Higgins J5</t>
  </si>
  <si>
    <t>Atacama J8</t>
  </si>
  <si>
    <t>OGP1 J3</t>
  </si>
  <si>
    <t>Diego de Almagro J1</t>
  </si>
  <si>
    <t>Diego de Almagro J3</t>
  </si>
  <si>
    <t>Diego de Almagro J4</t>
  </si>
  <si>
    <t>Diego de Almagro HT3</t>
  </si>
  <si>
    <t>Diego de Almagro HT4</t>
  </si>
  <si>
    <t>Cardones J5</t>
  </si>
  <si>
    <t>Maitencillo J1</t>
  </si>
  <si>
    <t>Maitencillo J3</t>
  </si>
  <si>
    <t>Maitencillo J4</t>
  </si>
  <si>
    <t>Maitencillo J5</t>
  </si>
  <si>
    <t>Maitencillo J6</t>
  </si>
  <si>
    <t>Maitencillo J9</t>
  </si>
  <si>
    <t>Maitencillo J10</t>
  </si>
  <si>
    <t>Pan de Azúcar J1</t>
  </si>
  <si>
    <t>Pan de Azúcar J2</t>
  </si>
  <si>
    <t>Pan de Azúcar J3</t>
  </si>
  <si>
    <t>Pan de Azúcar J4</t>
  </si>
  <si>
    <t>Los Vilos J1</t>
  </si>
  <si>
    <t>Los Vilos J2</t>
  </si>
  <si>
    <t>Quillota J7</t>
  </si>
  <si>
    <t>Quillota J8</t>
  </si>
  <si>
    <t>San Pedro H6</t>
  </si>
  <si>
    <t>San Pedro H7</t>
  </si>
  <si>
    <t>Ventanas H4</t>
  </si>
  <si>
    <t>Ventanas H3</t>
  </si>
  <si>
    <t>Polpaico J7</t>
  </si>
  <si>
    <t>Polpaico J8</t>
  </si>
  <si>
    <t>Polpaico J9</t>
  </si>
  <si>
    <t>Cerro Navia J1</t>
  </si>
  <si>
    <t>Cerro Navia J2</t>
  </si>
  <si>
    <t>Cerro Navia JT7</t>
  </si>
  <si>
    <t>Cerro Navia JT6</t>
  </si>
  <si>
    <t>Cerro Navia J5</t>
  </si>
  <si>
    <t>Cerro Navia J6</t>
  </si>
  <si>
    <t>Alto Jahuel J6</t>
  </si>
  <si>
    <t>Alto Jahuel J7</t>
  </si>
  <si>
    <t>Colbún J7</t>
  </si>
  <si>
    <t>Colbún J1</t>
  </si>
  <si>
    <t>Colbún J2</t>
  </si>
  <si>
    <t>Colbún J3</t>
  </si>
  <si>
    <t>Colbún J4</t>
  </si>
  <si>
    <t>Ancoa J4</t>
  </si>
  <si>
    <t>Ancoa J5</t>
  </si>
  <si>
    <t>Ancoa J9</t>
  </si>
  <si>
    <t>Ancoa JT2</t>
  </si>
  <si>
    <t>Ancoa JT1</t>
  </si>
  <si>
    <t>Rancagua A3</t>
  </si>
  <si>
    <t>Tinguiririca A5</t>
  </si>
  <si>
    <t>Tinguiririca A6</t>
  </si>
  <si>
    <t>Itahue A1</t>
  </si>
  <si>
    <t>Itahue A2</t>
  </si>
  <si>
    <t>Charrúa J4</t>
  </si>
  <si>
    <t>Charrúa J7</t>
  </si>
  <si>
    <t>Charrúa J22</t>
  </si>
  <si>
    <t>Bocamina A1</t>
  </si>
  <si>
    <t>Mulchén J5</t>
  </si>
  <si>
    <t>Mulchén J6</t>
  </si>
  <si>
    <t>Angostura J1</t>
  </si>
  <si>
    <t>Angostura J2</t>
  </si>
  <si>
    <t>Temuco J2</t>
  </si>
  <si>
    <t>Ciruelos J1</t>
  </si>
  <si>
    <t>Ciruelos J2</t>
  </si>
  <si>
    <t>Valdivia J5</t>
  </si>
  <si>
    <t>Valdivia J6</t>
  </si>
  <si>
    <t>Rahue J1</t>
  </si>
  <si>
    <t>Rahue J2</t>
  </si>
  <si>
    <t>Rahue J5</t>
  </si>
  <si>
    <t>Puerto Montt J1</t>
  </si>
  <si>
    <t>Puerto Montt J2</t>
  </si>
  <si>
    <t>Puerto Montt J3</t>
  </si>
  <si>
    <t>Puerto Montt J4</t>
  </si>
  <si>
    <t>Pullinque B2</t>
  </si>
  <si>
    <t>Pullinque B4</t>
  </si>
  <si>
    <t>Pehuenche J1</t>
  </si>
  <si>
    <t>Pehuenche J2</t>
  </si>
  <si>
    <t>El Toro J1</t>
  </si>
  <si>
    <t>El Toro J2</t>
  </si>
  <si>
    <t>Polpaico K2</t>
  </si>
  <si>
    <t>Polpaico K1</t>
  </si>
  <si>
    <t>Alto Jahuel K1</t>
  </si>
  <si>
    <t>Alto Jahuel K2</t>
  </si>
  <si>
    <t>Alto Jahuel K4</t>
  </si>
  <si>
    <t>Alto Jahuel KT4</t>
  </si>
  <si>
    <t>Alto Jahuel KT5</t>
  </si>
  <si>
    <t>Ancoa KT1</t>
  </si>
  <si>
    <t>Ancoa KT2</t>
  </si>
  <si>
    <t>Ancoa K3</t>
  </si>
  <si>
    <t>Ancoa K4</t>
  </si>
  <si>
    <t>Charrúa K1</t>
  </si>
  <si>
    <t>Antuco J2</t>
  </si>
  <si>
    <t>Antuco J1</t>
  </si>
  <si>
    <t>Antuco J3</t>
  </si>
  <si>
    <t>Antuco J4</t>
  </si>
  <si>
    <t>Antuco J5</t>
  </si>
  <si>
    <t>Los Vilos J3</t>
  </si>
  <si>
    <t>Los Vilos J4</t>
  </si>
  <si>
    <t>Alto Jahuel JT4</t>
  </si>
  <si>
    <t>Alto Jahuel JT5</t>
  </si>
  <si>
    <t>Charrúa J16</t>
  </si>
  <si>
    <t>Charrúa J24</t>
  </si>
  <si>
    <t>Ciruelos J3</t>
  </si>
  <si>
    <t>Ventanas HT1</t>
  </si>
  <si>
    <t>Punta Colorada J8</t>
  </si>
  <si>
    <t>Punta Colorada J7</t>
  </si>
  <si>
    <t>Punta Colorada J9</t>
  </si>
  <si>
    <t>Duqueco J1</t>
  </si>
  <si>
    <t>Duqueco J2</t>
  </si>
  <si>
    <t>CanutIllar J2</t>
  </si>
  <si>
    <t>CanutIllar J1</t>
  </si>
  <si>
    <t>Don Goyo J2</t>
  </si>
  <si>
    <t>Don Goyo J3</t>
  </si>
  <si>
    <t>La Cebada J1</t>
  </si>
  <si>
    <t>La Cebada J2</t>
  </si>
  <si>
    <t>Nogales J1</t>
  </si>
  <si>
    <t>Nogales J2</t>
  </si>
  <si>
    <t>Nogales J3</t>
  </si>
  <si>
    <t>Polpaico J6</t>
  </si>
  <si>
    <t>Pullinque B3</t>
  </si>
  <si>
    <t>Sauzal HT4</t>
  </si>
  <si>
    <t>Sauzal H1</t>
  </si>
  <si>
    <t>Sauzal H2</t>
  </si>
  <si>
    <t>Don Hector J1</t>
  </si>
  <si>
    <t>Don Hector J4</t>
  </si>
  <si>
    <t>Don Hector J7</t>
  </si>
  <si>
    <t>Don Hector J9</t>
  </si>
  <si>
    <t>Don Hector J10</t>
  </si>
  <si>
    <t>Rapel J1</t>
  </si>
  <si>
    <t>Rapel J2</t>
  </si>
  <si>
    <t>Diego de Almagro JT3</t>
  </si>
  <si>
    <t>Quillota J5</t>
  </si>
  <si>
    <t>Quillota J6</t>
  </si>
  <si>
    <t>San Luis J11</t>
  </si>
  <si>
    <t>San Luis J9</t>
  </si>
  <si>
    <t>Diego de Almagro H8</t>
  </si>
  <si>
    <t>Instalación (S/E y paño)</t>
  </si>
  <si>
    <t>No verificable</t>
  </si>
  <si>
    <t>Codelco Chile</t>
  </si>
  <si>
    <t>Gaby 23 kV</t>
  </si>
  <si>
    <t>Radomiro Tomic 23 kV</t>
  </si>
  <si>
    <t>A 13,8 kV</t>
  </si>
  <si>
    <t>Codiner</t>
  </si>
  <si>
    <t>Temuco 66 kV</t>
  </si>
  <si>
    <t>Minera Collahuasi</t>
  </si>
  <si>
    <t>Collahuasi 23 kV</t>
  </si>
  <si>
    <t>Minera Escondida</t>
  </si>
  <si>
    <t>Planta Óxidos 13,8 kV</t>
  </si>
  <si>
    <t>Minera Centinela</t>
  </si>
  <si>
    <t>Guayaques 3,45 kV</t>
  </si>
  <si>
    <t>Papeles Bio bio</t>
  </si>
  <si>
    <t>Papeles Bio bio 6 kV</t>
  </si>
  <si>
    <t>SQM</t>
  </si>
  <si>
    <t>Tap Off La Cruz 6,6 kV</t>
  </si>
  <si>
    <t>Villarrica 23 kV</t>
  </si>
  <si>
    <t>Pucón 23 kV</t>
  </si>
  <si>
    <t>Cementos Bio Bio 6,6 kV</t>
  </si>
  <si>
    <t>Cemento Bío Bío del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</si>
</sst>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5" applyNumberFormat="0" applyAlignment="0" applyProtection="0"/>
    <xf numFmtId="0" fontId="10" fillId="7" borderId="6" applyNumberFormat="0" applyAlignment="0" applyProtection="0"/>
    <xf numFmtId="0" fontId="11" fillId="7" borderId="5" applyNumberFormat="0" applyAlignment="0" applyProtection="0"/>
    <xf numFmtId="0" fontId="12" fillId="0" borderId="7" applyNumberFormat="0" applyFill="0" applyAlignment="0" applyProtection="0"/>
    <xf numFmtId="0" fontId="13" fillId="8" borderId="8" applyNumberFormat="0" applyAlignment="0" applyProtection="0"/>
    <xf numFmtId="0" fontId="14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15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3" fillId="0" borderId="0"/>
  </cellStyleXfs>
  <cellXfs count="55">
    <xf numFmtId="0" fontId="0" fillId="0" borderId="0" xfId="0"/>
    <xf numFmtId="0" fontId="2" fillId="0" borderId="0" xfId="0" applyFont="1"/>
    <xf numFmtId="17" fontId="0" fillId="0" borderId="0" xfId="0" applyNumberFormat="1"/>
    <xf numFmtId="10" fontId="0" fillId="0" borderId="0" xfId="0" applyNumberFormat="1"/>
    <xf numFmtId="0" fontId="0" fillId="0" borderId="1" xfId="0" applyBorder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/>
    <xf numFmtId="0" fontId="0" fillId="0" borderId="1" xfId="0" applyBorder="1" applyAlignment="1">
      <alignment horizontal="left"/>
    </xf>
    <xf numFmtId="0" fontId="19" fillId="0" borderId="0" xfId="0" applyFont="1"/>
    <xf numFmtId="2" fontId="0" fillId="0" borderId="0" xfId="0" applyNumberFormat="1"/>
    <xf numFmtId="164" fontId="0" fillId="0" borderId="1" xfId="1" applyNumberFormat="1" applyFon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0" xfId="0" applyAlignment="1">
      <alignment vertical="top" wrapText="1"/>
    </xf>
    <xf numFmtId="0" fontId="19" fillId="0" borderId="0" xfId="0" applyFont="1" applyBorder="1" applyAlignment="1">
      <alignment horizontal="center"/>
    </xf>
    <xf numFmtId="2" fontId="0" fillId="0" borderId="0" xfId="0" applyNumberFormat="1" applyBorder="1"/>
    <xf numFmtId="0" fontId="0" fillId="0" borderId="0" xfId="0" applyBorder="1"/>
    <xf numFmtId="1" fontId="0" fillId="0" borderId="1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164" fontId="0" fillId="0" borderId="0" xfId="0" applyNumberFormat="1" applyFill="1"/>
    <xf numFmtId="0" fontId="0" fillId="0" borderId="1" xfId="0" applyFont="1" applyFill="1" applyBorder="1"/>
    <xf numFmtId="0" fontId="0" fillId="0" borderId="1" xfId="0" applyFill="1" applyBorder="1"/>
    <xf numFmtId="0" fontId="0" fillId="0" borderId="1" xfId="0" applyFont="1" applyBorder="1"/>
    <xf numFmtId="2" fontId="0" fillId="0" borderId="1" xfId="0" applyNumberFormat="1" applyFont="1" applyFill="1" applyBorder="1"/>
    <xf numFmtId="0" fontId="20" fillId="0" borderId="1" xfId="0" applyFont="1" applyFill="1" applyBorder="1" applyAlignment="1">
      <alignment vertical="center"/>
    </xf>
    <xf numFmtId="0" fontId="0" fillId="0" borderId="0" xfId="0" applyFont="1"/>
    <xf numFmtId="164" fontId="0" fillId="0" borderId="1" xfId="1" applyNumberFormat="1" applyFont="1" applyFill="1" applyBorder="1" applyAlignment="1">
      <alignment horizontal="center" vertical="center"/>
    </xf>
    <xf numFmtId="9" fontId="0" fillId="0" borderId="1" xfId="1" applyNumberFormat="1" applyFont="1" applyFill="1" applyBorder="1" applyAlignment="1">
      <alignment horizontal="center" vertical="center"/>
    </xf>
    <xf numFmtId="9" fontId="0" fillId="0" borderId="1" xfId="1" applyFont="1" applyFill="1" applyBorder="1" applyAlignment="1">
      <alignment horizontal="center" vertical="center"/>
    </xf>
    <xf numFmtId="164" fontId="0" fillId="0" borderId="11" xfId="1" applyNumberFormat="1" applyFont="1" applyFill="1" applyBorder="1" applyAlignment="1">
      <alignment horizontal="center" vertical="center"/>
    </xf>
    <xf numFmtId="10" fontId="0" fillId="0" borderId="1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/>
    </xf>
    <xf numFmtId="0" fontId="0" fillId="34" borderId="0" xfId="0" applyFill="1"/>
    <xf numFmtId="0" fontId="0" fillId="0" borderId="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left" vertical="top" wrapText="1"/>
    </xf>
    <xf numFmtId="164" fontId="0" fillId="0" borderId="1" xfId="1" applyNumberFormat="1" applyFont="1" applyFill="1" applyBorder="1" applyAlignment="1" applyProtection="1">
      <alignment horizontal="center" vertical="center"/>
      <protection locked="0"/>
    </xf>
    <xf numFmtId="164" fontId="0" fillId="0" borderId="1" xfId="0" applyNumberForma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2" builtinId="34" customBuiltin="1"/>
    <cellStyle name="20% - Énfasis3" xfId="25" builtinId="38" customBuiltin="1"/>
    <cellStyle name="20% - Énfasis4" xfId="28" builtinId="42" customBuiltin="1"/>
    <cellStyle name="20% - Énfasis5" xfId="31" builtinId="46" customBuiltin="1"/>
    <cellStyle name="20% - Énfasis6" xfId="34" builtinId="50" customBuiltin="1"/>
    <cellStyle name="40% - Énfasis1" xfId="20" builtinId="31" customBuiltin="1"/>
    <cellStyle name="40% - Énfasis2" xfId="23" builtinId="35" customBuiltin="1"/>
    <cellStyle name="40% - Énfasis3" xfId="26" builtinId="39" customBuiltin="1"/>
    <cellStyle name="40% - Énfasis4" xfId="29" builtinId="43" customBuiltin="1"/>
    <cellStyle name="40% - Énfasis5" xfId="32" builtinId="47" customBuiltin="1"/>
    <cellStyle name="40% - Énfasis6" xfId="35" builtinId="51" customBuiltin="1"/>
    <cellStyle name="60% - Énfasis1 2" xfId="38" xr:uid="{00000000-0005-0000-0000-00000C000000}"/>
    <cellStyle name="60% - Énfasis2 2" xfId="39" xr:uid="{00000000-0005-0000-0000-00000D000000}"/>
    <cellStyle name="60% - Énfasis3 2" xfId="40" xr:uid="{00000000-0005-0000-0000-00000E000000}"/>
    <cellStyle name="60% - Énfasis4 2" xfId="41" xr:uid="{00000000-0005-0000-0000-00000F000000}"/>
    <cellStyle name="60% - Énfasis5 2" xfId="42" xr:uid="{00000000-0005-0000-0000-000010000000}"/>
    <cellStyle name="60% - Énfasis6 2" xfId="43" xr:uid="{00000000-0005-0000-0000-000011000000}"/>
    <cellStyle name="Bueno" xfId="7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1" builtinId="33" customBuiltin="1"/>
    <cellStyle name="Énfasis3" xfId="24" builtinId="37" customBuiltin="1"/>
    <cellStyle name="Énfasis4" xfId="27" builtinId="41" customBuiltin="1"/>
    <cellStyle name="Énfasis5" xfId="30" builtinId="45" customBuiltin="1"/>
    <cellStyle name="Énfasis6" xfId="33" builtinId="49" customBuiltin="1"/>
    <cellStyle name="Entrada" xfId="9" builtinId="20" customBuiltin="1"/>
    <cellStyle name="Incorrecto" xfId="8" builtinId="27" customBuiltin="1"/>
    <cellStyle name="Neutral 2" xfId="37" xr:uid="{00000000-0005-0000-0000-000020000000}"/>
    <cellStyle name="Normal" xfId="0" builtinId="0"/>
    <cellStyle name="Normal 2" xfId="44" xr:uid="{00000000-0005-0000-0000-000022000000}"/>
    <cellStyle name="Notas" xfId="15" builtinId="10" customBuiltin="1"/>
    <cellStyle name="Porcentaje" xfId="1" builtinId="5"/>
    <cellStyle name="Porcentual 25" xfId="2" xr:uid="{00000000-0005-0000-0000-000025000000}"/>
    <cellStyle name="Salida" xfId="10" builtinId="21" customBuiltin="1"/>
    <cellStyle name="Texto de advertencia" xfId="14" builtinId="11" customBuiltin="1"/>
    <cellStyle name="Texto explicativo" xfId="16" builtinId="53" customBuiltin="1"/>
    <cellStyle name="Título 2" xfId="4" builtinId="17" customBuiltin="1"/>
    <cellStyle name="Título 3" xfId="5" builtinId="18" customBuiltin="1"/>
    <cellStyle name="Título 4" xfId="36" xr:uid="{00000000-0005-0000-0000-00002B000000}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2</xdr:col>
      <xdr:colOff>228600</xdr:colOff>
      <xdr:row>5</xdr:row>
      <xdr:rowOff>76200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5A72A5B7-242F-4DB5-9FF5-FAAD04A425F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3350"/>
          <a:ext cx="1533525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2</xdr:col>
      <xdr:colOff>171450</xdr:colOff>
      <xdr:row>5</xdr:row>
      <xdr:rowOff>76200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415D63CD-3B27-4464-A004-B4442948B80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3350"/>
          <a:ext cx="1533525" cy="895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1</xdr:col>
      <xdr:colOff>1581150</xdr:colOff>
      <xdr:row>5</xdr:row>
      <xdr:rowOff>76200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4D36BBEC-B018-448D-B29E-1A0D391B169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3350"/>
          <a:ext cx="1533525" cy="895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1</xdr:col>
      <xdr:colOff>1581150</xdr:colOff>
      <xdr:row>5</xdr:row>
      <xdr:rowOff>76200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1228A19A-F3A5-4BAD-A44E-BB08E8FA3BD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3350"/>
          <a:ext cx="1533525" cy="8953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1</xdr:col>
      <xdr:colOff>1581150</xdr:colOff>
      <xdr:row>5</xdr:row>
      <xdr:rowOff>76200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265AF40B-8094-47AA-BA94-ADFE6584735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3350"/>
          <a:ext cx="1533525" cy="895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2</xdr:col>
      <xdr:colOff>47625</xdr:colOff>
      <xdr:row>5</xdr:row>
      <xdr:rowOff>76200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C2BB0C83-E691-4056-B669-00A85A0FEE7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3350"/>
          <a:ext cx="1533525" cy="8953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1</xdr:col>
      <xdr:colOff>1581150</xdr:colOff>
      <xdr:row>5</xdr:row>
      <xdr:rowOff>76200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89361C3-1749-4F87-BD76-88B41067E2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3350"/>
          <a:ext cx="1533525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6:N81"/>
  <sheetViews>
    <sheetView showGridLines="0" tabSelected="1" workbookViewId="0">
      <selection activeCell="D17" sqref="D17"/>
    </sheetView>
  </sheetViews>
  <sheetFormatPr baseColWidth="10" defaultRowHeight="15" x14ac:dyDescent="0.25"/>
  <cols>
    <col min="1" max="1" width="10.7109375" customWidth="1"/>
    <col min="2" max="2" width="20.28515625" customWidth="1"/>
    <col min="3" max="3" width="14.42578125" customWidth="1"/>
    <col min="4" max="4" width="24.140625" customWidth="1"/>
    <col min="5" max="5" width="16" customWidth="1"/>
    <col min="6" max="6" width="15.85546875" customWidth="1"/>
    <col min="7" max="7" width="17" customWidth="1"/>
    <col min="8" max="8" width="19.42578125" customWidth="1"/>
    <col min="11" max="11" width="11.85546875" bestFit="1" customWidth="1"/>
  </cols>
  <sheetData>
    <row r="6" spans="2:14" s="10" customFormat="1" x14ac:dyDescent="0.25">
      <c r="B6"/>
      <c r="C6" s="5"/>
      <c r="D6" s="5"/>
      <c r="E6" s="5"/>
      <c r="F6" s="5"/>
      <c r="G6" s="5"/>
      <c r="H6" s="14"/>
      <c r="I6" s="14"/>
    </row>
    <row r="7" spans="2:14" x14ac:dyDescent="0.25">
      <c r="B7" s="1" t="s">
        <v>124</v>
      </c>
      <c r="J7" s="3"/>
      <c r="K7" s="3"/>
      <c r="N7" s="3"/>
    </row>
    <row r="8" spans="2:14" x14ac:dyDescent="0.25">
      <c r="J8" s="3"/>
      <c r="M8" s="3"/>
      <c r="N8" s="3"/>
    </row>
    <row r="9" spans="2:14" x14ac:dyDescent="0.25">
      <c r="B9" t="s">
        <v>21</v>
      </c>
      <c r="C9" s="2">
        <v>43497</v>
      </c>
      <c r="J9" s="3"/>
      <c r="M9" s="3"/>
      <c r="N9" s="3"/>
    </row>
    <row r="10" spans="2:14" x14ac:dyDescent="0.25">
      <c r="J10" s="3"/>
      <c r="M10" s="3"/>
      <c r="N10" s="3"/>
    </row>
    <row r="11" spans="2:14" ht="30" x14ac:dyDescent="0.25">
      <c r="B11" s="8" t="s">
        <v>22</v>
      </c>
      <c r="C11" s="9" t="s">
        <v>119</v>
      </c>
      <c r="D11" s="9" t="s">
        <v>19</v>
      </c>
      <c r="E11" s="9" t="s">
        <v>20</v>
      </c>
      <c r="F11" s="9" t="s">
        <v>28</v>
      </c>
      <c r="G11" s="9" t="s">
        <v>29</v>
      </c>
      <c r="H11" s="9" t="s">
        <v>116</v>
      </c>
      <c r="I11" s="10"/>
      <c r="J11" s="3"/>
      <c r="M11" s="3"/>
      <c r="N11" s="3"/>
    </row>
    <row r="12" spans="2:14" x14ac:dyDescent="0.25">
      <c r="B12" s="4" t="s">
        <v>0</v>
      </c>
      <c r="C12" s="35">
        <v>0</v>
      </c>
      <c r="D12" s="35" t="s">
        <v>27</v>
      </c>
      <c r="E12" s="52">
        <v>1</v>
      </c>
      <c r="F12" s="16">
        <f t="shared" ref="F12:F43" si="0">IF(C12="No verificable",0,IF(AND(C12="No participó",OR(D12="No se registran eventos",D12="No participó")),E12,IF(D12="No se registran eventos",C12*E12,IF(C12="No participó",D12*E12,IF(D12="No Participó",C12*E12,(C12*0.5+D12*0.5)*E12)))))</f>
        <v>0</v>
      </c>
      <c r="G12" s="17">
        <f>+IF(ROUND(F12,2)&gt;=75%,100%,0%)</f>
        <v>0</v>
      </c>
      <c r="H12" s="18" t="s">
        <v>118</v>
      </c>
      <c r="J12" s="3"/>
      <c r="M12" s="3"/>
      <c r="N12" s="3"/>
    </row>
    <row r="13" spans="2:14" x14ac:dyDescent="0.25">
      <c r="B13" s="4" t="s">
        <v>2</v>
      </c>
      <c r="C13" s="35" t="s">
        <v>634</v>
      </c>
      <c r="D13" s="35">
        <v>0.91870305249999995</v>
      </c>
      <c r="E13" s="52">
        <v>1</v>
      </c>
      <c r="F13" s="16">
        <f t="shared" si="0"/>
        <v>0</v>
      </c>
      <c r="G13" s="17">
        <f>+IF(ROUND(F13,2)&gt;=75%,100%,0%)</f>
        <v>0</v>
      </c>
      <c r="H13" s="18" t="s">
        <v>117</v>
      </c>
      <c r="J13" s="3"/>
      <c r="M13" s="3"/>
      <c r="N13" s="3"/>
    </row>
    <row r="14" spans="2:14" x14ac:dyDescent="0.25">
      <c r="B14" s="4" t="s">
        <v>1</v>
      </c>
      <c r="C14" s="35" t="s">
        <v>634</v>
      </c>
      <c r="D14" s="35">
        <v>0.91870305249999995</v>
      </c>
      <c r="E14" s="52">
        <v>0.97197420634932186</v>
      </c>
      <c r="F14" s="16">
        <f t="shared" si="0"/>
        <v>0</v>
      </c>
      <c r="G14" s="17">
        <f>+IF(ROUND(F14,2)&gt;=75%,100%,0%)</f>
        <v>0</v>
      </c>
      <c r="H14" s="18" t="s">
        <v>117</v>
      </c>
      <c r="J14" s="3"/>
      <c r="M14" s="3"/>
      <c r="N14" s="3"/>
    </row>
    <row r="15" spans="2:14" x14ac:dyDescent="0.25">
      <c r="B15" s="4" t="s">
        <v>125</v>
      </c>
      <c r="C15" s="35">
        <v>0.91642067076857414</v>
      </c>
      <c r="D15" s="35">
        <v>0.88054169124637738</v>
      </c>
      <c r="E15" s="52">
        <v>1</v>
      </c>
      <c r="F15" s="16">
        <f t="shared" si="0"/>
        <v>0.89848118100747576</v>
      </c>
      <c r="G15" s="17">
        <f>+IF(ROUND(F15,2)&gt;=90%,100%,0%)</f>
        <v>1</v>
      </c>
      <c r="H15" s="18" t="s">
        <v>118</v>
      </c>
      <c r="J15" s="3"/>
      <c r="M15" s="3"/>
      <c r="N15" s="3"/>
    </row>
    <row r="16" spans="2:14" x14ac:dyDescent="0.25">
      <c r="B16" s="4" t="s">
        <v>126</v>
      </c>
      <c r="C16" s="35">
        <v>0.903954802259887</v>
      </c>
      <c r="D16" s="35" t="s">
        <v>27</v>
      </c>
      <c r="E16" s="52">
        <v>1</v>
      </c>
      <c r="F16" s="16">
        <f t="shared" si="0"/>
        <v>0.903954802259887</v>
      </c>
      <c r="G16" s="17">
        <f>+IF(ROUND(F16,2)&gt;=90%,100%,0%)</f>
        <v>1</v>
      </c>
      <c r="H16" s="18" t="s">
        <v>118</v>
      </c>
      <c r="J16" s="3"/>
      <c r="M16" s="3"/>
      <c r="N16" s="3"/>
    </row>
    <row r="17" spans="2:14" x14ac:dyDescent="0.25">
      <c r="B17" s="4" t="s">
        <v>127</v>
      </c>
      <c r="C17" s="35" t="s">
        <v>27</v>
      </c>
      <c r="D17" s="35" t="s">
        <v>27</v>
      </c>
      <c r="E17" s="52">
        <v>1</v>
      </c>
      <c r="F17" s="16">
        <f t="shared" si="0"/>
        <v>1</v>
      </c>
      <c r="G17" s="17">
        <f>+IF(ROUND(F17,2)&gt;=90%,100%,0%)</f>
        <v>1</v>
      </c>
      <c r="H17" s="18" t="s">
        <v>118</v>
      </c>
      <c r="J17" s="3"/>
      <c r="M17" s="3"/>
      <c r="N17" s="3"/>
    </row>
    <row r="18" spans="2:14" x14ac:dyDescent="0.25">
      <c r="B18" s="4" t="s">
        <v>128</v>
      </c>
      <c r="C18" s="35" t="s">
        <v>27</v>
      </c>
      <c r="D18" s="35" t="s">
        <v>27</v>
      </c>
      <c r="E18" s="52">
        <v>2.4801587382431274E-5</v>
      </c>
      <c r="F18" s="16">
        <f t="shared" si="0"/>
        <v>2.4801587382431274E-5</v>
      </c>
      <c r="G18" s="17">
        <f>+IF(ROUND(F18,2)&gt;=90%,100%,0%)</f>
        <v>0</v>
      </c>
      <c r="H18" s="18" t="s">
        <v>118</v>
      </c>
      <c r="J18" s="3"/>
      <c r="M18" s="3"/>
      <c r="N18" s="3"/>
    </row>
    <row r="19" spans="2:14" x14ac:dyDescent="0.25">
      <c r="B19" s="4" t="s">
        <v>129</v>
      </c>
      <c r="C19" s="35" t="s">
        <v>27</v>
      </c>
      <c r="D19" s="35" t="s">
        <v>27</v>
      </c>
      <c r="E19" s="52">
        <v>2.4801587382431274E-5</v>
      </c>
      <c r="F19" s="16">
        <f t="shared" si="0"/>
        <v>2.4801587382431274E-5</v>
      </c>
      <c r="G19" s="17">
        <f>+IF(ROUND(F19,2)&gt;=90%,100%,0%)</f>
        <v>0</v>
      </c>
      <c r="H19" s="18" t="s">
        <v>118</v>
      </c>
      <c r="J19" s="3"/>
      <c r="M19" s="3"/>
      <c r="N19" s="3"/>
    </row>
    <row r="20" spans="2:14" x14ac:dyDescent="0.25">
      <c r="B20" s="4" t="s">
        <v>3</v>
      </c>
      <c r="C20" s="35" t="s">
        <v>634</v>
      </c>
      <c r="D20" s="35" t="s">
        <v>27</v>
      </c>
      <c r="E20" s="52">
        <v>0.85863095238086573</v>
      </c>
      <c r="F20" s="16">
        <f t="shared" si="0"/>
        <v>0</v>
      </c>
      <c r="G20" s="17">
        <f>+IF(ROUND(F20,2)&gt;=75%,100%,0%)</f>
        <v>0</v>
      </c>
      <c r="H20" s="18" t="s">
        <v>117</v>
      </c>
      <c r="J20" s="3"/>
      <c r="M20" s="3"/>
      <c r="N20" s="3"/>
    </row>
    <row r="21" spans="2:14" x14ac:dyDescent="0.25">
      <c r="B21" s="4" t="s">
        <v>4</v>
      </c>
      <c r="C21" s="35" t="s">
        <v>634</v>
      </c>
      <c r="D21" s="35" t="s">
        <v>27</v>
      </c>
      <c r="E21" s="52">
        <v>1</v>
      </c>
      <c r="F21" s="16">
        <f t="shared" si="0"/>
        <v>0</v>
      </c>
      <c r="G21" s="17">
        <f>+IF(ROUND(F21,2)&gt;=75%,100%,0%)</f>
        <v>0</v>
      </c>
      <c r="H21" s="18" t="s">
        <v>117</v>
      </c>
      <c r="J21" s="3"/>
      <c r="M21" s="3"/>
      <c r="N21" s="3"/>
    </row>
    <row r="22" spans="2:14" x14ac:dyDescent="0.25">
      <c r="B22" s="4" t="s">
        <v>5</v>
      </c>
      <c r="C22" s="35" t="s">
        <v>634</v>
      </c>
      <c r="D22" s="35" t="s">
        <v>27</v>
      </c>
      <c r="E22" s="52">
        <v>1</v>
      </c>
      <c r="F22" s="16">
        <f t="shared" si="0"/>
        <v>0</v>
      </c>
      <c r="G22" s="17">
        <f>+IF(ROUND(F22,2)&gt;=75%,100%,0%)</f>
        <v>0</v>
      </c>
      <c r="H22" s="18" t="s">
        <v>117</v>
      </c>
      <c r="J22" s="3"/>
      <c r="M22" s="3"/>
      <c r="N22" s="3"/>
    </row>
    <row r="23" spans="2:14" x14ac:dyDescent="0.25">
      <c r="B23" s="4" t="s">
        <v>6</v>
      </c>
      <c r="C23" s="35" t="s">
        <v>634</v>
      </c>
      <c r="D23" s="35" t="s">
        <v>27</v>
      </c>
      <c r="E23" s="52">
        <v>1</v>
      </c>
      <c r="F23" s="16">
        <f t="shared" si="0"/>
        <v>0</v>
      </c>
      <c r="G23" s="17">
        <f>+IF(ROUND(F23,2)&gt;=75%,100%,0%)</f>
        <v>0</v>
      </c>
      <c r="H23" s="18" t="s">
        <v>117</v>
      </c>
      <c r="J23" s="3"/>
      <c r="M23" s="3"/>
      <c r="N23" s="3"/>
    </row>
    <row r="24" spans="2:14" x14ac:dyDescent="0.25">
      <c r="B24" s="4" t="s">
        <v>130</v>
      </c>
      <c r="C24" s="35" t="s">
        <v>27</v>
      </c>
      <c r="D24" s="35" t="s">
        <v>27</v>
      </c>
      <c r="E24" s="52">
        <v>1</v>
      </c>
      <c r="F24" s="16">
        <f t="shared" si="0"/>
        <v>1</v>
      </c>
      <c r="G24" s="17">
        <f t="shared" ref="G24:G30" si="1">+IF(ROUND(F24,2)&gt;=90%,100%,0%)</f>
        <v>1</v>
      </c>
      <c r="H24" s="18" t="s">
        <v>118</v>
      </c>
      <c r="J24" s="3"/>
      <c r="M24" s="3"/>
      <c r="N24" s="3"/>
    </row>
    <row r="25" spans="2:14" x14ac:dyDescent="0.25">
      <c r="B25" s="4" t="s">
        <v>131</v>
      </c>
      <c r="C25" s="35" t="s">
        <v>27</v>
      </c>
      <c r="D25" s="35" t="s">
        <v>27</v>
      </c>
      <c r="E25" s="52">
        <v>1</v>
      </c>
      <c r="F25" s="16">
        <f t="shared" si="0"/>
        <v>1</v>
      </c>
      <c r="G25" s="17">
        <f t="shared" si="1"/>
        <v>1</v>
      </c>
      <c r="H25" s="18" t="s">
        <v>118</v>
      </c>
      <c r="J25" s="3"/>
      <c r="M25" s="3"/>
      <c r="N25" s="3"/>
    </row>
    <row r="26" spans="2:14" x14ac:dyDescent="0.25">
      <c r="B26" s="4" t="s">
        <v>132</v>
      </c>
      <c r="C26" s="35" t="s">
        <v>27</v>
      </c>
      <c r="D26" s="35" t="s">
        <v>27</v>
      </c>
      <c r="E26" s="52">
        <v>1</v>
      </c>
      <c r="F26" s="16">
        <f t="shared" si="0"/>
        <v>1</v>
      </c>
      <c r="G26" s="17">
        <f t="shared" si="1"/>
        <v>1</v>
      </c>
      <c r="H26" s="18" t="s">
        <v>118</v>
      </c>
      <c r="J26" s="3"/>
      <c r="M26" s="3"/>
      <c r="N26" s="3"/>
    </row>
    <row r="27" spans="2:14" x14ac:dyDescent="0.25">
      <c r="B27" s="4" t="s">
        <v>133</v>
      </c>
      <c r="C27" s="35" t="s">
        <v>27</v>
      </c>
      <c r="D27" s="35" t="s">
        <v>27</v>
      </c>
      <c r="E27" s="52">
        <v>1</v>
      </c>
      <c r="F27" s="16">
        <f t="shared" si="0"/>
        <v>1</v>
      </c>
      <c r="G27" s="17">
        <f t="shared" si="1"/>
        <v>1</v>
      </c>
      <c r="H27" s="18" t="s">
        <v>118</v>
      </c>
      <c r="J27" s="3"/>
      <c r="M27" s="3"/>
      <c r="N27" s="3"/>
    </row>
    <row r="28" spans="2:14" x14ac:dyDescent="0.25">
      <c r="B28" s="4" t="s">
        <v>134</v>
      </c>
      <c r="C28" s="35" t="s">
        <v>634</v>
      </c>
      <c r="D28" s="35">
        <v>0.29455740327868851</v>
      </c>
      <c r="E28" s="52">
        <v>1</v>
      </c>
      <c r="F28" s="16">
        <f t="shared" si="0"/>
        <v>0</v>
      </c>
      <c r="G28" s="17">
        <f t="shared" si="1"/>
        <v>0</v>
      </c>
      <c r="H28" s="18" t="s">
        <v>118</v>
      </c>
      <c r="J28" s="3"/>
      <c r="M28" s="3"/>
      <c r="N28" s="3"/>
    </row>
    <row r="29" spans="2:14" x14ac:dyDescent="0.25">
      <c r="B29" s="4" t="s">
        <v>135</v>
      </c>
      <c r="C29" s="35" t="s">
        <v>634</v>
      </c>
      <c r="D29" s="35" t="s">
        <v>27</v>
      </c>
      <c r="E29" s="52">
        <v>1</v>
      </c>
      <c r="F29" s="16">
        <f t="shared" si="0"/>
        <v>0</v>
      </c>
      <c r="G29" s="17">
        <f t="shared" si="1"/>
        <v>0</v>
      </c>
      <c r="H29" s="18" t="s">
        <v>118</v>
      </c>
      <c r="J29" s="3"/>
      <c r="M29" s="3"/>
      <c r="N29" s="3"/>
    </row>
    <row r="30" spans="2:14" x14ac:dyDescent="0.25">
      <c r="B30" s="4" t="s">
        <v>136</v>
      </c>
      <c r="C30" s="35" t="s">
        <v>634</v>
      </c>
      <c r="D30" s="35">
        <v>0.31402716440422274</v>
      </c>
      <c r="E30" s="52">
        <v>1</v>
      </c>
      <c r="F30" s="16">
        <f t="shared" si="0"/>
        <v>0</v>
      </c>
      <c r="G30" s="17">
        <f t="shared" si="1"/>
        <v>0</v>
      </c>
      <c r="H30" s="18" t="s">
        <v>118</v>
      </c>
      <c r="J30" s="3"/>
      <c r="M30" s="3"/>
      <c r="N30" s="3"/>
    </row>
    <row r="31" spans="2:14" x14ac:dyDescent="0.25">
      <c r="B31" s="4" t="s">
        <v>8</v>
      </c>
      <c r="C31" s="35" t="s">
        <v>634</v>
      </c>
      <c r="D31" s="35">
        <v>1</v>
      </c>
      <c r="E31" s="52">
        <v>1</v>
      </c>
      <c r="F31" s="16">
        <f t="shared" si="0"/>
        <v>0</v>
      </c>
      <c r="G31" s="17">
        <f>+IF(ROUND(F31,2)&gt;=75%,100%,0%)</f>
        <v>0</v>
      </c>
      <c r="H31" s="18" t="s">
        <v>117</v>
      </c>
      <c r="J31" s="3"/>
      <c r="M31" s="3"/>
      <c r="N31" s="3"/>
    </row>
    <row r="32" spans="2:14" x14ac:dyDescent="0.25">
      <c r="B32" s="4" t="s">
        <v>7</v>
      </c>
      <c r="C32" s="35" t="s">
        <v>634</v>
      </c>
      <c r="D32" s="35">
        <v>1</v>
      </c>
      <c r="E32" s="52">
        <v>1</v>
      </c>
      <c r="F32" s="16">
        <f t="shared" si="0"/>
        <v>0</v>
      </c>
      <c r="G32" s="17">
        <f>+IF(ROUND(F32,2)&gt;=75%,100%,0%)</f>
        <v>0</v>
      </c>
      <c r="H32" s="18" t="s">
        <v>117</v>
      </c>
      <c r="J32" s="3"/>
      <c r="M32" s="3"/>
      <c r="N32" s="3"/>
    </row>
    <row r="33" spans="2:8" x14ac:dyDescent="0.25">
      <c r="B33" s="4" t="s">
        <v>137</v>
      </c>
      <c r="C33" s="35">
        <v>1</v>
      </c>
      <c r="D33" s="35">
        <v>1</v>
      </c>
      <c r="E33" s="52">
        <v>1</v>
      </c>
      <c r="F33" s="16">
        <f t="shared" si="0"/>
        <v>1</v>
      </c>
      <c r="G33" s="17">
        <f t="shared" ref="G33:G40" si="2">+IF(ROUND(F33,2)&gt;=90%,100%,0%)</f>
        <v>1</v>
      </c>
      <c r="H33" s="18" t="s">
        <v>118</v>
      </c>
    </row>
    <row r="34" spans="2:8" x14ac:dyDescent="0.25">
      <c r="B34" s="4" t="s">
        <v>138</v>
      </c>
      <c r="C34" s="35" t="s">
        <v>27</v>
      </c>
      <c r="D34" s="35">
        <v>1</v>
      </c>
      <c r="E34" s="52">
        <v>1</v>
      </c>
      <c r="F34" s="16">
        <f t="shared" si="0"/>
        <v>1</v>
      </c>
      <c r="G34" s="17">
        <f t="shared" si="2"/>
        <v>1</v>
      </c>
      <c r="H34" s="18" t="s">
        <v>118</v>
      </c>
    </row>
    <row r="35" spans="2:8" x14ac:dyDescent="0.25">
      <c r="B35" s="4" t="s">
        <v>217</v>
      </c>
      <c r="C35" s="35" t="s">
        <v>27</v>
      </c>
      <c r="D35" s="35">
        <v>0.69694884242424271</v>
      </c>
      <c r="E35" s="52">
        <v>1</v>
      </c>
      <c r="F35" s="16">
        <f t="shared" si="0"/>
        <v>0.69694884242424271</v>
      </c>
      <c r="G35" s="17">
        <f t="shared" si="2"/>
        <v>0</v>
      </c>
      <c r="H35" s="18" t="s">
        <v>118</v>
      </c>
    </row>
    <row r="36" spans="2:8" x14ac:dyDescent="0.25">
      <c r="B36" s="4" t="s">
        <v>139</v>
      </c>
      <c r="C36" s="35">
        <v>0.86237872799137627</v>
      </c>
      <c r="D36" s="35">
        <v>0.94654944646464534</v>
      </c>
      <c r="E36" s="52">
        <v>1</v>
      </c>
      <c r="F36" s="16">
        <f t="shared" si="0"/>
        <v>0.90446408722801075</v>
      </c>
      <c r="G36" s="17">
        <f t="shared" si="2"/>
        <v>1</v>
      </c>
      <c r="H36" s="18" t="s">
        <v>118</v>
      </c>
    </row>
    <row r="37" spans="2:8" x14ac:dyDescent="0.25">
      <c r="B37" s="4" t="s">
        <v>140</v>
      </c>
      <c r="C37" s="35" t="s">
        <v>27</v>
      </c>
      <c r="D37" s="35">
        <v>0.52763084646464553</v>
      </c>
      <c r="E37" s="52">
        <v>1</v>
      </c>
      <c r="F37" s="16">
        <f t="shared" si="0"/>
        <v>0.52763084646464553</v>
      </c>
      <c r="G37" s="17">
        <f t="shared" si="2"/>
        <v>0</v>
      </c>
      <c r="H37" s="18" t="s">
        <v>118</v>
      </c>
    </row>
    <row r="38" spans="2:8" x14ac:dyDescent="0.25">
      <c r="B38" s="4" t="s">
        <v>141</v>
      </c>
      <c r="C38" s="35">
        <v>0.54644808743169393</v>
      </c>
      <c r="D38" s="35">
        <v>0.58392657979798046</v>
      </c>
      <c r="E38" s="52">
        <v>1</v>
      </c>
      <c r="F38" s="16">
        <f t="shared" si="0"/>
        <v>0.5651873336148372</v>
      </c>
      <c r="G38" s="17">
        <f t="shared" si="2"/>
        <v>0</v>
      </c>
      <c r="H38" s="18" t="s">
        <v>118</v>
      </c>
    </row>
    <row r="39" spans="2:8" x14ac:dyDescent="0.25">
      <c r="B39" s="4" t="s">
        <v>142</v>
      </c>
      <c r="C39" s="35" t="s">
        <v>634</v>
      </c>
      <c r="D39" s="35">
        <v>1</v>
      </c>
      <c r="E39" s="52">
        <v>1</v>
      </c>
      <c r="F39" s="16">
        <f t="shared" si="0"/>
        <v>0</v>
      </c>
      <c r="G39" s="17">
        <f t="shared" si="2"/>
        <v>0</v>
      </c>
      <c r="H39" s="18" t="s">
        <v>117</v>
      </c>
    </row>
    <row r="40" spans="2:8" x14ac:dyDescent="0.25">
      <c r="B40" s="4" t="s">
        <v>143</v>
      </c>
      <c r="C40" s="35" t="s">
        <v>634</v>
      </c>
      <c r="D40" s="35">
        <v>1</v>
      </c>
      <c r="E40" s="52">
        <v>1</v>
      </c>
      <c r="F40" s="16">
        <f t="shared" si="0"/>
        <v>0</v>
      </c>
      <c r="G40" s="17">
        <f t="shared" si="2"/>
        <v>0</v>
      </c>
      <c r="H40" s="18" t="s">
        <v>117</v>
      </c>
    </row>
    <row r="41" spans="2:8" x14ac:dyDescent="0.25">
      <c r="B41" s="4" t="s">
        <v>122</v>
      </c>
      <c r="C41" s="35">
        <v>5.9331998601709728E-2</v>
      </c>
      <c r="D41" s="35">
        <v>1</v>
      </c>
      <c r="E41" s="52">
        <v>0.65563037367740307</v>
      </c>
      <c r="F41" s="16">
        <f t="shared" si="0"/>
        <v>0.34726511704583463</v>
      </c>
      <c r="G41" s="17">
        <f t="shared" ref="G41:G48" si="3">+IF(ROUND(F41,2)&gt;=75%,100%,0%)</f>
        <v>0</v>
      </c>
      <c r="H41" s="18" t="s">
        <v>118</v>
      </c>
    </row>
    <row r="42" spans="2:8" x14ac:dyDescent="0.25">
      <c r="B42" s="4" t="s">
        <v>9</v>
      </c>
      <c r="C42" s="35">
        <v>0.48484848484848486</v>
      </c>
      <c r="D42" s="35">
        <v>0.89714119032921769</v>
      </c>
      <c r="E42" s="52">
        <v>1</v>
      </c>
      <c r="F42" s="16">
        <f t="shared" si="0"/>
        <v>0.69099483758885127</v>
      </c>
      <c r="G42" s="17">
        <f t="shared" si="3"/>
        <v>0</v>
      </c>
      <c r="H42" s="18" t="s">
        <v>118</v>
      </c>
    </row>
    <row r="43" spans="2:8" x14ac:dyDescent="0.25">
      <c r="B43" s="4" t="s">
        <v>10</v>
      </c>
      <c r="C43" s="35">
        <v>0.51367681498829043</v>
      </c>
      <c r="D43" s="35">
        <v>0.88292988888888901</v>
      </c>
      <c r="E43" s="52">
        <v>1</v>
      </c>
      <c r="F43" s="16">
        <f t="shared" si="0"/>
        <v>0.69830335193858972</v>
      </c>
      <c r="G43" s="17">
        <f t="shared" si="3"/>
        <v>0</v>
      </c>
      <c r="H43" s="18" t="s">
        <v>118</v>
      </c>
    </row>
    <row r="44" spans="2:8" x14ac:dyDescent="0.25">
      <c r="B44" s="4" t="s">
        <v>302</v>
      </c>
      <c r="C44" s="35">
        <v>4.2593700701735293E-2</v>
      </c>
      <c r="D44" s="35">
        <v>1</v>
      </c>
      <c r="E44" s="52">
        <v>1</v>
      </c>
      <c r="F44" s="16">
        <f t="shared" ref="F44:F73" si="4">IF(C44="No verificable",0,IF(AND(C44="No participó",OR(D44="No se registran eventos",D44="No participó")),E44,IF(D44="No se registran eventos",C44*E44,IF(C44="No participó",D44*E44,IF(D44="No Participó",C44*E44,(C44*0.5+D44*0.5)*E44)))))</f>
        <v>0.5212968503508677</v>
      </c>
      <c r="G44" s="17">
        <f t="shared" si="3"/>
        <v>0</v>
      </c>
      <c r="H44" s="18" t="s">
        <v>118</v>
      </c>
    </row>
    <row r="45" spans="2:8" x14ac:dyDescent="0.25">
      <c r="B45" s="4" t="s">
        <v>301</v>
      </c>
      <c r="C45" s="35">
        <v>0</v>
      </c>
      <c r="D45" s="35" t="s">
        <v>27</v>
      </c>
      <c r="E45" s="52">
        <v>0.96728670634937386</v>
      </c>
      <c r="F45" s="16">
        <f t="shared" si="4"/>
        <v>0</v>
      </c>
      <c r="G45" s="17">
        <f t="shared" si="3"/>
        <v>0</v>
      </c>
      <c r="H45" s="18" t="s">
        <v>118</v>
      </c>
    </row>
    <row r="46" spans="2:8" x14ac:dyDescent="0.25">
      <c r="B46" s="4" t="s">
        <v>11</v>
      </c>
      <c r="C46" s="35">
        <v>0.12654223347042076</v>
      </c>
      <c r="D46" s="35" t="s">
        <v>27</v>
      </c>
      <c r="E46" s="52">
        <v>1</v>
      </c>
      <c r="F46" s="16">
        <f t="shared" si="4"/>
        <v>0.12654223347042076</v>
      </c>
      <c r="G46" s="17">
        <f t="shared" si="3"/>
        <v>0</v>
      </c>
      <c r="H46" s="18" t="s">
        <v>118</v>
      </c>
    </row>
    <row r="47" spans="2:8" x14ac:dyDescent="0.25">
      <c r="B47" s="4" t="s">
        <v>12</v>
      </c>
      <c r="C47" s="35">
        <v>4.9768080743734198E-2</v>
      </c>
      <c r="D47" s="35">
        <v>0.60821428571428571</v>
      </c>
      <c r="E47" s="52">
        <v>0.91041666666673593</v>
      </c>
      <c r="F47" s="16">
        <f t="shared" si="4"/>
        <v>0.29951905639810061</v>
      </c>
      <c r="G47" s="17">
        <f t="shared" si="3"/>
        <v>0</v>
      </c>
      <c r="H47" s="18" t="s">
        <v>118</v>
      </c>
    </row>
    <row r="48" spans="2:8" x14ac:dyDescent="0.25">
      <c r="B48" s="4" t="s">
        <v>13</v>
      </c>
      <c r="C48" s="35">
        <v>1.0340389650734479E-2</v>
      </c>
      <c r="D48" s="35">
        <v>0.60821428571428571</v>
      </c>
      <c r="E48" s="52">
        <v>1</v>
      </c>
      <c r="F48" s="16">
        <f t="shared" si="4"/>
        <v>0.30927733768251009</v>
      </c>
      <c r="G48" s="17">
        <f t="shared" si="3"/>
        <v>0</v>
      </c>
      <c r="H48" s="18" t="s">
        <v>118</v>
      </c>
    </row>
    <row r="49" spans="2:8" x14ac:dyDescent="0.25">
      <c r="B49" s="4" t="s">
        <v>144</v>
      </c>
      <c r="C49" s="35" t="s">
        <v>634</v>
      </c>
      <c r="D49" s="35">
        <v>1</v>
      </c>
      <c r="E49" s="52">
        <v>1</v>
      </c>
      <c r="F49" s="16">
        <f t="shared" si="4"/>
        <v>0</v>
      </c>
      <c r="G49" s="17">
        <f t="shared" ref="G49:G63" si="5">+IF(ROUND(F49,2)&gt;=90%,100%,0%)</f>
        <v>0</v>
      </c>
      <c r="H49" s="18" t="s">
        <v>118</v>
      </c>
    </row>
    <row r="50" spans="2:8" x14ac:dyDescent="0.25">
      <c r="B50" s="4" t="s">
        <v>145</v>
      </c>
      <c r="C50" s="35" t="s">
        <v>634</v>
      </c>
      <c r="D50" s="35">
        <v>0.38579638123456828</v>
      </c>
      <c r="E50" s="52">
        <v>0.99965277777794526</v>
      </c>
      <c r="F50" s="16">
        <f t="shared" si="4"/>
        <v>0</v>
      </c>
      <c r="G50" s="17">
        <f t="shared" si="5"/>
        <v>0</v>
      </c>
      <c r="H50" s="18" t="s">
        <v>118</v>
      </c>
    </row>
    <row r="51" spans="2:8" x14ac:dyDescent="0.25">
      <c r="B51" s="4" t="s">
        <v>146</v>
      </c>
      <c r="C51" s="35" t="s">
        <v>27</v>
      </c>
      <c r="D51" s="35">
        <v>1</v>
      </c>
      <c r="E51" s="52">
        <v>0.99523809523816453</v>
      </c>
      <c r="F51" s="16">
        <f t="shared" si="4"/>
        <v>0.99523809523816453</v>
      </c>
      <c r="G51" s="17">
        <f t="shared" si="5"/>
        <v>1</v>
      </c>
      <c r="H51" s="18" t="s">
        <v>118</v>
      </c>
    </row>
    <row r="52" spans="2:8" x14ac:dyDescent="0.25">
      <c r="B52" s="4" t="s">
        <v>147</v>
      </c>
      <c r="C52" s="35" t="s">
        <v>27</v>
      </c>
      <c r="D52" s="35">
        <v>1</v>
      </c>
      <c r="E52" s="52">
        <v>0.99528769841266951</v>
      </c>
      <c r="F52" s="16">
        <f t="shared" si="4"/>
        <v>0.99528769841266951</v>
      </c>
      <c r="G52" s="17">
        <f t="shared" si="5"/>
        <v>1</v>
      </c>
      <c r="H52" s="18" t="s">
        <v>118</v>
      </c>
    </row>
    <row r="53" spans="2:8" x14ac:dyDescent="0.25">
      <c r="B53" s="4" t="s">
        <v>148</v>
      </c>
      <c r="C53" s="35" t="s">
        <v>27</v>
      </c>
      <c r="D53" s="35">
        <v>1</v>
      </c>
      <c r="E53" s="52">
        <v>1</v>
      </c>
      <c r="F53" s="16">
        <f t="shared" si="4"/>
        <v>1</v>
      </c>
      <c r="G53" s="17">
        <f t="shared" si="5"/>
        <v>1</v>
      </c>
      <c r="H53" s="18" t="s">
        <v>118</v>
      </c>
    </row>
    <row r="54" spans="2:8" x14ac:dyDescent="0.25">
      <c r="B54" s="4" t="s">
        <v>149</v>
      </c>
      <c r="C54" s="35" t="s">
        <v>27</v>
      </c>
      <c r="D54" s="35">
        <v>1</v>
      </c>
      <c r="E54" s="52">
        <v>0.98888888888905058</v>
      </c>
      <c r="F54" s="16">
        <f t="shared" si="4"/>
        <v>0.98888888888905058</v>
      </c>
      <c r="G54" s="17">
        <f t="shared" si="5"/>
        <v>1</v>
      </c>
      <c r="H54" s="18" t="s">
        <v>118</v>
      </c>
    </row>
    <row r="55" spans="2:8" x14ac:dyDescent="0.25">
      <c r="B55" s="4" t="s">
        <v>150</v>
      </c>
      <c r="C55" s="35" t="s">
        <v>634</v>
      </c>
      <c r="D55" s="35">
        <v>1</v>
      </c>
      <c r="E55" s="52">
        <v>1</v>
      </c>
      <c r="F55" s="16">
        <f t="shared" si="4"/>
        <v>0</v>
      </c>
      <c r="G55" s="17">
        <f t="shared" si="5"/>
        <v>0</v>
      </c>
      <c r="H55" s="18" t="s">
        <v>118</v>
      </c>
    </row>
    <row r="56" spans="2:8" x14ac:dyDescent="0.25">
      <c r="B56" s="4" t="s">
        <v>151</v>
      </c>
      <c r="C56" s="35" t="s">
        <v>634</v>
      </c>
      <c r="D56" s="35">
        <v>1</v>
      </c>
      <c r="E56" s="52">
        <v>1</v>
      </c>
      <c r="F56" s="16">
        <f t="shared" si="4"/>
        <v>0</v>
      </c>
      <c r="G56" s="17">
        <f t="shared" si="5"/>
        <v>0</v>
      </c>
      <c r="H56" s="18" t="s">
        <v>118</v>
      </c>
    </row>
    <row r="57" spans="2:8" x14ac:dyDescent="0.25">
      <c r="B57" s="4" t="s">
        <v>152</v>
      </c>
      <c r="C57" s="35" t="s">
        <v>634</v>
      </c>
      <c r="D57" s="35">
        <v>1</v>
      </c>
      <c r="E57" s="52">
        <v>1</v>
      </c>
      <c r="F57" s="16">
        <f t="shared" si="4"/>
        <v>0</v>
      </c>
      <c r="G57" s="17">
        <f t="shared" si="5"/>
        <v>0</v>
      </c>
      <c r="H57" s="18" t="s">
        <v>118</v>
      </c>
    </row>
    <row r="58" spans="2:8" x14ac:dyDescent="0.25">
      <c r="B58" s="4" t="s">
        <v>153</v>
      </c>
      <c r="C58" s="35" t="s">
        <v>634</v>
      </c>
      <c r="D58" s="35">
        <v>1</v>
      </c>
      <c r="E58" s="52">
        <v>1</v>
      </c>
      <c r="F58" s="16">
        <f t="shared" si="4"/>
        <v>0</v>
      </c>
      <c r="G58" s="17">
        <f t="shared" si="5"/>
        <v>0</v>
      </c>
      <c r="H58" s="18" t="s">
        <v>118</v>
      </c>
    </row>
    <row r="59" spans="2:8" x14ac:dyDescent="0.25">
      <c r="B59" s="4" t="s">
        <v>154</v>
      </c>
      <c r="C59" s="35" t="s">
        <v>634</v>
      </c>
      <c r="D59" s="35">
        <v>1</v>
      </c>
      <c r="E59" s="52">
        <v>1</v>
      </c>
      <c r="F59" s="16">
        <f t="shared" si="4"/>
        <v>0</v>
      </c>
      <c r="G59" s="17">
        <f t="shared" si="5"/>
        <v>0</v>
      </c>
      <c r="H59" s="18" t="s">
        <v>118</v>
      </c>
    </row>
    <row r="60" spans="2:8" x14ac:dyDescent="0.25">
      <c r="B60" s="4" t="s">
        <v>155</v>
      </c>
      <c r="C60" s="35" t="s">
        <v>634</v>
      </c>
      <c r="D60" s="35">
        <v>1</v>
      </c>
      <c r="E60" s="52">
        <v>1</v>
      </c>
      <c r="F60" s="16">
        <f t="shared" si="4"/>
        <v>0</v>
      </c>
      <c r="G60" s="17">
        <f t="shared" si="5"/>
        <v>0</v>
      </c>
      <c r="H60" s="18" t="s">
        <v>118</v>
      </c>
    </row>
    <row r="61" spans="2:8" x14ac:dyDescent="0.25">
      <c r="B61" s="4" t="s">
        <v>156</v>
      </c>
      <c r="C61" s="35" t="s">
        <v>634</v>
      </c>
      <c r="D61" s="35">
        <v>1</v>
      </c>
      <c r="E61" s="52">
        <v>1</v>
      </c>
      <c r="F61" s="16">
        <f t="shared" si="4"/>
        <v>0</v>
      </c>
      <c r="G61" s="17">
        <f t="shared" si="5"/>
        <v>0</v>
      </c>
      <c r="H61" s="18" t="s">
        <v>118</v>
      </c>
    </row>
    <row r="62" spans="2:8" x14ac:dyDescent="0.25">
      <c r="B62" s="4" t="s">
        <v>157</v>
      </c>
      <c r="C62" s="35" t="s">
        <v>27</v>
      </c>
      <c r="D62" s="35">
        <v>1</v>
      </c>
      <c r="E62" s="52">
        <v>1</v>
      </c>
      <c r="F62" s="16">
        <f t="shared" si="4"/>
        <v>1</v>
      </c>
      <c r="G62" s="17">
        <f t="shared" si="5"/>
        <v>1</v>
      </c>
      <c r="H62" s="18" t="s">
        <v>118</v>
      </c>
    </row>
    <row r="63" spans="2:8" x14ac:dyDescent="0.25">
      <c r="B63" s="4" t="s">
        <v>158</v>
      </c>
      <c r="C63" s="35" t="s">
        <v>27</v>
      </c>
      <c r="D63" s="35">
        <v>1</v>
      </c>
      <c r="E63" s="52">
        <v>1</v>
      </c>
      <c r="F63" s="16">
        <f t="shared" si="4"/>
        <v>1</v>
      </c>
      <c r="G63" s="17">
        <f t="shared" si="5"/>
        <v>1</v>
      </c>
      <c r="H63" s="18" t="s">
        <v>118</v>
      </c>
    </row>
    <row r="64" spans="2:8" x14ac:dyDescent="0.25">
      <c r="B64" s="4" t="s">
        <v>14</v>
      </c>
      <c r="C64" s="35" t="s">
        <v>634</v>
      </c>
      <c r="D64" s="35" t="s">
        <v>27</v>
      </c>
      <c r="E64" s="52">
        <v>1</v>
      </c>
      <c r="F64" s="16">
        <f t="shared" si="4"/>
        <v>0</v>
      </c>
      <c r="G64" s="17">
        <f t="shared" ref="G64:G73" si="6">+IF(ROUND(F64,2)&gt;=75%,100%,0%)</f>
        <v>0</v>
      </c>
      <c r="H64" s="18" t="s">
        <v>117</v>
      </c>
    </row>
    <row r="65" spans="2:8" x14ac:dyDescent="0.25">
      <c r="B65" s="4" t="s">
        <v>26</v>
      </c>
      <c r="C65" s="35" t="s">
        <v>634</v>
      </c>
      <c r="D65" s="35" t="s">
        <v>27</v>
      </c>
      <c r="E65" s="52">
        <v>1</v>
      </c>
      <c r="F65" s="16">
        <f t="shared" si="4"/>
        <v>0</v>
      </c>
      <c r="G65" s="17">
        <f t="shared" si="6"/>
        <v>0</v>
      </c>
      <c r="H65" s="18" t="s">
        <v>117</v>
      </c>
    </row>
    <row r="66" spans="2:8" x14ac:dyDescent="0.25">
      <c r="B66" s="4" t="s">
        <v>23</v>
      </c>
      <c r="C66" s="35" t="s">
        <v>634</v>
      </c>
      <c r="D66" s="35" t="s">
        <v>27</v>
      </c>
      <c r="E66" s="52">
        <v>1</v>
      </c>
      <c r="F66" s="16">
        <f t="shared" si="4"/>
        <v>0</v>
      </c>
      <c r="G66" s="17">
        <f t="shared" si="6"/>
        <v>0</v>
      </c>
      <c r="H66" s="18" t="s">
        <v>117</v>
      </c>
    </row>
    <row r="67" spans="2:8" x14ac:dyDescent="0.25">
      <c r="B67" s="4" t="s">
        <v>24</v>
      </c>
      <c r="C67" s="35" t="s">
        <v>634</v>
      </c>
      <c r="D67" s="35" t="s">
        <v>27</v>
      </c>
      <c r="E67" s="52">
        <v>1</v>
      </c>
      <c r="F67" s="16">
        <f t="shared" si="4"/>
        <v>0</v>
      </c>
      <c r="G67" s="17">
        <f t="shared" si="6"/>
        <v>0</v>
      </c>
      <c r="H67" s="18" t="s">
        <v>117</v>
      </c>
    </row>
    <row r="68" spans="2:8" x14ac:dyDescent="0.25">
      <c r="B68" s="4" t="s">
        <v>25</v>
      </c>
      <c r="C68" s="35" t="s">
        <v>634</v>
      </c>
      <c r="D68" s="35" t="s">
        <v>27</v>
      </c>
      <c r="E68" s="52">
        <v>1</v>
      </c>
      <c r="F68" s="16">
        <f t="shared" si="4"/>
        <v>0</v>
      </c>
      <c r="G68" s="17">
        <f t="shared" si="6"/>
        <v>0</v>
      </c>
      <c r="H68" s="18" t="s">
        <v>117</v>
      </c>
    </row>
    <row r="69" spans="2:8" x14ac:dyDescent="0.25">
      <c r="B69" s="4" t="s">
        <v>15</v>
      </c>
      <c r="C69" s="35" t="s">
        <v>634</v>
      </c>
      <c r="D69" s="35" t="s">
        <v>27</v>
      </c>
      <c r="E69" s="52">
        <v>1</v>
      </c>
      <c r="F69" s="16">
        <f t="shared" si="4"/>
        <v>0</v>
      </c>
      <c r="G69" s="17">
        <f t="shared" si="6"/>
        <v>0</v>
      </c>
      <c r="H69" s="18" t="s">
        <v>117</v>
      </c>
    </row>
    <row r="70" spans="2:8" x14ac:dyDescent="0.25">
      <c r="B70" s="4" t="s">
        <v>16</v>
      </c>
      <c r="C70" s="35" t="s">
        <v>634</v>
      </c>
      <c r="D70" s="35" t="s">
        <v>27</v>
      </c>
      <c r="E70" s="52">
        <v>1</v>
      </c>
      <c r="F70" s="16">
        <f t="shared" si="4"/>
        <v>0</v>
      </c>
      <c r="G70" s="17">
        <f t="shared" si="6"/>
        <v>0</v>
      </c>
      <c r="H70" s="18" t="s">
        <v>117</v>
      </c>
    </row>
    <row r="71" spans="2:8" x14ac:dyDescent="0.25">
      <c r="B71" s="4" t="s">
        <v>17</v>
      </c>
      <c r="C71" s="35">
        <v>0.20500000000000002</v>
      </c>
      <c r="D71" s="35" t="s">
        <v>27</v>
      </c>
      <c r="E71" s="52">
        <v>0.14335358796311734</v>
      </c>
      <c r="F71" s="16">
        <f t="shared" si="4"/>
        <v>2.9387485532439056E-2</v>
      </c>
      <c r="G71" s="17">
        <f t="shared" si="6"/>
        <v>0</v>
      </c>
      <c r="H71" s="18" t="s">
        <v>118</v>
      </c>
    </row>
    <row r="72" spans="2:8" x14ac:dyDescent="0.25">
      <c r="B72" s="4" t="s">
        <v>18</v>
      </c>
      <c r="C72" s="35">
        <v>0</v>
      </c>
      <c r="D72" s="35" t="s">
        <v>27</v>
      </c>
      <c r="E72" s="52">
        <v>0.12140418320112596</v>
      </c>
      <c r="F72" s="16">
        <f t="shared" si="4"/>
        <v>0</v>
      </c>
      <c r="G72" s="17">
        <f t="shared" si="6"/>
        <v>0</v>
      </c>
      <c r="H72" s="18" t="s">
        <v>118</v>
      </c>
    </row>
    <row r="73" spans="2:8" x14ac:dyDescent="0.25">
      <c r="B73" s="4" t="s">
        <v>33</v>
      </c>
      <c r="C73" s="35">
        <v>0</v>
      </c>
      <c r="D73" s="35">
        <v>1</v>
      </c>
      <c r="E73" s="52">
        <v>0.95570477843934243</v>
      </c>
      <c r="F73" s="16">
        <f t="shared" si="4"/>
        <v>0.47785238921967121</v>
      </c>
      <c r="G73" s="17">
        <f t="shared" si="6"/>
        <v>0</v>
      </c>
      <c r="H73" s="18" t="s">
        <v>118</v>
      </c>
    </row>
    <row r="77" spans="2:8" x14ac:dyDescent="0.25">
      <c r="B77" s="43"/>
      <c r="C77" s="43"/>
      <c r="D77" s="43"/>
      <c r="E77" s="43"/>
      <c r="F77" s="43"/>
      <c r="G77" s="43"/>
    </row>
    <row r="78" spans="2:8" x14ac:dyDescent="0.25">
      <c r="B78" s="43"/>
      <c r="C78" s="43"/>
      <c r="D78" s="43"/>
      <c r="E78" s="43"/>
      <c r="F78" s="43"/>
      <c r="G78" s="43"/>
    </row>
    <row r="79" spans="2:8" x14ac:dyDescent="0.25">
      <c r="B79" s="43"/>
      <c r="C79" s="43"/>
      <c r="D79" s="43"/>
      <c r="E79" s="43"/>
      <c r="F79" s="43"/>
      <c r="G79" s="43"/>
    </row>
    <row r="80" spans="2:8" x14ac:dyDescent="0.25">
      <c r="B80" s="43"/>
      <c r="C80" s="43"/>
      <c r="D80" s="43"/>
      <c r="E80" s="43"/>
      <c r="F80" s="43"/>
      <c r="G80" s="43"/>
    </row>
    <row r="81" spans="2:7" x14ac:dyDescent="0.25">
      <c r="B81" s="43"/>
      <c r="C81" s="43"/>
      <c r="D81" s="43"/>
      <c r="E81" s="43"/>
      <c r="F81" s="43"/>
      <c r="G81" s="43"/>
    </row>
  </sheetData>
  <autoFilter ref="A11:H73" xr:uid="{52079725-742C-4698-AEEA-5FB04EAEC39D}"/>
  <mergeCells count="1">
    <mergeCell ref="B77:G8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I94"/>
  <sheetViews>
    <sheetView showGridLines="0" workbookViewId="0">
      <selection activeCell="D19" sqref="D19"/>
    </sheetView>
  </sheetViews>
  <sheetFormatPr baseColWidth="10" defaultRowHeight="15" x14ac:dyDescent="0.25"/>
  <cols>
    <col min="1" max="1" width="10.7109375" customWidth="1"/>
    <col min="2" max="2" width="21.140625" customWidth="1"/>
    <col min="3" max="3" width="15.28515625" style="5" customWidth="1"/>
    <col min="4" max="4" width="16" style="5" customWidth="1"/>
    <col min="5" max="5" width="15.85546875" style="5" customWidth="1"/>
    <col min="6" max="6" width="17" style="5" customWidth="1"/>
  </cols>
  <sheetData>
    <row r="1" spans="1:9" x14ac:dyDescent="0.25">
      <c r="C1"/>
      <c r="D1"/>
      <c r="E1"/>
      <c r="F1"/>
    </row>
    <row r="2" spans="1:9" x14ac:dyDescent="0.25">
      <c r="C2"/>
      <c r="D2"/>
      <c r="E2"/>
      <c r="F2"/>
    </row>
    <row r="3" spans="1:9" x14ac:dyDescent="0.25">
      <c r="C3"/>
      <c r="D3"/>
      <c r="E3"/>
      <c r="F3"/>
    </row>
    <row r="4" spans="1:9" x14ac:dyDescent="0.25">
      <c r="C4"/>
      <c r="D4"/>
      <c r="E4"/>
      <c r="F4"/>
    </row>
    <row r="5" spans="1:9" x14ac:dyDescent="0.25">
      <c r="C5"/>
      <c r="D5"/>
      <c r="E5"/>
      <c r="F5"/>
    </row>
    <row r="6" spans="1:9" s="10" customFormat="1" x14ac:dyDescent="0.25">
      <c r="B6"/>
      <c r="C6" s="5"/>
      <c r="D6" s="5"/>
      <c r="E6" s="5"/>
      <c r="F6" s="5"/>
      <c r="G6" s="5"/>
      <c r="H6" s="14"/>
      <c r="I6" s="14"/>
    </row>
    <row r="7" spans="1:9" x14ac:dyDescent="0.25">
      <c r="B7" s="1" t="s">
        <v>197</v>
      </c>
    </row>
    <row r="9" spans="1:9" x14ac:dyDescent="0.25">
      <c r="B9" t="s">
        <v>21</v>
      </c>
      <c r="C9" s="2">
        <f>'CPF SEN'!C9</f>
        <v>43497</v>
      </c>
    </row>
    <row r="11" spans="1:9" ht="30" x14ac:dyDescent="0.25">
      <c r="B11" s="8" t="s">
        <v>22</v>
      </c>
      <c r="C11" s="9" t="s">
        <v>323</v>
      </c>
      <c r="D11" s="9" t="s">
        <v>20</v>
      </c>
      <c r="E11" s="9" t="s">
        <v>28</v>
      </c>
      <c r="F11" s="9" t="s">
        <v>31</v>
      </c>
      <c r="G11" s="10"/>
      <c r="H11" s="10"/>
      <c r="I11" s="10"/>
    </row>
    <row r="12" spans="1:9" x14ac:dyDescent="0.25">
      <c r="A12" s="34"/>
      <c r="B12" s="4" t="s">
        <v>0</v>
      </c>
      <c r="C12" s="35" t="s">
        <v>27</v>
      </c>
      <c r="D12" s="52">
        <v>4.1335988498758525E-7</v>
      </c>
      <c r="E12" s="35">
        <f>IF(C12="No participó",D12,C12*D12)</f>
        <v>4.1335988498758525E-7</v>
      </c>
      <c r="F12" s="37">
        <f>IF(ROUND(E12,2)&gt;=0.75,1,0)</f>
        <v>0</v>
      </c>
      <c r="H12" s="12"/>
    </row>
    <row r="13" spans="1:9" x14ac:dyDescent="0.25">
      <c r="A13" s="34"/>
      <c r="B13" s="4" t="s">
        <v>321</v>
      </c>
      <c r="C13" s="35">
        <v>0.9942948611443907</v>
      </c>
      <c r="D13" s="52">
        <v>0.98864087301574599</v>
      </c>
      <c r="E13" s="35">
        <f t="shared" ref="E13:E76" si="0">IF(C13="No participó",D13,C13*D13)</f>
        <v>0.9830005395568604</v>
      </c>
      <c r="F13" s="37">
        <f t="shared" ref="F13:F14" si="1">IF(ROUND(E13,2)&gt;=0.75,1,0)</f>
        <v>1</v>
      </c>
      <c r="H13" s="12"/>
    </row>
    <row r="14" spans="1:9" x14ac:dyDescent="0.25">
      <c r="A14" s="34"/>
      <c r="B14" s="4" t="s">
        <v>322</v>
      </c>
      <c r="C14" s="35">
        <v>0.98978342611399905</v>
      </c>
      <c r="D14" s="52">
        <v>0.94712342923308568</v>
      </c>
      <c r="E14" s="35">
        <f t="shared" si="0"/>
        <v>0.93744707273916328</v>
      </c>
      <c r="F14" s="37">
        <f t="shared" si="1"/>
        <v>1</v>
      </c>
      <c r="H14" s="12"/>
    </row>
    <row r="15" spans="1:9" x14ac:dyDescent="0.25">
      <c r="A15" s="34"/>
      <c r="B15" s="4" t="s">
        <v>125</v>
      </c>
      <c r="C15" s="35" t="s">
        <v>27</v>
      </c>
      <c r="D15" s="52">
        <v>1</v>
      </c>
      <c r="E15" s="35">
        <f t="shared" si="0"/>
        <v>1</v>
      </c>
      <c r="F15" s="37">
        <f>IF(ROUND(E15,2)&gt;=0.9,1,0)</f>
        <v>1</v>
      </c>
      <c r="H15" s="12"/>
    </row>
    <row r="16" spans="1:9" x14ac:dyDescent="0.25">
      <c r="A16" s="34"/>
      <c r="B16" s="4" t="s">
        <v>126</v>
      </c>
      <c r="C16" s="35" t="s">
        <v>27</v>
      </c>
      <c r="D16" s="52">
        <v>1</v>
      </c>
      <c r="E16" s="35">
        <f t="shared" si="0"/>
        <v>1</v>
      </c>
      <c r="F16" s="37">
        <f t="shared" ref="F16:F21" si="2">IF(ROUND(E16,2)&gt;=0.9,1,0)</f>
        <v>1</v>
      </c>
    </row>
    <row r="17" spans="1:6" x14ac:dyDescent="0.25">
      <c r="A17" s="34"/>
      <c r="B17" s="4" t="s">
        <v>127</v>
      </c>
      <c r="C17" s="35" t="s">
        <v>27</v>
      </c>
      <c r="D17" s="52">
        <v>1</v>
      </c>
      <c r="E17" s="35">
        <f t="shared" si="0"/>
        <v>1</v>
      </c>
      <c r="F17" s="37">
        <f t="shared" si="2"/>
        <v>1</v>
      </c>
    </row>
    <row r="18" spans="1:6" x14ac:dyDescent="0.25">
      <c r="A18" s="34"/>
      <c r="B18" s="4" t="s">
        <v>159</v>
      </c>
      <c r="C18" s="35" t="s">
        <v>27</v>
      </c>
      <c r="D18" s="52">
        <v>0.72837301587294079</v>
      </c>
      <c r="E18" s="35">
        <f t="shared" si="0"/>
        <v>0.72837301587294079</v>
      </c>
      <c r="F18" s="37">
        <f t="shared" si="2"/>
        <v>0</v>
      </c>
    </row>
    <row r="19" spans="1:6" x14ac:dyDescent="0.25">
      <c r="A19" s="34"/>
      <c r="B19" s="4" t="s">
        <v>160</v>
      </c>
      <c r="C19" s="35" t="s">
        <v>27</v>
      </c>
      <c r="D19" s="52">
        <v>0.99613095238107363</v>
      </c>
      <c r="E19" s="35">
        <f t="shared" si="0"/>
        <v>0.99613095238107363</v>
      </c>
      <c r="F19" s="37">
        <f t="shared" si="2"/>
        <v>1</v>
      </c>
    </row>
    <row r="20" spans="1:6" x14ac:dyDescent="0.25">
      <c r="A20" s="34"/>
      <c r="B20" s="4" t="s">
        <v>128</v>
      </c>
      <c r="C20" s="35" t="s">
        <v>27</v>
      </c>
      <c r="D20" s="52">
        <v>1</v>
      </c>
      <c r="E20" s="35">
        <f t="shared" si="0"/>
        <v>1</v>
      </c>
      <c r="F20" s="37">
        <f t="shared" si="2"/>
        <v>1</v>
      </c>
    </row>
    <row r="21" spans="1:6" x14ac:dyDescent="0.25">
      <c r="A21" s="34"/>
      <c r="B21" s="4" t="s">
        <v>129</v>
      </c>
      <c r="C21" s="35" t="s">
        <v>27</v>
      </c>
      <c r="D21" s="52">
        <v>0.99811507936517174</v>
      </c>
      <c r="E21" s="35">
        <f t="shared" si="0"/>
        <v>0.99811507936517174</v>
      </c>
      <c r="F21" s="37">
        <f t="shared" si="2"/>
        <v>1</v>
      </c>
    </row>
    <row r="22" spans="1:6" x14ac:dyDescent="0.25">
      <c r="A22" s="34"/>
      <c r="B22" s="4" t="s">
        <v>315</v>
      </c>
      <c r="C22" s="35" t="s">
        <v>27</v>
      </c>
      <c r="D22" s="52">
        <v>0.85863095238086573</v>
      </c>
      <c r="E22" s="35">
        <f t="shared" si="0"/>
        <v>0.85863095238086573</v>
      </c>
      <c r="F22" s="37">
        <f t="shared" ref="F22:F60" si="3">IF(ROUND(E22,2)&gt;=0.75,1,0)</f>
        <v>1</v>
      </c>
    </row>
    <row r="23" spans="1:6" x14ac:dyDescent="0.25">
      <c r="A23" s="34"/>
      <c r="B23" s="4" t="s">
        <v>316</v>
      </c>
      <c r="C23" s="35" t="s">
        <v>27</v>
      </c>
      <c r="D23" s="52">
        <v>1</v>
      </c>
      <c r="E23" s="35">
        <f t="shared" si="0"/>
        <v>1</v>
      </c>
      <c r="F23" s="37">
        <f t="shared" si="3"/>
        <v>1</v>
      </c>
    </row>
    <row r="24" spans="1:6" x14ac:dyDescent="0.25">
      <c r="A24" s="34"/>
      <c r="B24" s="4" t="s">
        <v>317</v>
      </c>
      <c r="C24" s="35" t="s">
        <v>27</v>
      </c>
      <c r="D24" s="52">
        <v>1</v>
      </c>
      <c r="E24" s="35">
        <f t="shared" si="0"/>
        <v>1</v>
      </c>
      <c r="F24" s="37">
        <f t="shared" si="3"/>
        <v>1</v>
      </c>
    </row>
    <row r="25" spans="1:6" x14ac:dyDescent="0.25">
      <c r="A25" s="34"/>
      <c r="B25" s="4" t="s">
        <v>318</v>
      </c>
      <c r="C25" s="35" t="s">
        <v>27</v>
      </c>
      <c r="D25" s="52">
        <v>1</v>
      </c>
      <c r="E25" s="35">
        <f t="shared" si="0"/>
        <v>1</v>
      </c>
      <c r="F25" s="37">
        <f t="shared" si="3"/>
        <v>1</v>
      </c>
    </row>
    <row r="26" spans="1:6" x14ac:dyDescent="0.25">
      <c r="A26" s="34"/>
      <c r="B26" s="4" t="s">
        <v>319</v>
      </c>
      <c r="C26" s="35" t="s">
        <v>27</v>
      </c>
      <c r="D26" s="52">
        <v>1</v>
      </c>
      <c r="E26" s="35">
        <f t="shared" si="0"/>
        <v>1</v>
      </c>
      <c r="F26" s="37">
        <f t="shared" si="3"/>
        <v>1</v>
      </c>
    </row>
    <row r="27" spans="1:6" x14ac:dyDescent="0.25">
      <c r="A27" s="34"/>
      <c r="B27" s="4" t="s">
        <v>320</v>
      </c>
      <c r="C27" s="35" t="s">
        <v>27</v>
      </c>
      <c r="D27" s="52">
        <v>1</v>
      </c>
      <c r="E27" s="35">
        <f t="shared" si="0"/>
        <v>1</v>
      </c>
      <c r="F27" s="37">
        <f t="shared" si="3"/>
        <v>1</v>
      </c>
    </row>
    <row r="28" spans="1:6" x14ac:dyDescent="0.25">
      <c r="A28" s="34"/>
      <c r="B28" s="4" t="s">
        <v>161</v>
      </c>
      <c r="C28" s="35" t="s">
        <v>27</v>
      </c>
      <c r="D28" s="52">
        <v>1</v>
      </c>
      <c r="E28" s="35">
        <f t="shared" si="0"/>
        <v>1</v>
      </c>
      <c r="F28" s="37">
        <f t="shared" ref="F28:F34" si="4">IF(ROUND(E28,2)&gt;=0.9,1,0)</f>
        <v>1</v>
      </c>
    </row>
    <row r="29" spans="1:6" x14ac:dyDescent="0.25">
      <c r="A29" s="34"/>
      <c r="B29" s="4" t="s">
        <v>162</v>
      </c>
      <c r="C29" s="35" t="s">
        <v>27</v>
      </c>
      <c r="D29" s="52">
        <v>1</v>
      </c>
      <c r="E29" s="35">
        <f t="shared" si="0"/>
        <v>1</v>
      </c>
      <c r="F29" s="37">
        <f t="shared" si="4"/>
        <v>1</v>
      </c>
    </row>
    <row r="30" spans="1:6" x14ac:dyDescent="0.25">
      <c r="A30" s="34"/>
      <c r="B30" s="4" t="s">
        <v>163</v>
      </c>
      <c r="C30" s="35">
        <v>1</v>
      </c>
      <c r="D30" s="52">
        <v>1</v>
      </c>
      <c r="E30" s="35">
        <f t="shared" si="0"/>
        <v>1</v>
      </c>
      <c r="F30" s="37">
        <f t="shared" si="4"/>
        <v>1</v>
      </c>
    </row>
    <row r="31" spans="1:6" x14ac:dyDescent="0.25">
      <c r="A31" s="34"/>
      <c r="B31" s="4" t="s">
        <v>164</v>
      </c>
      <c r="C31" s="35">
        <v>1</v>
      </c>
      <c r="D31" s="52">
        <v>1</v>
      </c>
      <c r="E31" s="35">
        <f t="shared" si="0"/>
        <v>1</v>
      </c>
      <c r="F31" s="37">
        <f t="shared" si="4"/>
        <v>1</v>
      </c>
    </row>
    <row r="32" spans="1:6" x14ac:dyDescent="0.25">
      <c r="A32" s="34"/>
      <c r="B32" s="4" t="s">
        <v>165</v>
      </c>
      <c r="C32" s="35" t="s">
        <v>27</v>
      </c>
      <c r="D32" s="52">
        <v>1</v>
      </c>
      <c r="E32" s="35">
        <f t="shared" si="0"/>
        <v>1</v>
      </c>
      <c r="F32" s="37">
        <f t="shared" si="4"/>
        <v>1</v>
      </c>
    </row>
    <row r="33" spans="1:6" x14ac:dyDescent="0.25">
      <c r="A33" s="34"/>
      <c r="B33" s="4" t="s">
        <v>166</v>
      </c>
      <c r="C33" s="35" t="s">
        <v>27</v>
      </c>
      <c r="D33" s="52">
        <v>1</v>
      </c>
      <c r="E33" s="35">
        <f t="shared" si="0"/>
        <v>1</v>
      </c>
      <c r="F33" s="37">
        <f t="shared" si="4"/>
        <v>1</v>
      </c>
    </row>
    <row r="34" spans="1:6" x14ac:dyDescent="0.25">
      <c r="A34" s="34"/>
      <c r="B34" s="4" t="s">
        <v>167</v>
      </c>
      <c r="C34" s="35" t="s">
        <v>27</v>
      </c>
      <c r="D34" s="52">
        <v>1</v>
      </c>
      <c r="E34" s="35">
        <f t="shared" si="0"/>
        <v>1</v>
      </c>
      <c r="F34" s="37">
        <f t="shared" si="4"/>
        <v>1</v>
      </c>
    </row>
    <row r="35" spans="1:6" x14ac:dyDescent="0.25">
      <c r="A35" s="34"/>
      <c r="B35" s="4" t="s">
        <v>313</v>
      </c>
      <c r="C35" s="35">
        <v>0.9963161874094012</v>
      </c>
      <c r="D35" s="52">
        <v>1</v>
      </c>
      <c r="E35" s="35">
        <f t="shared" si="0"/>
        <v>0.9963161874094012</v>
      </c>
      <c r="F35" s="37">
        <f t="shared" si="3"/>
        <v>1</v>
      </c>
    </row>
    <row r="36" spans="1:6" x14ac:dyDescent="0.25">
      <c r="A36" s="34"/>
      <c r="B36" s="4" t="s">
        <v>314</v>
      </c>
      <c r="C36" s="35">
        <v>0.99430152268451466</v>
      </c>
      <c r="D36" s="52">
        <v>1</v>
      </c>
      <c r="E36" s="35">
        <f t="shared" si="0"/>
        <v>0.99430152268451466</v>
      </c>
      <c r="F36" s="37">
        <f t="shared" si="3"/>
        <v>1</v>
      </c>
    </row>
    <row r="37" spans="1:6" x14ac:dyDescent="0.25">
      <c r="A37" s="34"/>
      <c r="B37" s="4" t="s">
        <v>168</v>
      </c>
      <c r="C37" s="35">
        <v>0.99638708833226741</v>
      </c>
      <c r="D37" s="52">
        <v>1</v>
      </c>
      <c r="E37" s="35">
        <f t="shared" si="0"/>
        <v>0.99638708833226741</v>
      </c>
      <c r="F37" s="37">
        <f t="shared" ref="F37:F47" si="5">IF(ROUND(E37,2)&gt;=0.9,1,0)</f>
        <v>1</v>
      </c>
    </row>
    <row r="38" spans="1:6" x14ac:dyDescent="0.25">
      <c r="A38" s="34"/>
      <c r="B38" s="4" t="s">
        <v>169</v>
      </c>
      <c r="C38" s="35">
        <v>0.99927283926257893</v>
      </c>
      <c r="D38" s="52">
        <v>1</v>
      </c>
      <c r="E38" s="35">
        <f t="shared" si="0"/>
        <v>0.99927283926257893</v>
      </c>
      <c r="F38" s="37">
        <f t="shared" si="5"/>
        <v>1</v>
      </c>
    </row>
    <row r="39" spans="1:6" x14ac:dyDescent="0.25">
      <c r="A39" s="34"/>
      <c r="B39" s="4" t="s">
        <v>170</v>
      </c>
      <c r="C39" s="35">
        <v>0.9956915317135564</v>
      </c>
      <c r="D39" s="52">
        <v>1</v>
      </c>
      <c r="E39" s="35">
        <f t="shared" si="0"/>
        <v>0.9956915317135564</v>
      </c>
      <c r="F39" s="37">
        <f t="shared" si="5"/>
        <v>1</v>
      </c>
    </row>
    <row r="40" spans="1:6" x14ac:dyDescent="0.25">
      <c r="A40" s="34"/>
      <c r="B40" s="4" t="s">
        <v>171</v>
      </c>
      <c r="C40" s="35" t="s">
        <v>27</v>
      </c>
      <c r="D40" s="52">
        <v>1</v>
      </c>
      <c r="E40" s="35">
        <f t="shared" si="0"/>
        <v>1</v>
      </c>
      <c r="F40" s="37">
        <f t="shared" si="5"/>
        <v>1</v>
      </c>
    </row>
    <row r="41" spans="1:6" x14ac:dyDescent="0.25">
      <c r="A41" s="34"/>
      <c r="B41" s="4" t="s">
        <v>172</v>
      </c>
      <c r="C41" s="35">
        <v>0.99387434361958038</v>
      </c>
      <c r="D41" s="52">
        <v>1</v>
      </c>
      <c r="E41" s="35">
        <f t="shared" si="0"/>
        <v>0.99387434361958038</v>
      </c>
      <c r="F41" s="37">
        <f t="shared" si="5"/>
        <v>1</v>
      </c>
    </row>
    <row r="42" spans="1:6" x14ac:dyDescent="0.25">
      <c r="A42" s="34"/>
      <c r="B42" s="4" t="s">
        <v>173</v>
      </c>
      <c r="C42" s="35">
        <v>1</v>
      </c>
      <c r="D42" s="52">
        <v>1</v>
      </c>
      <c r="E42" s="35">
        <f t="shared" si="0"/>
        <v>1</v>
      </c>
      <c r="F42" s="37">
        <f t="shared" si="5"/>
        <v>1</v>
      </c>
    </row>
    <row r="43" spans="1:6" x14ac:dyDescent="0.25">
      <c r="A43" s="34"/>
      <c r="B43" s="4" t="s">
        <v>174</v>
      </c>
      <c r="C43" s="35">
        <v>1</v>
      </c>
      <c r="D43" s="52">
        <v>0.97703373015870709</v>
      </c>
      <c r="E43" s="35">
        <f t="shared" si="0"/>
        <v>0.97703373015870709</v>
      </c>
      <c r="F43" s="37">
        <f t="shared" si="5"/>
        <v>1</v>
      </c>
    </row>
    <row r="44" spans="1:6" x14ac:dyDescent="0.25">
      <c r="A44" s="34"/>
      <c r="B44" s="4" t="s">
        <v>175</v>
      </c>
      <c r="C44" s="35">
        <v>1</v>
      </c>
      <c r="D44" s="52">
        <v>0.98938492063488026</v>
      </c>
      <c r="E44" s="35">
        <f t="shared" si="0"/>
        <v>0.98938492063488026</v>
      </c>
      <c r="F44" s="37">
        <f t="shared" si="5"/>
        <v>1</v>
      </c>
    </row>
    <row r="45" spans="1:6" ht="15" customHeight="1" x14ac:dyDescent="0.25">
      <c r="A45" s="34"/>
      <c r="B45" s="4" t="s">
        <v>176</v>
      </c>
      <c r="C45" s="35">
        <v>1</v>
      </c>
      <c r="D45" s="52">
        <v>1</v>
      </c>
      <c r="E45" s="35">
        <f t="shared" si="0"/>
        <v>1</v>
      </c>
      <c r="F45" s="37">
        <f t="shared" si="5"/>
        <v>1</v>
      </c>
    </row>
    <row r="46" spans="1:6" x14ac:dyDescent="0.25">
      <c r="A46" s="34"/>
      <c r="B46" s="4" t="s">
        <v>177</v>
      </c>
      <c r="C46" s="35">
        <v>1</v>
      </c>
      <c r="D46" s="52">
        <v>1</v>
      </c>
      <c r="E46" s="35">
        <f t="shared" si="0"/>
        <v>1</v>
      </c>
      <c r="F46" s="37">
        <f t="shared" si="5"/>
        <v>1</v>
      </c>
    </row>
    <row r="47" spans="1:6" x14ac:dyDescent="0.25">
      <c r="A47" s="34"/>
      <c r="B47" s="4" t="s">
        <v>178</v>
      </c>
      <c r="C47" s="35">
        <v>0.99995234350784801</v>
      </c>
      <c r="D47" s="52">
        <v>1</v>
      </c>
      <c r="E47" s="35">
        <f t="shared" si="0"/>
        <v>0.99995234350784801</v>
      </c>
      <c r="F47" s="37">
        <f t="shared" si="5"/>
        <v>1</v>
      </c>
    </row>
    <row r="48" spans="1:6" x14ac:dyDescent="0.25">
      <c r="A48" s="34"/>
      <c r="B48" s="4" t="s">
        <v>122</v>
      </c>
      <c r="C48" s="35" t="s">
        <v>27</v>
      </c>
      <c r="D48" s="52">
        <v>0.65563037367740307</v>
      </c>
      <c r="E48" s="35">
        <f t="shared" si="0"/>
        <v>0.65563037367740307</v>
      </c>
      <c r="F48" s="37">
        <f t="shared" si="3"/>
        <v>0</v>
      </c>
    </row>
    <row r="49" spans="1:6" x14ac:dyDescent="0.25">
      <c r="A49" s="34"/>
      <c r="B49" s="4" t="s">
        <v>312</v>
      </c>
      <c r="C49" s="35">
        <v>0.992091300422274</v>
      </c>
      <c r="D49" s="52">
        <v>1</v>
      </c>
      <c r="E49" s="35">
        <f t="shared" si="0"/>
        <v>0.992091300422274</v>
      </c>
      <c r="F49" s="37">
        <f t="shared" si="3"/>
        <v>1</v>
      </c>
    </row>
    <row r="50" spans="1:6" x14ac:dyDescent="0.25">
      <c r="A50" s="34"/>
      <c r="B50" s="4" t="s">
        <v>311</v>
      </c>
      <c r="C50" s="35">
        <v>0.99211671256124356</v>
      </c>
      <c r="D50" s="52">
        <v>1</v>
      </c>
      <c r="E50" s="35">
        <f t="shared" si="0"/>
        <v>0.99211671256124356</v>
      </c>
      <c r="F50" s="37">
        <f t="shared" si="3"/>
        <v>1</v>
      </c>
    </row>
    <row r="51" spans="1:6" x14ac:dyDescent="0.25">
      <c r="A51" s="34"/>
      <c r="B51" s="4" t="s">
        <v>310</v>
      </c>
      <c r="C51" s="35">
        <v>0.99212441430749054</v>
      </c>
      <c r="D51" s="52">
        <v>1</v>
      </c>
      <c r="E51" s="35">
        <f t="shared" si="0"/>
        <v>0.99212441430749054</v>
      </c>
      <c r="F51" s="37">
        <f t="shared" si="3"/>
        <v>1</v>
      </c>
    </row>
    <row r="52" spans="1:6" x14ac:dyDescent="0.25">
      <c r="A52" s="34"/>
      <c r="B52" s="4" t="s">
        <v>179</v>
      </c>
      <c r="C52" s="35" t="s">
        <v>27</v>
      </c>
      <c r="D52" s="52">
        <v>1</v>
      </c>
      <c r="E52" s="35">
        <f t="shared" si="0"/>
        <v>1</v>
      </c>
      <c r="F52" s="37">
        <f>IF(ROUND(E52,2)&gt;=0.9,1,0)</f>
        <v>1</v>
      </c>
    </row>
    <row r="53" spans="1:6" x14ac:dyDescent="0.25">
      <c r="A53" s="34"/>
      <c r="B53" s="4" t="s">
        <v>302</v>
      </c>
      <c r="C53" s="35" t="s">
        <v>27</v>
      </c>
      <c r="D53" s="52">
        <v>1</v>
      </c>
      <c r="E53" s="35">
        <f t="shared" si="0"/>
        <v>1</v>
      </c>
      <c r="F53" s="37">
        <f t="shared" si="3"/>
        <v>1</v>
      </c>
    </row>
    <row r="54" spans="1:6" x14ac:dyDescent="0.25">
      <c r="A54" s="34"/>
      <c r="B54" s="4" t="s">
        <v>301</v>
      </c>
      <c r="C54" s="35" t="s">
        <v>27</v>
      </c>
      <c r="D54" s="52">
        <v>1</v>
      </c>
      <c r="E54" s="35">
        <f t="shared" si="0"/>
        <v>1</v>
      </c>
      <c r="F54" s="37">
        <f t="shared" si="3"/>
        <v>1</v>
      </c>
    </row>
    <row r="55" spans="1:6" x14ac:dyDescent="0.25">
      <c r="A55" s="34"/>
      <c r="B55" s="4" t="s">
        <v>308</v>
      </c>
      <c r="C55" s="35">
        <v>0.89109707105448777</v>
      </c>
      <c r="D55" s="52">
        <v>1</v>
      </c>
      <c r="E55" s="35">
        <f t="shared" si="0"/>
        <v>0.89109707105448777</v>
      </c>
      <c r="F55" s="37">
        <f t="shared" si="3"/>
        <v>1</v>
      </c>
    </row>
    <row r="56" spans="1:6" x14ac:dyDescent="0.25">
      <c r="A56" s="34"/>
      <c r="B56" s="4" t="s">
        <v>309</v>
      </c>
      <c r="C56" s="35">
        <v>0.89109707105448777</v>
      </c>
      <c r="D56" s="52">
        <v>1</v>
      </c>
      <c r="E56" s="35">
        <f t="shared" si="0"/>
        <v>0.89109707105448777</v>
      </c>
      <c r="F56" s="37">
        <f t="shared" si="3"/>
        <v>1</v>
      </c>
    </row>
    <row r="57" spans="1:6" x14ac:dyDescent="0.25">
      <c r="A57" s="34"/>
      <c r="B57" s="4" t="s">
        <v>180</v>
      </c>
      <c r="C57" s="35" t="s">
        <v>27</v>
      </c>
      <c r="D57" s="52">
        <v>1</v>
      </c>
      <c r="E57" s="35">
        <f t="shared" si="0"/>
        <v>1</v>
      </c>
      <c r="F57" s="37">
        <f t="shared" ref="F57:F58" si="6">IF(ROUND(E57,2)&gt;=0.9,1,0)</f>
        <v>1</v>
      </c>
    </row>
    <row r="58" spans="1:6" x14ac:dyDescent="0.25">
      <c r="A58" s="34"/>
      <c r="B58" s="4" t="s">
        <v>181</v>
      </c>
      <c r="C58" s="35" t="s">
        <v>27</v>
      </c>
      <c r="D58" s="52">
        <v>0.60696924603195967</v>
      </c>
      <c r="E58" s="35">
        <f t="shared" si="0"/>
        <v>0.60696924603195967</v>
      </c>
      <c r="F58" s="37">
        <f t="shared" si="6"/>
        <v>0</v>
      </c>
    </row>
    <row r="59" spans="1:6" x14ac:dyDescent="0.25">
      <c r="A59" s="34"/>
      <c r="B59" s="4" t="s">
        <v>12</v>
      </c>
      <c r="C59" s="35" t="s">
        <v>27</v>
      </c>
      <c r="D59" s="52">
        <v>0.91041666666673593</v>
      </c>
      <c r="E59" s="35">
        <f t="shared" si="0"/>
        <v>0.91041666666673593</v>
      </c>
      <c r="F59" s="37">
        <f t="shared" si="3"/>
        <v>1</v>
      </c>
    </row>
    <row r="60" spans="1:6" x14ac:dyDescent="0.25">
      <c r="A60" s="34"/>
      <c r="B60" s="4" t="s">
        <v>13</v>
      </c>
      <c r="C60" s="35" t="s">
        <v>27</v>
      </c>
      <c r="D60" s="52">
        <v>1</v>
      </c>
      <c r="E60" s="35">
        <f t="shared" si="0"/>
        <v>1</v>
      </c>
      <c r="F60" s="37">
        <f t="shared" si="3"/>
        <v>1</v>
      </c>
    </row>
    <row r="61" spans="1:6" x14ac:dyDescent="0.25">
      <c r="A61" s="34"/>
      <c r="B61" s="4" t="s">
        <v>182</v>
      </c>
      <c r="C61" s="35">
        <v>0.99813411460470802</v>
      </c>
      <c r="D61" s="52">
        <v>1</v>
      </c>
      <c r="E61" s="35">
        <f t="shared" si="0"/>
        <v>0.99813411460470802</v>
      </c>
      <c r="F61" s="37">
        <f t="shared" ref="F61:F79" si="7">IF(ROUND(E61,2)&gt;=0.9,1,0)</f>
        <v>1</v>
      </c>
    </row>
    <row r="62" spans="1:6" x14ac:dyDescent="0.25">
      <c r="A62" s="34"/>
      <c r="B62" s="4" t="s">
        <v>183</v>
      </c>
      <c r="C62" s="35">
        <v>0.99698928923011554</v>
      </c>
      <c r="D62" s="52">
        <v>0.99965277777794526</v>
      </c>
      <c r="E62" s="35">
        <f t="shared" si="0"/>
        <v>0.99664311239374426</v>
      </c>
      <c r="F62" s="37">
        <f t="shared" si="7"/>
        <v>1</v>
      </c>
    </row>
    <row r="63" spans="1:6" x14ac:dyDescent="0.25">
      <c r="A63" s="34"/>
      <c r="B63" s="4" t="s">
        <v>184</v>
      </c>
      <c r="C63" s="35">
        <v>0.99949436537002823</v>
      </c>
      <c r="D63" s="52">
        <v>0.99523809523816453</v>
      </c>
      <c r="E63" s="35">
        <f t="shared" si="0"/>
        <v>0.99473486839214498</v>
      </c>
      <c r="F63" s="37">
        <f t="shared" si="7"/>
        <v>1</v>
      </c>
    </row>
    <row r="64" spans="1:6" x14ac:dyDescent="0.25">
      <c r="A64" s="34"/>
      <c r="B64" s="4" t="s">
        <v>185</v>
      </c>
      <c r="C64" s="35">
        <v>0.99944373390411256</v>
      </c>
      <c r="D64" s="52">
        <v>0.99528769841266951</v>
      </c>
      <c r="E64" s="35">
        <f t="shared" si="0"/>
        <v>0.99473405361038869</v>
      </c>
      <c r="F64" s="37">
        <f t="shared" si="7"/>
        <v>1</v>
      </c>
    </row>
    <row r="65" spans="1:6" x14ac:dyDescent="0.25">
      <c r="A65" s="34"/>
      <c r="B65" s="4" t="s">
        <v>148</v>
      </c>
      <c r="C65" s="35" t="s">
        <v>27</v>
      </c>
      <c r="D65" s="52">
        <v>1</v>
      </c>
      <c r="E65" s="35">
        <f t="shared" si="0"/>
        <v>1</v>
      </c>
      <c r="F65" s="37">
        <f t="shared" si="7"/>
        <v>1</v>
      </c>
    </row>
    <row r="66" spans="1:6" x14ac:dyDescent="0.25">
      <c r="A66" s="34"/>
      <c r="B66" s="4" t="s">
        <v>149</v>
      </c>
      <c r="C66" s="35" t="s">
        <v>27</v>
      </c>
      <c r="D66" s="52">
        <v>0.98888888888905058</v>
      </c>
      <c r="E66" s="35">
        <f t="shared" si="0"/>
        <v>0.98888888888905058</v>
      </c>
      <c r="F66" s="37">
        <f t="shared" si="7"/>
        <v>1</v>
      </c>
    </row>
    <row r="67" spans="1:6" x14ac:dyDescent="0.25">
      <c r="A67" s="34"/>
      <c r="B67" s="4" t="s">
        <v>186</v>
      </c>
      <c r="C67" s="35">
        <v>0.99851203921298537</v>
      </c>
      <c r="D67" s="52">
        <v>1</v>
      </c>
      <c r="E67" s="35">
        <f t="shared" si="0"/>
        <v>0.99851203921298537</v>
      </c>
      <c r="F67" s="37">
        <f t="shared" si="7"/>
        <v>1</v>
      </c>
    </row>
    <row r="68" spans="1:6" x14ac:dyDescent="0.25">
      <c r="A68" s="34"/>
      <c r="B68" s="4" t="s">
        <v>187</v>
      </c>
      <c r="C68" s="35">
        <v>0.99911831388129724</v>
      </c>
      <c r="D68" s="52">
        <v>1</v>
      </c>
      <c r="E68" s="35">
        <f t="shared" si="0"/>
        <v>0.99911831388129724</v>
      </c>
      <c r="F68" s="37">
        <f t="shared" si="7"/>
        <v>1</v>
      </c>
    </row>
    <row r="69" spans="1:6" x14ac:dyDescent="0.25">
      <c r="A69" s="34"/>
      <c r="B69" s="4" t="s">
        <v>188</v>
      </c>
      <c r="C69" s="35" t="s">
        <v>27</v>
      </c>
      <c r="D69" s="52">
        <v>1</v>
      </c>
      <c r="E69" s="35">
        <f t="shared" si="0"/>
        <v>1</v>
      </c>
      <c r="F69" s="37">
        <f t="shared" si="7"/>
        <v>1</v>
      </c>
    </row>
    <row r="70" spans="1:6" x14ac:dyDescent="0.25">
      <c r="A70" s="34"/>
      <c r="B70" s="4" t="s">
        <v>189</v>
      </c>
      <c r="C70" s="35" t="s">
        <v>27</v>
      </c>
      <c r="D70" s="52">
        <v>1</v>
      </c>
      <c r="E70" s="35">
        <f t="shared" si="0"/>
        <v>1</v>
      </c>
      <c r="F70" s="37">
        <f t="shared" si="7"/>
        <v>1</v>
      </c>
    </row>
    <row r="71" spans="1:6" x14ac:dyDescent="0.25">
      <c r="A71" s="34"/>
      <c r="B71" s="4" t="s">
        <v>190</v>
      </c>
      <c r="C71" s="35" t="s">
        <v>27</v>
      </c>
      <c r="D71" s="52">
        <v>1</v>
      </c>
      <c r="E71" s="35">
        <f t="shared" si="0"/>
        <v>1</v>
      </c>
      <c r="F71" s="37">
        <f t="shared" si="7"/>
        <v>1</v>
      </c>
    </row>
    <row r="72" spans="1:6" x14ac:dyDescent="0.25">
      <c r="A72" s="34"/>
      <c r="B72" s="4" t="s">
        <v>191</v>
      </c>
      <c r="C72" s="35" t="s">
        <v>27</v>
      </c>
      <c r="D72" s="52">
        <v>1</v>
      </c>
      <c r="E72" s="35">
        <f t="shared" si="0"/>
        <v>1</v>
      </c>
      <c r="F72" s="37">
        <f t="shared" si="7"/>
        <v>1</v>
      </c>
    </row>
    <row r="73" spans="1:6" x14ac:dyDescent="0.25">
      <c r="A73" s="34"/>
      <c r="B73" s="4" t="s">
        <v>192</v>
      </c>
      <c r="C73" s="35" t="s">
        <v>27</v>
      </c>
      <c r="D73" s="52">
        <v>1</v>
      </c>
      <c r="E73" s="35">
        <f t="shared" si="0"/>
        <v>1</v>
      </c>
      <c r="F73" s="37">
        <f t="shared" si="7"/>
        <v>1</v>
      </c>
    </row>
    <row r="74" spans="1:6" x14ac:dyDescent="0.25">
      <c r="A74" s="34"/>
      <c r="B74" s="4" t="s">
        <v>193</v>
      </c>
      <c r="C74" s="35">
        <v>0.99901449275396792</v>
      </c>
      <c r="D74" s="52">
        <v>0.8970982142857663</v>
      </c>
      <c r="E74" s="35">
        <f t="shared" si="0"/>
        <v>0.8962141174951852</v>
      </c>
      <c r="F74" s="37">
        <f t="shared" si="7"/>
        <v>1</v>
      </c>
    </row>
    <row r="75" spans="1:6" x14ac:dyDescent="0.25">
      <c r="A75" s="34"/>
      <c r="B75" s="4" t="s">
        <v>194</v>
      </c>
      <c r="C75" s="35">
        <v>0.99901449275396792</v>
      </c>
      <c r="D75" s="52">
        <v>0.8970982142857663</v>
      </c>
      <c r="E75" s="35">
        <f t="shared" si="0"/>
        <v>0.8962141174951852</v>
      </c>
      <c r="F75" s="37">
        <f t="shared" si="7"/>
        <v>1</v>
      </c>
    </row>
    <row r="76" spans="1:6" x14ac:dyDescent="0.25">
      <c r="A76" s="34"/>
      <c r="B76" s="4" t="s">
        <v>195</v>
      </c>
      <c r="C76" s="35" t="s">
        <v>27</v>
      </c>
      <c r="D76" s="52">
        <v>4.1335988498758525E-7</v>
      </c>
      <c r="E76" s="35">
        <f t="shared" si="0"/>
        <v>4.1335988498758525E-7</v>
      </c>
      <c r="F76" s="37">
        <f t="shared" si="7"/>
        <v>0</v>
      </c>
    </row>
    <row r="77" spans="1:6" x14ac:dyDescent="0.25">
      <c r="A77" s="34"/>
      <c r="B77" s="4" t="s">
        <v>196</v>
      </c>
      <c r="C77" s="35" t="s">
        <v>27</v>
      </c>
      <c r="D77" s="52">
        <v>4.1335988498758525E-7</v>
      </c>
      <c r="E77" s="35">
        <f t="shared" ref="E77:E90" si="8">IF(C77="No participó",D77,C77*D77)</f>
        <v>4.1335988498758525E-7</v>
      </c>
      <c r="F77" s="37">
        <f t="shared" si="7"/>
        <v>0</v>
      </c>
    </row>
    <row r="78" spans="1:6" x14ac:dyDescent="0.25">
      <c r="A78" s="34"/>
      <c r="B78" s="4" t="s">
        <v>157</v>
      </c>
      <c r="C78" s="35" t="s">
        <v>27</v>
      </c>
      <c r="D78" s="52">
        <v>1</v>
      </c>
      <c r="E78" s="35">
        <f t="shared" si="8"/>
        <v>1</v>
      </c>
      <c r="F78" s="37">
        <f t="shared" si="7"/>
        <v>1</v>
      </c>
    </row>
    <row r="79" spans="1:6" x14ac:dyDescent="0.25">
      <c r="A79" s="34"/>
      <c r="B79" s="4" t="s">
        <v>158</v>
      </c>
      <c r="C79" s="35" t="s">
        <v>27</v>
      </c>
      <c r="D79" s="52">
        <v>1</v>
      </c>
      <c r="E79" s="35">
        <f t="shared" si="8"/>
        <v>1</v>
      </c>
      <c r="F79" s="37">
        <f t="shared" si="7"/>
        <v>1</v>
      </c>
    </row>
    <row r="80" spans="1:6" x14ac:dyDescent="0.25">
      <c r="A80" s="34"/>
      <c r="B80" s="4" t="s">
        <v>14</v>
      </c>
      <c r="C80" s="35" t="s">
        <v>27</v>
      </c>
      <c r="D80" s="52">
        <v>1</v>
      </c>
      <c r="E80" s="35">
        <f t="shared" si="8"/>
        <v>1</v>
      </c>
      <c r="F80" s="37">
        <f t="shared" ref="F80:F90" si="9">IF(ROUND(E80,2)&gt;=0.75,1,0)</f>
        <v>1</v>
      </c>
    </row>
    <row r="81" spans="1:6" x14ac:dyDescent="0.25">
      <c r="A81" s="34"/>
      <c r="B81" s="4" t="s">
        <v>26</v>
      </c>
      <c r="C81" s="35" t="s">
        <v>27</v>
      </c>
      <c r="D81" s="52">
        <v>1</v>
      </c>
      <c r="E81" s="35">
        <f t="shared" si="8"/>
        <v>1</v>
      </c>
      <c r="F81" s="37">
        <f t="shared" si="9"/>
        <v>1</v>
      </c>
    </row>
    <row r="82" spans="1:6" x14ac:dyDescent="0.25">
      <c r="A82" s="34"/>
      <c r="B82" s="4" t="s">
        <v>23</v>
      </c>
      <c r="C82" s="35" t="s">
        <v>27</v>
      </c>
      <c r="D82" s="52">
        <v>1</v>
      </c>
      <c r="E82" s="35">
        <f t="shared" si="8"/>
        <v>1</v>
      </c>
      <c r="F82" s="37">
        <f t="shared" si="9"/>
        <v>1</v>
      </c>
    </row>
    <row r="83" spans="1:6" x14ac:dyDescent="0.25">
      <c r="A83" s="34"/>
      <c r="B83" s="4" t="s">
        <v>24</v>
      </c>
      <c r="C83" s="35" t="s">
        <v>27</v>
      </c>
      <c r="D83" s="52">
        <v>1</v>
      </c>
      <c r="E83" s="35">
        <f t="shared" si="8"/>
        <v>1</v>
      </c>
      <c r="F83" s="37">
        <f t="shared" si="9"/>
        <v>1</v>
      </c>
    </row>
    <row r="84" spans="1:6" x14ac:dyDescent="0.25">
      <c r="A84" s="34"/>
      <c r="B84" s="4" t="s">
        <v>303</v>
      </c>
      <c r="C84" s="35" t="s">
        <v>27</v>
      </c>
      <c r="D84" s="52">
        <v>1</v>
      </c>
      <c r="E84" s="35">
        <f t="shared" si="8"/>
        <v>1</v>
      </c>
      <c r="F84" s="37">
        <f t="shared" si="9"/>
        <v>1</v>
      </c>
    </row>
    <row r="85" spans="1:6" x14ac:dyDescent="0.25">
      <c r="A85" s="34"/>
      <c r="B85" s="4" t="s">
        <v>15</v>
      </c>
      <c r="C85" s="35" t="s">
        <v>27</v>
      </c>
      <c r="D85" s="52">
        <v>1</v>
      </c>
      <c r="E85" s="35">
        <f t="shared" si="8"/>
        <v>1</v>
      </c>
      <c r="F85" s="37">
        <f t="shared" si="9"/>
        <v>1</v>
      </c>
    </row>
    <row r="86" spans="1:6" x14ac:dyDescent="0.25">
      <c r="A86" s="34"/>
      <c r="B86" s="4" t="s">
        <v>16</v>
      </c>
      <c r="C86" s="35" t="s">
        <v>27</v>
      </c>
      <c r="D86" s="52">
        <v>1</v>
      </c>
      <c r="E86" s="35">
        <f t="shared" si="8"/>
        <v>1</v>
      </c>
      <c r="F86" s="37">
        <f t="shared" si="9"/>
        <v>1</v>
      </c>
    </row>
    <row r="87" spans="1:6" x14ac:dyDescent="0.25">
      <c r="A87" s="34"/>
      <c r="B87" s="4" t="s">
        <v>304</v>
      </c>
      <c r="C87" s="35" t="s">
        <v>27</v>
      </c>
      <c r="D87" s="52">
        <v>4.1335988498758525E-7</v>
      </c>
      <c r="E87" s="35">
        <f t="shared" si="8"/>
        <v>4.1335988498758525E-7</v>
      </c>
      <c r="F87" s="37">
        <f t="shared" si="9"/>
        <v>0</v>
      </c>
    </row>
    <row r="88" spans="1:6" x14ac:dyDescent="0.25">
      <c r="A88" s="34"/>
      <c r="B88" s="4" t="s">
        <v>18</v>
      </c>
      <c r="C88" s="35" t="s">
        <v>27</v>
      </c>
      <c r="D88" s="52">
        <v>0.12140418320112596</v>
      </c>
      <c r="E88" s="35">
        <f t="shared" si="8"/>
        <v>0.12140418320112596</v>
      </c>
      <c r="F88" s="37">
        <f t="shared" si="9"/>
        <v>0</v>
      </c>
    </row>
    <row r="89" spans="1:6" x14ac:dyDescent="0.25">
      <c r="A89" s="34"/>
      <c r="B89" s="4" t="s">
        <v>306</v>
      </c>
      <c r="C89" s="35">
        <v>0.94758436864511131</v>
      </c>
      <c r="D89" s="52">
        <v>0.7640624999998441</v>
      </c>
      <c r="E89" s="35">
        <f t="shared" si="8"/>
        <v>0.72401368166775759</v>
      </c>
      <c r="F89" s="37">
        <f t="shared" si="9"/>
        <v>0</v>
      </c>
    </row>
    <row r="90" spans="1:6" x14ac:dyDescent="0.25">
      <c r="A90" s="34"/>
      <c r="B90" s="4" t="s">
        <v>305</v>
      </c>
      <c r="C90" s="35">
        <v>0.94758436864511131</v>
      </c>
      <c r="D90" s="52">
        <v>0.7640624999998441</v>
      </c>
      <c r="E90" s="35">
        <f t="shared" si="8"/>
        <v>0.72401368166775759</v>
      </c>
      <c r="F90" s="37">
        <f t="shared" si="9"/>
        <v>0</v>
      </c>
    </row>
    <row r="93" spans="1:6" x14ac:dyDescent="0.25">
      <c r="B93" s="44" t="s">
        <v>307</v>
      </c>
      <c r="C93" s="45"/>
      <c r="D93" s="45"/>
      <c r="E93" s="45"/>
      <c r="F93" s="46"/>
    </row>
    <row r="94" spans="1:6" x14ac:dyDescent="0.25">
      <c r="B94" s="47"/>
      <c r="C94" s="48"/>
      <c r="D94" s="48"/>
      <c r="E94" s="48"/>
      <c r="F94" s="49"/>
    </row>
  </sheetData>
  <autoFilter ref="A11:F90" xr:uid="{00000000-0009-0000-0000-000001000000}"/>
  <mergeCells count="1">
    <mergeCell ref="B93:F9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6:L135"/>
  <sheetViews>
    <sheetView showGridLines="0" workbookViewId="0">
      <selection activeCell="E5" sqref="E5"/>
    </sheetView>
  </sheetViews>
  <sheetFormatPr baseColWidth="10" defaultRowHeight="15" x14ac:dyDescent="0.25"/>
  <cols>
    <col min="1" max="1" width="9.85546875" style="24" customWidth="1"/>
    <col min="2" max="2" width="25" customWidth="1"/>
    <col min="3" max="3" width="14.42578125" customWidth="1"/>
    <col min="4" max="4" width="16" customWidth="1"/>
    <col min="5" max="5" width="15.85546875" customWidth="1"/>
    <col min="6" max="6" width="17" customWidth="1"/>
    <col min="9" max="9" width="13.140625" customWidth="1"/>
    <col min="10" max="10" width="12.85546875" customWidth="1"/>
    <col min="11" max="11" width="13.85546875" customWidth="1"/>
  </cols>
  <sheetData>
    <row r="6" spans="1:12" s="10" customFormat="1" x14ac:dyDescent="0.25">
      <c r="A6" s="22"/>
      <c r="B6"/>
      <c r="C6" s="5"/>
      <c r="D6" s="5"/>
      <c r="E6" s="5"/>
      <c r="F6" s="5"/>
      <c r="G6" s="5"/>
      <c r="H6" s="14"/>
      <c r="I6" s="14"/>
    </row>
    <row r="7" spans="1:12" x14ac:dyDescent="0.25">
      <c r="A7" s="23"/>
      <c r="B7" s="1" t="s">
        <v>198</v>
      </c>
      <c r="J7" s="3"/>
      <c r="L7" s="3"/>
    </row>
    <row r="8" spans="1:12" x14ac:dyDescent="0.25">
      <c r="K8" s="3"/>
      <c r="L8" s="3"/>
    </row>
    <row r="9" spans="1:12" x14ac:dyDescent="0.25">
      <c r="B9" t="s">
        <v>21</v>
      </c>
      <c r="C9" s="2">
        <f>'CPF SEN'!C9</f>
        <v>43497</v>
      </c>
      <c r="K9" s="3"/>
      <c r="L9" s="3"/>
    </row>
    <row r="10" spans="1:12" x14ac:dyDescent="0.25">
      <c r="K10" s="3"/>
      <c r="L10" s="3"/>
    </row>
    <row r="11" spans="1:12" ht="30" x14ac:dyDescent="0.25">
      <c r="B11" s="8" t="s">
        <v>22</v>
      </c>
      <c r="C11" s="9" t="s">
        <v>39</v>
      </c>
      <c r="D11" s="9" t="s">
        <v>38</v>
      </c>
      <c r="E11" s="9" t="s">
        <v>20</v>
      </c>
      <c r="F11" s="9" t="s">
        <v>28</v>
      </c>
      <c r="G11" s="9" t="s">
        <v>37</v>
      </c>
    </row>
    <row r="12" spans="1:12" x14ac:dyDescent="0.25">
      <c r="B12" s="29" t="s">
        <v>199</v>
      </c>
      <c r="C12" s="53">
        <v>0.99992124996718745</v>
      </c>
      <c r="D12" s="38" t="s">
        <v>27</v>
      </c>
      <c r="E12" s="38">
        <v>1</v>
      </c>
      <c r="F12" s="38">
        <f t="shared" ref="F12" si="0">IF(D12="No verificable",0,IF(C12="No verificable",0,IF(AND(C12="No participó",D12="No participó"),E12,IF(D12="No participó",C12*E12,(C12*0.5+D12*0.5)*E12))))</f>
        <v>0.99992124996718745</v>
      </c>
      <c r="G12" s="37">
        <f t="shared" ref="G12" si="1">IF(ROUND(F12,2)&gt;=0.98,1,0)</f>
        <v>1</v>
      </c>
      <c r="H12" s="3"/>
    </row>
    <row r="13" spans="1:12" x14ac:dyDescent="0.25">
      <c r="B13" s="29" t="s">
        <v>200</v>
      </c>
      <c r="C13" s="53" t="s">
        <v>634</v>
      </c>
      <c r="D13" s="38" t="s">
        <v>634</v>
      </c>
      <c r="E13" s="38">
        <v>1</v>
      </c>
      <c r="F13" s="38">
        <f t="shared" ref="F13:F76" si="2">IF(D13="No verificable",0,IF(C13="No verificable",0,IF(AND(C13="No participó",D13="No participó"),E13,IF(D13="No participó",C13*E13,(C13*0.5+D13*0.5)*E13))))</f>
        <v>0</v>
      </c>
      <c r="G13" s="37">
        <f t="shared" ref="G13:G76" si="3">IF(ROUND(F13,2)&gt;=0.98,1,0)</f>
        <v>0</v>
      </c>
      <c r="H13" s="3"/>
    </row>
    <row r="14" spans="1:12" x14ac:dyDescent="0.25">
      <c r="B14" s="29" t="s">
        <v>201</v>
      </c>
      <c r="C14" s="53">
        <v>0.99994717528648602</v>
      </c>
      <c r="D14" s="38" t="s">
        <v>27</v>
      </c>
      <c r="E14" s="38">
        <v>1</v>
      </c>
      <c r="F14" s="38">
        <f t="shared" si="2"/>
        <v>0.99994717528648602</v>
      </c>
      <c r="G14" s="37">
        <f t="shared" si="3"/>
        <v>1</v>
      </c>
      <c r="H14" s="3"/>
    </row>
    <row r="15" spans="1:12" x14ac:dyDescent="0.25">
      <c r="B15" s="29" t="s">
        <v>202</v>
      </c>
      <c r="C15" s="53">
        <v>0.98192771084337349</v>
      </c>
      <c r="D15" s="38" t="s">
        <v>27</v>
      </c>
      <c r="E15" s="38">
        <v>0.99813988095255424</v>
      </c>
      <c r="F15" s="38">
        <f t="shared" si="2"/>
        <v>0.98010120840521897</v>
      </c>
      <c r="G15" s="37">
        <f t="shared" si="3"/>
        <v>1</v>
      </c>
      <c r="H15" s="3"/>
      <c r="I15" s="3"/>
      <c r="J15" s="15"/>
      <c r="K15" s="15"/>
      <c r="L15" s="3"/>
    </row>
    <row r="16" spans="1:12" x14ac:dyDescent="0.25">
      <c r="B16" s="29" t="s">
        <v>203</v>
      </c>
      <c r="C16" s="53" t="s">
        <v>634</v>
      </c>
      <c r="D16" s="38" t="s">
        <v>634</v>
      </c>
      <c r="E16" s="38">
        <v>1</v>
      </c>
      <c r="F16" s="38">
        <f t="shared" si="2"/>
        <v>0</v>
      </c>
      <c r="G16" s="37">
        <f t="shared" si="3"/>
        <v>0</v>
      </c>
      <c r="H16" s="3"/>
      <c r="I16" s="3"/>
      <c r="J16" s="15"/>
      <c r="K16" s="15"/>
      <c r="L16" s="3"/>
    </row>
    <row r="17" spans="2:12" x14ac:dyDescent="0.25">
      <c r="B17" s="29" t="s">
        <v>204</v>
      </c>
      <c r="C17" s="53" t="s">
        <v>634</v>
      </c>
      <c r="D17" s="38" t="s">
        <v>634</v>
      </c>
      <c r="E17" s="38">
        <v>0.99915674603159588</v>
      </c>
      <c r="F17" s="38">
        <f t="shared" si="2"/>
        <v>0</v>
      </c>
      <c r="G17" s="37">
        <f t="shared" si="3"/>
        <v>0</v>
      </c>
      <c r="H17" s="3"/>
      <c r="I17" s="3"/>
      <c r="J17" s="15"/>
      <c r="K17" s="15"/>
      <c r="L17" s="3"/>
    </row>
    <row r="18" spans="2:12" x14ac:dyDescent="0.25">
      <c r="B18" s="31" t="s">
        <v>0</v>
      </c>
      <c r="C18" s="53">
        <v>0.99996381684084834</v>
      </c>
      <c r="D18" s="38">
        <v>0</v>
      </c>
      <c r="E18" s="38">
        <v>1</v>
      </c>
      <c r="F18" s="38">
        <f t="shared" si="2"/>
        <v>0.49998190842042417</v>
      </c>
      <c r="G18" s="37">
        <f t="shared" si="3"/>
        <v>0</v>
      </c>
      <c r="H18" s="3"/>
      <c r="I18" s="3"/>
      <c r="J18" s="15"/>
      <c r="K18" s="15"/>
      <c r="L18" s="3"/>
    </row>
    <row r="19" spans="2:12" x14ac:dyDescent="0.25">
      <c r="B19" s="32" t="s">
        <v>2</v>
      </c>
      <c r="C19" s="53">
        <v>0.99915615109065914</v>
      </c>
      <c r="D19" s="38">
        <v>0.2</v>
      </c>
      <c r="E19" s="38">
        <v>1</v>
      </c>
      <c r="F19" s="38">
        <f t="shared" si="2"/>
        <v>0.5995780755453296</v>
      </c>
      <c r="G19" s="37">
        <f t="shared" si="3"/>
        <v>0</v>
      </c>
      <c r="H19" s="3"/>
      <c r="I19" s="3"/>
      <c r="J19" s="15"/>
      <c r="K19" s="15"/>
      <c r="L19" s="3"/>
    </row>
    <row r="20" spans="2:12" x14ac:dyDescent="0.25">
      <c r="B20" s="29" t="s">
        <v>1</v>
      </c>
      <c r="C20" s="53">
        <v>0.99997515026779238</v>
      </c>
      <c r="D20" s="38">
        <v>0</v>
      </c>
      <c r="E20" s="38">
        <v>0.97197420634932186</v>
      </c>
      <c r="F20" s="38">
        <f t="shared" si="2"/>
        <v>0.48597502652529068</v>
      </c>
      <c r="G20" s="37">
        <f t="shared" si="3"/>
        <v>0</v>
      </c>
      <c r="H20" s="3"/>
      <c r="I20" s="3"/>
      <c r="J20" s="15"/>
      <c r="K20" s="15"/>
      <c r="L20" s="3"/>
    </row>
    <row r="21" spans="2:12" x14ac:dyDescent="0.25">
      <c r="B21" s="29" t="s">
        <v>125</v>
      </c>
      <c r="C21" s="53">
        <v>0.99999475269104965</v>
      </c>
      <c r="D21" s="38" t="s">
        <v>27</v>
      </c>
      <c r="E21" s="38">
        <v>1</v>
      </c>
      <c r="F21" s="38">
        <f t="shared" si="2"/>
        <v>0.99999475269104965</v>
      </c>
      <c r="G21" s="37">
        <f t="shared" si="3"/>
        <v>1</v>
      </c>
      <c r="H21" s="3"/>
      <c r="I21" s="3"/>
      <c r="J21" s="15"/>
      <c r="K21" s="15"/>
      <c r="L21" s="3"/>
    </row>
    <row r="22" spans="2:12" x14ac:dyDescent="0.25">
      <c r="B22" s="29" t="s">
        <v>126</v>
      </c>
      <c r="C22" s="53">
        <v>0.99998929360751898</v>
      </c>
      <c r="D22" s="38" t="s">
        <v>27</v>
      </c>
      <c r="E22" s="38">
        <v>1</v>
      </c>
      <c r="F22" s="38">
        <f t="shared" si="2"/>
        <v>0.99998929360751898</v>
      </c>
      <c r="G22" s="37">
        <f t="shared" si="3"/>
        <v>1</v>
      </c>
      <c r="L22" s="3"/>
    </row>
    <row r="23" spans="2:12" x14ac:dyDescent="0.25">
      <c r="B23" s="29" t="s">
        <v>127</v>
      </c>
      <c r="C23" s="53">
        <v>1</v>
      </c>
      <c r="D23" s="38" t="s">
        <v>27</v>
      </c>
      <c r="E23" s="38">
        <v>1</v>
      </c>
      <c r="F23" s="38">
        <f t="shared" si="2"/>
        <v>1</v>
      </c>
      <c r="G23" s="37">
        <f t="shared" si="3"/>
        <v>1</v>
      </c>
      <c r="H23" s="3"/>
      <c r="I23" s="3"/>
      <c r="J23" s="15"/>
      <c r="K23" s="15"/>
      <c r="L23" s="3"/>
    </row>
    <row r="24" spans="2:12" x14ac:dyDescent="0.25">
      <c r="B24" s="29" t="s">
        <v>205</v>
      </c>
      <c r="C24" s="53">
        <v>0.999876871339207</v>
      </c>
      <c r="D24" s="38" t="s">
        <v>27</v>
      </c>
      <c r="E24" s="38">
        <v>0.72837301587294079</v>
      </c>
      <c r="F24" s="38">
        <f t="shared" si="2"/>
        <v>0.7282833322789386</v>
      </c>
      <c r="G24" s="37">
        <f t="shared" si="3"/>
        <v>0</v>
      </c>
      <c r="H24" s="3"/>
      <c r="I24" s="3"/>
      <c r="J24" s="15"/>
      <c r="K24" s="15"/>
      <c r="L24" s="3"/>
    </row>
    <row r="25" spans="2:12" x14ac:dyDescent="0.25">
      <c r="B25" s="29" t="s">
        <v>206</v>
      </c>
      <c r="C25" s="53">
        <v>0.99969599453803515</v>
      </c>
      <c r="D25" s="38" t="s">
        <v>27</v>
      </c>
      <c r="E25" s="38">
        <v>0.99613095238107363</v>
      </c>
      <c r="F25" s="38">
        <f t="shared" si="2"/>
        <v>0.99582812313071756</v>
      </c>
      <c r="G25" s="37">
        <f t="shared" si="3"/>
        <v>1</v>
      </c>
      <c r="H25" s="3"/>
      <c r="I25" s="3"/>
      <c r="J25" s="15"/>
      <c r="K25" s="15"/>
      <c r="L25" s="3"/>
    </row>
    <row r="26" spans="2:12" x14ac:dyDescent="0.25">
      <c r="B26" s="29" t="s">
        <v>128</v>
      </c>
      <c r="C26" s="53">
        <v>0.99996397126022951</v>
      </c>
      <c r="D26" s="38">
        <v>0.36842105263157893</v>
      </c>
      <c r="E26" s="38">
        <v>1</v>
      </c>
      <c r="F26" s="38">
        <f t="shared" si="2"/>
        <v>0.68419251194590425</v>
      </c>
      <c r="G26" s="37">
        <f t="shared" si="3"/>
        <v>0</v>
      </c>
      <c r="H26" s="3"/>
      <c r="I26" s="3"/>
      <c r="J26" s="15"/>
      <c r="K26" s="15"/>
      <c r="L26" s="3"/>
    </row>
    <row r="27" spans="2:12" x14ac:dyDescent="0.25">
      <c r="B27" s="29" t="s">
        <v>129</v>
      </c>
      <c r="C27" s="53">
        <v>0.99857431553303977</v>
      </c>
      <c r="D27" s="38">
        <v>0.29411764705882354</v>
      </c>
      <c r="E27" s="38">
        <v>1</v>
      </c>
      <c r="F27" s="38">
        <f t="shared" si="2"/>
        <v>0.64634598129593168</v>
      </c>
      <c r="G27" s="37">
        <f t="shared" si="3"/>
        <v>0</v>
      </c>
      <c r="H27" s="3"/>
      <c r="I27" s="3"/>
      <c r="J27" s="15"/>
      <c r="K27" s="15"/>
      <c r="L27" s="3"/>
    </row>
    <row r="28" spans="2:12" x14ac:dyDescent="0.25">
      <c r="B28" s="29" t="s">
        <v>3</v>
      </c>
      <c r="C28" s="53">
        <v>0.87581699346405228</v>
      </c>
      <c r="D28" s="38" t="s">
        <v>27</v>
      </c>
      <c r="E28" s="38">
        <v>0.85863095238086573</v>
      </c>
      <c r="F28" s="38">
        <f t="shared" si="2"/>
        <v>0.75200357920938565</v>
      </c>
      <c r="G28" s="37">
        <f t="shared" si="3"/>
        <v>0</v>
      </c>
      <c r="H28" s="3"/>
      <c r="I28" s="3"/>
      <c r="J28" s="15"/>
      <c r="K28" s="15"/>
      <c r="L28" s="3"/>
    </row>
    <row r="29" spans="2:12" x14ac:dyDescent="0.25">
      <c r="B29" s="29" t="s">
        <v>4</v>
      </c>
      <c r="C29" s="53">
        <v>0.92808499590597715</v>
      </c>
      <c r="D29" s="38" t="s">
        <v>27</v>
      </c>
      <c r="E29" s="38">
        <v>1</v>
      </c>
      <c r="F29" s="38">
        <f t="shared" si="2"/>
        <v>0.92808499590597715</v>
      </c>
      <c r="G29" s="37">
        <f t="shared" si="3"/>
        <v>0</v>
      </c>
      <c r="H29" s="3"/>
      <c r="I29" s="3"/>
      <c r="J29" s="15"/>
      <c r="K29" s="15"/>
      <c r="L29" s="3"/>
    </row>
    <row r="30" spans="2:12" x14ac:dyDescent="0.25">
      <c r="B30" s="29" t="s">
        <v>5</v>
      </c>
      <c r="C30" s="53">
        <v>0.81741140215716479</v>
      </c>
      <c r="D30" s="38" t="s">
        <v>27</v>
      </c>
      <c r="E30" s="38">
        <v>1</v>
      </c>
      <c r="F30" s="38">
        <f t="shared" si="2"/>
        <v>0.81741140215716479</v>
      </c>
      <c r="G30" s="37">
        <f t="shared" si="3"/>
        <v>0</v>
      </c>
      <c r="H30" s="3"/>
      <c r="I30" s="3"/>
      <c r="J30" s="15"/>
      <c r="K30" s="15"/>
      <c r="L30" s="3"/>
    </row>
    <row r="31" spans="2:12" x14ac:dyDescent="0.25">
      <c r="B31" s="29" t="s">
        <v>6</v>
      </c>
      <c r="C31" s="53">
        <v>0.97130431163642417</v>
      </c>
      <c r="D31" s="38" t="s">
        <v>27</v>
      </c>
      <c r="E31" s="38">
        <v>1</v>
      </c>
      <c r="F31" s="38">
        <f t="shared" si="2"/>
        <v>0.97130431163642417</v>
      </c>
      <c r="G31" s="37">
        <f t="shared" si="3"/>
        <v>0</v>
      </c>
      <c r="H31" s="3"/>
      <c r="I31" s="3"/>
      <c r="J31" s="15"/>
      <c r="K31" s="15"/>
      <c r="L31" s="3"/>
    </row>
    <row r="32" spans="2:12" x14ac:dyDescent="0.25">
      <c r="B32" s="29" t="s">
        <v>36</v>
      </c>
      <c r="C32" s="53">
        <v>0.9</v>
      </c>
      <c r="D32" s="38" t="s">
        <v>27</v>
      </c>
      <c r="E32" s="38">
        <v>1</v>
      </c>
      <c r="F32" s="38">
        <f t="shared" si="2"/>
        <v>0.9</v>
      </c>
      <c r="G32" s="37">
        <f t="shared" si="3"/>
        <v>0</v>
      </c>
      <c r="H32" s="3"/>
      <c r="I32" s="3"/>
      <c r="J32" s="15"/>
      <c r="K32" s="15"/>
      <c r="L32" s="3"/>
    </row>
    <row r="33" spans="2:12" x14ac:dyDescent="0.25">
      <c r="B33" s="29" t="s">
        <v>30</v>
      </c>
      <c r="C33" s="53">
        <v>0.81251828019888861</v>
      </c>
      <c r="D33" s="38" t="s">
        <v>27</v>
      </c>
      <c r="E33" s="38">
        <v>1</v>
      </c>
      <c r="F33" s="38">
        <f t="shared" si="2"/>
        <v>0.81251828019888861</v>
      </c>
      <c r="G33" s="37">
        <f t="shared" si="3"/>
        <v>0</v>
      </c>
      <c r="H33" s="3"/>
      <c r="I33" s="3"/>
      <c r="J33" s="15"/>
      <c r="K33" s="15"/>
      <c r="L33" s="3"/>
    </row>
    <row r="34" spans="2:12" x14ac:dyDescent="0.25">
      <c r="B34" s="29" t="s">
        <v>207</v>
      </c>
      <c r="C34" s="53">
        <v>0.97440093345637169</v>
      </c>
      <c r="D34" s="38" t="s">
        <v>27</v>
      </c>
      <c r="E34" s="38">
        <v>1</v>
      </c>
      <c r="F34" s="38">
        <f t="shared" si="2"/>
        <v>0.97440093345637169</v>
      </c>
      <c r="G34" s="37">
        <f t="shared" si="3"/>
        <v>0</v>
      </c>
      <c r="H34" s="3"/>
      <c r="I34" s="3"/>
      <c r="J34" s="15"/>
      <c r="K34" s="15"/>
      <c r="L34" s="3"/>
    </row>
    <row r="35" spans="2:12" x14ac:dyDescent="0.25">
      <c r="B35" s="29" t="s">
        <v>208</v>
      </c>
      <c r="C35" s="53">
        <v>0.99999927247912201</v>
      </c>
      <c r="D35" s="38" t="s">
        <v>27</v>
      </c>
      <c r="E35" s="38">
        <v>0.97509920634885405</v>
      </c>
      <c r="F35" s="38">
        <f t="shared" si="2"/>
        <v>0.97509849694382333</v>
      </c>
      <c r="G35" s="37">
        <f t="shared" si="3"/>
        <v>1</v>
      </c>
      <c r="H35" s="3"/>
      <c r="I35" s="3"/>
      <c r="J35" s="15"/>
      <c r="K35" s="15"/>
      <c r="L35" s="3"/>
    </row>
    <row r="36" spans="2:12" x14ac:dyDescent="0.25">
      <c r="B36" s="29" t="s">
        <v>209</v>
      </c>
      <c r="C36" s="53">
        <v>1</v>
      </c>
      <c r="D36" s="38">
        <v>0</v>
      </c>
      <c r="E36" s="38">
        <v>1</v>
      </c>
      <c r="F36" s="38">
        <f t="shared" si="2"/>
        <v>0.5</v>
      </c>
      <c r="G36" s="37">
        <f t="shared" si="3"/>
        <v>0</v>
      </c>
      <c r="H36" s="3"/>
      <c r="I36" s="3"/>
      <c r="J36" s="15"/>
      <c r="K36" s="15"/>
      <c r="L36" s="3"/>
    </row>
    <row r="37" spans="2:12" x14ac:dyDescent="0.25">
      <c r="B37" s="29" t="s">
        <v>210</v>
      </c>
      <c r="C37" s="53">
        <v>0.99799028553122726</v>
      </c>
      <c r="D37" s="38" t="s">
        <v>27</v>
      </c>
      <c r="E37" s="38">
        <v>1</v>
      </c>
      <c r="F37" s="38">
        <f t="shared" si="2"/>
        <v>0.99799028553122726</v>
      </c>
      <c r="G37" s="37">
        <f t="shared" si="3"/>
        <v>1</v>
      </c>
      <c r="H37" s="3"/>
      <c r="I37" s="3"/>
      <c r="J37" s="15"/>
      <c r="K37" s="15"/>
      <c r="L37" s="3"/>
    </row>
    <row r="38" spans="2:12" x14ac:dyDescent="0.25">
      <c r="B38" s="29" t="s">
        <v>132</v>
      </c>
      <c r="C38" s="53">
        <v>0.99996869157624491</v>
      </c>
      <c r="D38" s="38">
        <v>0</v>
      </c>
      <c r="E38" s="38">
        <v>1</v>
      </c>
      <c r="F38" s="38">
        <f t="shared" si="2"/>
        <v>0.49998434578812245</v>
      </c>
      <c r="G38" s="37">
        <f t="shared" si="3"/>
        <v>0</v>
      </c>
      <c r="H38" s="3"/>
      <c r="I38" s="3"/>
      <c r="J38" s="15"/>
      <c r="K38" s="15"/>
      <c r="L38" s="3"/>
    </row>
    <row r="39" spans="2:12" x14ac:dyDescent="0.25">
      <c r="B39" s="29" t="s">
        <v>133</v>
      </c>
      <c r="C39" s="53">
        <v>0.99997160583216216</v>
      </c>
      <c r="D39" s="38">
        <v>0</v>
      </c>
      <c r="E39" s="38">
        <v>1</v>
      </c>
      <c r="F39" s="38">
        <f t="shared" si="2"/>
        <v>0.49998580291608108</v>
      </c>
      <c r="G39" s="37">
        <f t="shared" si="3"/>
        <v>0</v>
      </c>
      <c r="H39" s="3"/>
      <c r="I39" s="3"/>
      <c r="J39" s="15"/>
      <c r="K39" s="15"/>
      <c r="L39" s="3"/>
    </row>
    <row r="40" spans="2:12" x14ac:dyDescent="0.25">
      <c r="B40" s="29" t="s">
        <v>211</v>
      </c>
      <c r="C40" s="53" t="s">
        <v>634</v>
      </c>
      <c r="D40" s="38" t="s">
        <v>27</v>
      </c>
      <c r="E40" s="38">
        <v>0.99325396825380652</v>
      </c>
      <c r="F40" s="38">
        <f t="shared" si="2"/>
        <v>0</v>
      </c>
      <c r="G40" s="37">
        <f t="shared" si="3"/>
        <v>0</v>
      </c>
      <c r="H40" s="3"/>
      <c r="I40" s="3"/>
      <c r="J40" s="15"/>
      <c r="K40" s="15"/>
    </row>
    <row r="41" spans="2:12" x14ac:dyDescent="0.25">
      <c r="B41" s="29" t="s">
        <v>212</v>
      </c>
      <c r="C41" s="53">
        <v>1</v>
      </c>
      <c r="D41" s="38" t="s">
        <v>27</v>
      </c>
      <c r="E41" s="38">
        <v>1</v>
      </c>
      <c r="F41" s="38">
        <f t="shared" si="2"/>
        <v>1</v>
      </c>
      <c r="G41" s="37">
        <f t="shared" si="3"/>
        <v>1</v>
      </c>
      <c r="H41" s="3"/>
      <c r="I41" s="3"/>
      <c r="J41" s="15"/>
      <c r="K41" s="15"/>
    </row>
    <row r="42" spans="2:12" x14ac:dyDescent="0.25">
      <c r="B42" s="30" t="s">
        <v>49</v>
      </c>
      <c r="C42" s="53">
        <v>0</v>
      </c>
      <c r="D42" s="38">
        <v>0</v>
      </c>
      <c r="E42" s="38">
        <v>1</v>
      </c>
      <c r="F42" s="38">
        <f t="shared" si="2"/>
        <v>0</v>
      </c>
      <c r="G42" s="37">
        <f t="shared" si="3"/>
        <v>0</v>
      </c>
      <c r="H42" s="3"/>
      <c r="I42" s="3"/>
      <c r="J42" s="15"/>
      <c r="K42" s="15"/>
    </row>
    <row r="43" spans="2:12" x14ac:dyDescent="0.25">
      <c r="B43" s="30" t="s">
        <v>48</v>
      </c>
      <c r="C43" s="53">
        <v>0</v>
      </c>
      <c r="D43" s="38">
        <v>0</v>
      </c>
      <c r="E43" s="38">
        <v>1</v>
      </c>
      <c r="F43" s="38">
        <f t="shared" si="2"/>
        <v>0</v>
      </c>
      <c r="G43" s="37">
        <f t="shared" si="3"/>
        <v>0</v>
      </c>
      <c r="H43" s="3"/>
      <c r="I43" s="3"/>
      <c r="J43" s="15"/>
      <c r="K43" s="15"/>
    </row>
    <row r="44" spans="2:12" x14ac:dyDescent="0.25">
      <c r="B44" s="29" t="s">
        <v>134</v>
      </c>
      <c r="C44" s="53">
        <v>0.99969920328103834</v>
      </c>
      <c r="D44" s="38" t="s">
        <v>27</v>
      </c>
      <c r="E44" s="38">
        <v>1</v>
      </c>
      <c r="F44" s="38">
        <f t="shared" si="2"/>
        <v>0.99969920328103834</v>
      </c>
      <c r="G44" s="37">
        <f t="shared" si="3"/>
        <v>1</v>
      </c>
      <c r="H44" s="3"/>
      <c r="I44" s="3"/>
      <c r="J44" s="15"/>
      <c r="K44" s="15"/>
    </row>
    <row r="45" spans="2:12" x14ac:dyDescent="0.25">
      <c r="B45" s="29" t="s">
        <v>135</v>
      </c>
      <c r="C45" s="53">
        <v>0.99844263223468122</v>
      </c>
      <c r="D45" s="38" t="s">
        <v>27</v>
      </c>
      <c r="E45" s="38">
        <v>1</v>
      </c>
      <c r="F45" s="38">
        <f t="shared" si="2"/>
        <v>0.99844263223468122</v>
      </c>
      <c r="G45" s="37">
        <f t="shared" si="3"/>
        <v>1</v>
      </c>
      <c r="H45" s="3"/>
      <c r="I45" s="3"/>
      <c r="J45" s="15"/>
      <c r="K45" s="15"/>
    </row>
    <row r="46" spans="2:12" x14ac:dyDescent="0.25">
      <c r="B46" s="29" t="s">
        <v>136</v>
      </c>
      <c r="C46" s="53">
        <v>0.99956637216109268</v>
      </c>
      <c r="D46" s="38" t="s">
        <v>27</v>
      </c>
      <c r="E46" s="38">
        <v>1</v>
      </c>
      <c r="F46" s="38">
        <f t="shared" si="2"/>
        <v>0.99956637216109268</v>
      </c>
      <c r="G46" s="37">
        <f t="shared" si="3"/>
        <v>1</v>
      </c>
      <c r="H46" s="3"/>
      <c r="I46" s="3"/>
      <c r="J46" s="15"/>
      <c r="K46" s="15"/>
    </row>
    <row r="47" spans="2:12" x14ac:dyDescent="0.25">
      <c r="B47" s="32" t="s">
        <v>8</v>
      </c>
      <c r="C47" s="53">
        <v>0.98185462162087811</v>
      </c>
      <c r="D47" s="38">
        <v>0</v>
      </c>
      <c r="E47" s="38">
        <v>1</v>
      </c>
      <c r="F47" s="38">
        <f t="shared" si="2"/>
        <v>0.49092731081043905</v>
      </c>
      <c r="G47" s="37">
        <f t="shared" si="3"/>
        <v>0</v>
      </c>
    </row>
    <row r="48" spans="2:12" x14ac:dyDescent="0.25">
      <c r="B48" s="32" t="s">
        <v>7</v>
      </c>
      <c r="C48" s="53">
        <v>0.99999761106934892</v>
      </c>
      <c r="D48" s="38" t="s">
        <v>634</v>
      </c>
      <c r="E48" s="38">
        <v>1</v>
      </c>
      <c r="F48" s="38">
        <f t="shared" si="2"/>
        <v>0</v>
      </c>
      <c r="G48" s="37">
        <f t="shared" si="3"/>
        <v>0</v>
      </c>
    </row>
    <row r="49" spans="2:7" x14ac:dyDescent="0.25">
      <c r="B49" s="29" t="s">
        <v>137</v>
      </c>
      <c r="C49" s="53">
        <v>0.99997841373318297</v>
      </c>
      <c r="D49" s="38">
        <v>0</v>
      </c>
      <c r="E49" s="38">
        <v>1</v>
      </c>
      <c r="F49" s="38">
        <f t="shared" si="2"/>
        <v>0.49998920686659148</v>
      </c>
      <c r="G49" s="37">
        <f t="shared" si="3"/>
        <v>0</v>
      </c>
    </row>
    <row r="50" spans="2:7" x14ac:dyDescent="0.25">
      <c r="B50" s="29" t="s">
        <v>138</v>
      </c>
      <c r="C50" s="53">
        <v>0.99999295089594109</v>
      </c>
      <c r="D50" s="38">
        <v>0</v>
      </c>
      <c r="E50" s="38">
        <v>1</v>
      </c>
      <c r="F50" s="38">
        <f t="shared" si="2"/>
        <v>0.49999647544797055</v>
      </c>
      <c r="G50" s="37">
        <f t="shared" si="3"/>
        <v>0</v>
      </c>
    </row>
    <row r="51" spans="2:7" x14ac:dyDescent="0.25">
      <c r="B51" s="29" t="s">
        <v>213</v>
      </c>
      <c r="C51" s="53">
        <v>0.99884678747940681</v>
      </c>
      <c r="D51" s="38" t="s">
        <v>634</v>
      </c>
      <c r="E51" s="38">
        <v>1</v>
      </c>
      <c r="F51" s="38">
        <f t="shared" si="2"/>
        <v>0</v>
      </c>
      <c r="G51" s="37">
        <f t="shared" si="3"/>
        <v>0</v>
      </c>
    </row>
    <row r="52" spans="2:7" x14ac:dyDescent="0.25">
      <c r="B52" s="29" t="s">
        <v>214</v>
      </c>
      <c r="C52" s="53">
        <v>0.93464052287581689</v>
      </c>
      <c r="D52" s="38" t="s">
        <v>634</v>
      </c>
      <c r="E52" s="38">
        <v>1</v>
      </c>
      <c r="F52" s="38">
        <f t="shared" si="2"/>
        <v>0</v>
      </c>
      <c r="G52" s="37">
        <f t="shared" si="3"/>
        <v>0</v>
      </c>
    </row>
    <row r="53" spans="2:7" x14ac:dyDescent="0.25">
      <c r="B53" s="29" t="s">
        <v>215</v>
      </c>
      <c r="C53" s="53">
        <v>0.99992676487496934</v>
      </c>
      <c r="D53" s="38" t="s">
        <v>27</v>
      </c>
      <c r="E53" s="38">
        <v>1</v>
      </c>
      <c r="F53" s="38">
        <f t="shared" si="2"/>
        <v>0.99992676487496934</v>
      </c>
      <c r="G53" s="37">
        <f t="shared" si="3"/>
        <v>1</v>
      </c>
    </row>
    <row r="54" spans="2:7" x14ac:dyDescent="0.25">
      <c r="B54" s="29" t="s">
        <v>216</v>
      </c>
      <c r="C54" s="53">
        <v>0.99998874444256847</v>
      </c>
      <c r="D54" s="38" t="s">
        <v>27</v>
      </c>
      <c r="E54" s="38">
        <v>1</v>
      </c>
      <c r="F54" s="38">
        <f t="shared" si="2"/>
        <v>0.99998874444256847</v>
      </c>
      <c r="G54" s="37">
        <f t="shared" si="3"/>
        <v>1</v>
      </c>
    </row>
    <row r="55" spans="2:7" x14ac:dyDescent="0.25">
      <c r="B55" s="29" t="s">
        <v>217</v>
      </c>
      <c r="C55" s="53">
        <v>0.99999663191646482</v>
      </c>
      <c r="D55" s="38">
        <v>0.36842105263157893</v>
      </c>
      <c r="E55" s="38">
        <v>1</v>
      </c>
      <c r="F55" s="38">
        <f t="shared" si="2"/>
        <v>0.6842088422740219</v>
      </c>
      <c r="G55" s="37">
        <f t="shared" si="3"/>
        <v>0</v>
      </c>
    </row>
    <row r="56" spans="2:7" x14ac:dyDescent="0.25">
      <c r="B56" s="29" t="s">
        <v>139</v>
      </c>
      <c r="C56" s="53">
        <v>0.99999550925900982</v>
      </c>
      <c r="D56" s="38">
        <v>0.4</v>
      </c>
      <c r="E56" s="38">
        <v>1</v>
      </c>
      <c r="F56" s="38">
        <f t="shared" si="2"/>
        <v>0.69999775462950486</v>
      </c>
      <c r="G56" s="37">
        <f t="shared" si="3"/>
        <v>0</v>
      </c>
    </row>
    <row r="57" spans="2:7" x14ac:dyDescent="0.25">
      <c r="B57" s="29" t="s">
        <v>140</v>
      </c>
      <c r="C57" s="53">
        <v>0.99996171026852176</v>
      </c>
      <c r="D57" s="38">
        <v>0.36842105263157893</v>
      </c>
      <c r="E57" s="38">
        <v>1</v>
      </c>
      <c r="F57" s="38">
        <f t="shared" si="2"/>
        <v>0.68419138145005032</v>
      </c>
      <c r="G57" s="37">
        <f t="shared" si="3"/>
        <v>0</v>
      </c>
    </row>
    <row r="58" spans="2:7" x14ac:dyDescent="0.25">
      <c r="B58" s="29" t="s">
        <v>141</v>
      </c>
      <c r="C58" s="53">
        <v>0.99999772938852449</v>
      </c>
      <c r="D58" s="38">
        <v>0.36842105263157893</v>
      </c>
      <c r="E58" s="38">
        <v>1</v>
      </c>
      <c r="F58" s="38">
        <f t="shared" si="2"/>
        <v>0.68420939101005174</v>
      </c>
      <c r="G58" s="37">
        <f t="shared" si="3"/>
        <v>0</v>
      </c>
    </row>
    <row r="59" spans="2:7" x14ac:dyDescent="0.25">
      <c r="B59" s="29" t="s">
        <v>218</v>
      </c>
      <c r="C59" s="53">
        <v>0.99999054941004706</v>
      </c>
      <c r="D59" s="38" t="s">
        <v>27</v>
      </c>
      <c r="E59" s="38">
        <v>0.97703373015870709</v>
      </c>
      <c r="F59" s="38">
        <f t="shared" si="2"/>
        <v>0.97702449661355317</v>
      </c>
      <c r="G59" s="37">
        <f t="shared" si="3"/>
        <v>1</v>
      </c>
    </row>
    <row r="60" spans="2:7" x14ac:dyDescent="0.25">
      <c r="B60" s="29" t="s">
        <v>219</v>
      </c>
      <c r="C60" s="53">
        <v>0.99995392231985758</v>
      </c>
      <c r="D60" s="38" t="s">
        <v>27</v>
      </c>
      <c r="E60" s="38">
        <v>0.99104662698404611</v>
      </c>
      <c r="F60" s="38">
        <f t="shared" si="2"/>
        <v>0.99100096185456177</v>
      </c>
      <c r="G60" s="37">
        <f t="shared" si="3"/>
        <v>1</v>
      </c>
    </row>
    <row r="61" spans="2:7" x14ac:dyDescent="0.25">
      <c r="B61" s="29" t="s">
        <v>142</v>
      </c>
      <c r="C61" s="53">
        <v>0.99966167330199374</v>
      </c>
      <c r="D61" s="38" t="s">
        <v>27</v>
      </c>
      <c r="E61" s="38">
        <v>1</v>
      </c>
      <c r="F61" s="38">
        <f t="shared" si="2"/>
        <v>0.99966167330199374</v>
      </c>
      <c r="G61" s="37">
        <f t="shared" si="3"/>
        <v>1</v>
      </c>
    </row>
    <row r="62" spans="2:7" x14ac:dyDescent="0.25">
      <c r="B62" s="29" t="s">
        <v>143</v>
      </c>
      <c r="C62" s="53">
        <v>0.99997698034046822</v>
      </c>
      <c r="D62" s="38" t="s">
        <v>27</v>
      </c>
      <c r="E62" s="38">
        <v>1</v>
      </c>
      <c r="F62" s="38">
        <f t="shared" si="2"/>
        <v>0.99997698034046822</v>
      </c>
      <c r="G62" s="37">
        <f t="shared" si="3"/>
        <v>1</v>
      </c>
    </row>
    <row r="63" spans="2:7" x14ac:dyDescent="0.25">
      <c r="B63" s="29" t="s">
        <v>220</v>
      </c>
      <c r="C63" s="53">
        <v>1</v>
      </c>
      <c r="D63" s="38" t="s">
        <v>27</v>
      </c>
      <c r="E63" s="38">
        <v>1</v>
      </c>
      <c r="F63" s="38">
        <f t="shared" si="2"/>
        <v>1</v>
      </c>
      <c r="G63" s="37">
        <f t="shared" si="3"/>
        <v>1</v>
      </c>
    </row>
    <row r="64" spans="2:7" x14ac:dyDescent="0.25">
      <c r="B64" s="29" t="s">
        <v>122</v>
      </c>
      <c r="C64" s="53">
        <v>0.99998458710128757</v>
      </c>
      <c r="D64" s="38" t="s">
        <v>27</v>
      </c>
      <c r="E64" s="38">
        <v>0.65563037367740307</v>
      </c>
      <c r="F64" s="38">
        <f t="shared" si="2"/>
        <v>0.65562026851286082</v>
      </c>
      <c r="G64" s="37">
        <f t="shared" si="3"/>
        <v>0</v>
      </c>
    </row>
    <row r="65" spans="2:7" x14ac:dyDescent="0.25">
      <c r="B65" s="33" t="s">
        <v>221</v>
      </c>
      <c r="C65" s="53">
        <v>1</v>
      </c>
      <c r="D65" s="38" t="s">
        <v>27</v>
      </c>
      <c r="E65" s="38">
        <v>0.99893353174593358</v>
      </c>
      <c r="F65" s="38">
        <f t="shared" si="2"/>
        <v>0.99893353174593358</v>
      </c>
      <c r="G65" s="37">
        <f t="shared" si="3"/>
        <v>1</v>
      </c>
    </row>
    <row r="66" spans="2:7" x14ac:dyDescent="0.25">
      <c r="B66" s="33" t="s">
        <v>222</v>
      </c>
      <c r="C66" s="53">
        <v>0.99999404211036391</v>
      </c>
      <c r="D66" s="38" t="s">
        <v>27</v>
      </c>
      <c r="E66" s="38">
        <v>1</v>
      </c>
      <c r="F66" s="38">
        <f t="shared" si="2"/>
        <v>0.99999404211036391</v>
      </c>
      <c r="G66" s="37">
        <f t="shared" si="3"/>
        <v>1</v>
      </c>
    </row>
    <row r="67" spans="2:7" x14ac:dyDescent="0.25">
      <c r="B67" s="29" t="s">
        <v>223</v>
      </c>
      <c r="C67" s="53">
        <v>0.9948194503094685</v>
      </c>
      <c r="D67" s="38" t="s">
        <v>27</v>
      </c>
      <c r="E67" s="38">
        <v>1</v>
      </c>
      <c r="F67" s="38">
        <f t="shared" si="2"/>
        <v>0.9948194503094685</v>
      </c>
      <c r="G67" s="37">
        <f t="shared" si="3"/>
        <v>1</v>
      </c>
    </row>
    <row r="68" spans="2:7" x14ac:dyDescent="0.25">
      <c r="B68" s="29" t="s">
        <v>9</v>
      </c>
      <c r="C68" s="53">
        <v>0.92841389782710881</v>
      </c>
      <c r="D68" s="38">
        <v>0</v>
      </c>
      <c r="E68" s="38">
        <v>1</v>
      </c>
      <c r="F68" s="38">
        <f t="shared" si="2"/>
        <v>0.46420694891355441</v>
      </c>
      <c r="G68" s="37">
        <f t="shared" si="3"/>
        <v>0</v>
      </c>
    </row>
    <row r="69" spans="2:7" x14ac:dyDescent="0.25">
      <c r="B69" s="29" t="s">
        <v>10</v>
      </c>
      <c r="C69" s="53">
        <v>0.92828631654482663</v>
      </c>
      <c r="D69" s="38">
        <v>0</v>
      </c>
      <c r="E69" s="38">
        <v>1</v>
      </c>
      <c r="F69" s="38">
        <f t="shared" si="2"/>
        <v>0.46414315827241331</v>
      </c>
      <c r="G69" s="37">
        <f t="shared" si="3"/>
        <v>0</v>
      </c>
    </row>
    <row r="70" spans="2:7" x14ac:dyDescent="0.25">
      <c r="B70" s="29" t="s">
        <v>35</v>
      </c>
      <c r="C70" s="53">
        <v>0.99997104391512015</v>
      </c>
      <c r="D70" s="38">
        <v>0</v>
      </c>
      <c r="E70" s="38">
        <v>1</v>
      </c>
      <c r="F70" s="38">
        <f t="shared" si="2"/>
        <v>0.49998552195756008</v>
      </c>
      <c r="G70" s="37">
        <f t="shared" si="3"/>
        <v>0</v>
      </c>
    </row>
    <row r="71" spans="2:7" x14ac:dyDescent="0.25">
      <c r="B71" s="29" t="s">
        <v>224</v>
      </c>
      <c r="C71" s="53">
        <v>0.9569989998627263</v>
      </c>
      <c r="D71" s="38" t="s">
        <v>634</v>
      </c>
      <c r="E71" s="38">
        <v>1</v>
      </c>
      <c r="F71" s="38">
        <f t="shared" si="2"/>
        <v>0</v>
      </c>
      <c r="G71" s="37">
        <f t="shared" si="3"/>
        <v>0</v>
      </c>
    </row>
    <row r="72" spans="2:7" x14ac:dyDescent="0.25">
      <c r="B72" s="29" t="s">
        <v>225</v>
      </c>
      <c r="C72" s="53">
        <v>0.94983913627488548</v>
      </c>
      <c r="D72" s="38" t="s">
        <v>27</v>
      </c>
      <c r="E72" s="38">
        <v>0.99670138888879067</v>
      </c>
      <c r="F72" s="38">
        <f t="shared" si="2"/>
        <v>0.9467059863461077</v>
      </c>
      <c r="G72" s="37">
        <f t="shared" si="3"/>
        <v>0</v>
      </c>
    </row>
    <row r="73" spans="2:7" x14ac:dyDescent="0.25">
      <c r="B73" s="29" t="s">
        <v>226</v>
      </c>
      <c r="C73" s="53">
        <v>0.93713902680457362</v>
      </c>
      <c r="D73" s="38" t="s">
        <v>27</v>
      </c>
      <c r="E73" s="38">
        <v>0.84278273809546334</v>
      </c>
      <c r="F73" s="38">
        <f t="shared" si="2"/>
        <v>0.78980459498647637</v>
      </c>
      <c r="G73" s="37">
        <f t="shared" si="3"/>
        <v>0</v>
      </c>
    </row>
    <row r="74" spans="2:7" x14ac:dyDescent="0.25">
      <c r="B74" s="29" t="s">
        <v>227</v>
      </c>
      <c r="C74" s="53">
        <v>0.95124867789028345</v>
      </c>
      <c r="D74" s="38" t="s">
        <v>27</v>
      </c>
      <c r="E74" s="38">
        <v>0.95158730158748639</v>
      </c>
      <c r="F74" s="38">
        <f t="shared" si="2"/>
        <v>0.90519616253227886</v>
      </c>
      <c r="G74" s="37">
        <f t="shared" si="3"/>
        <v>0</v>
      </c>
    </row>
    <row r="75" spans="2:7" x14ac:dyDescent="0.25">
      <c r="B75" s="29" t="s">
        <v>228</v>
      </c>
      <c r="C75" s="53">
        <v>0.99999488316561491</v>
      </c>
      <c r="D75" s="38" t="s">
        <v>27</v>
      </c>
      <c r="E75" s="38">
        <v>1</v>
      </c>
      <c r="F75" s="38">
        <f t="shared" si="2"/>
        <v>0.99999488316561491</v>
      </c>
      <c r="G75" s="37">
        <f t="shared" si="3"/>
        <v>1</v>
      </c>
    </row>
    <row r="76" spans="2:7" x14ac:dyDescent="0.25">
      <c r="B76" s="29" t="s">
        <v>229</v>
      </c>
      <c r="C76" s="53">
        <v>0.99999833573265207</v>
      </c>
      <c r="D76" s="38" t="s">
        <v>27</v>
      </c>
      <c r="E76" s="38">
        <v>1</v>
      </c>
      <c r="F76" s="38">
        <f t="shared" si="2"/>
        <v>0.99999833573265207</v>
      </c>
      <c r="G76" s="37">
        <f t="shared" si="3"/>
        <v>1</v>
      </c>
    </row>
    <row r="77" spans="2:7" x14ac:dyDescent="0.25">
      <c r="B77" s="29" t="s">
        <v>230</v>
      </c>
      <c r="C77" s="53">
        <v>1</v>
      </c>
      <c r="D77" s="38" t="s">
        <v>27</v>
      </c>
      <c r="E77" s="38">
        <v>1</v>
      </c>
      <c r="F77" s="38">
        <f t="shared" ref="F77:F135" si="4">IF(D77="No verificable",0,IF(C77="No verificable",0,IF(AND(C77="No participó",D77="No participó"),E77,IF(D77="No participó",C77*E77,(C77*0.5+D77*0.5)*E77))))</f>
        <v>1</v>
      </c>
      <c r="G77" s="37">
        <f t="shared" ref="G77:G135" si="5">IF(ROUND(F77,2)&gt;=0.98,1,0)</f>
        <v>1</v>
      </c>
    </row>
    <row r="78" spans="2:7" x14ac:dyDescent="0.25">
      <c r="B78" s="29" t="s">
        <v>231</v>
      </c>
      <c r="C78" s="53" t="s">
        <v>634</v>
      </c>
      <c r="D78" s="38" t="s">
        <v>27</v>
      </c>
      <c r="E78" s="38">
        <v>1</v>
      </c>
      <c r="F78" s="38">
        <f t="shared" si="4"/>
        <v>0</v>
      </c>
      <c r="G78" s="37">
        <f t="shared" si="5"/>
        <v>0</v>
      </c>
    </row>
    <row r="79" spans="2:7" x14ac:dyDescent="0.25">
      <c r="B79" s="29" t="s">
        <v>302</v>
      </c>
      <c r="C79" s="53" t="s">
        <v>634</v>
      </c>
      <c r="D79" s="38" t="s">
        <v>27</v>
      </c>
      <c r="E79" s="38">
        <v>1</v>
      </c>
      <c r="F79" s="38">
        <f t="shared" si="4"/>
        <v>0</v>
      </c>
      <c r="G79" s="37">
        <f t="shared" si="5"/>
        <v>0</v>
      </c>
    </row>
    <row r="80" spans="2:7" x14ac:dyDescent="0.25">
      <c r="B80" s="29" t="s">
        <v>301</v>
      </c>
      <c r="C80" s="53">
        <v>0.99993791161274581</v>
      </c>
      <c r="D80" s="38">
        <v>0</v>
      </c>
      <c r="E80" s="38">
        <v>1</v>
      </c>
      <c r="F80" s="38">
        <f t="shared" si="4"/>
        <v>0.49996895580637291</v>
      </c>
      <c r="G80" s="37">
        <f t="shared" si="5"/>
        <v>0</v>
      </c>
    </row>
    <row r="81" spans="2:7" x14ac:dyDescent="0.25">
      <c r="B81" s="29" t="s">
        <v>11</v>
      </c>
      <c r="C81" s="53" t="s">
        <v>634</v>
      </c>
      <c r="D81" s="38" t="s">
        <v>634</v>
      </c>
      <c r="E81" s="38">
        <v>1</v>
      </c>
      <c r="F81" s="38">
        <f t="shared" si="4"/>
        <v>0</v>
      </c>
      <c r="G81" s="37">
        <f t="shared" si="5"/>
        <v>0</v>
      </c>
    </row>
    <row r="82" spans="2:7" x14ac:dyDescent="0.25">
      <c r="B82" s="29" t="s">
        <v>34</v>
      </c>
      <c r="C82" s="53" t="s">
        <v>634</v>
      </c>
      <c r="D82" s="38" t="s">
        <v>634</v>
      </c>
      <c r="E82" s="38">
        <v>1</v>
      </c>
      <c r="F82" s="38">
        <f t="shared" si="4"/>
        <v>0</v>
      </c>
      <c r="G82" s="37">
        <f t="shared" si="5"/>
        <v>0</v>
      </c>
    </row>
    <row r="83" spans="2:7" x14ac:dyDescent="0.25">
      <c r="B83" s="29" t="s">
        <v>232</v>
      </c>
      <c r="C83" s="53">
        <v>0.93920056530942697</v>
      </c>
      <c r="D83" s="38" t="s">
        <v>27</v>
      </c>
      <c r="E83" s="38">
        <v>0.99945436507940555</v>
      </c>
      <c r="F83" s="38">
        <f t="shared" si="4"/>
        <v>0.93868810468355213</v>
      </c>
      <c r="G83" s="37">
        <f t="shared" si="5"/>
        <v>0</v>
      </c>
    </row>
    <row r="84" spans="2:7" x14ac:dyDescent="0.25">
      <c r="B84" s="29" t="s">
        <v>233</v>
      </c>
      <c r="C84" s="53">
        <v>0.9516535686748645</v>
      </c>
      <c r="D84" s="38" t="s">
        <v>27</v>
      </c>
      <c r="E84" s="38">
        <v>0.97363591269848782</v>
      </c>
      <c r="F84" s="38">
        <f t="shared" si="4"/>
        <v>0.92656409090952474</v>
      </c>
      <c r="G84" s="37">
        <f t="shared" si="5"/>
        <v>0</v>
      </c>
    </row>
    <row r="85" spans="2:7" x14ac:dyDescent="0.25">
      <c r="B85" s="29" t="s">
        <v>234</v>
      </c>
      <c r="C85" s="53">
        <v>0.99943183444186123</v>
      </c>
      <c r="D85" s="38" t="s">
        <v>27</v>
      </c>
      <c r="E85" s="38">
        <v>0.98025793650776905</v>
      </c>
      <c r="F85" s="38">
        <f t="shared" si="4"/>
        <v>0.97970098771015313</v>
      </c>
      <c r="G85" s="37">
        <f t="shared" si="5"/>
        <v>1</v>
      </c>
    </row>
    <row r="86" spans="2:7" x14ac:dyDescent="0.25">
      <c r="B86" s="29" t="s">
        <v>235</v>
      </c>
      <c r="C86" s="53">
        <v>0.9998305204779615</v>
      </c>
      <c r="D86" s="38" t="s">
        <v>27</v>
      </c>
      <c r="E86" s="38">
        <v>0.98025793650776905</v>
      </c>
      <c r="F86" s="38">
        <f t="shared" si="4"/>
        <v>0.98009180286121522</v>
      </c>
      <c r="G86" s="37">
        <f t="shared" si="5"/>
        <v>1</v>
      </c>
    </row>
    <row r="87" spans="2:7" x14ac:dyDescent="0.25">
      <c r="B87" s="29" t="s">
        <v>236</v>
      </c>
      <c r="C87" s="53">
        <v>0.99997704050700298</v>
      </c>
      <c r="D87" s="38">
        <v>0.33333333333333331</v>
      </c>
      <c r="E87" s="38">
        <v>0.75992063492075046</v>
      </c>
      <c r="F87" s="38">
        <f t="shared" si="4"/>
        <v>0.50660503291758574</v>
      </c>
      <c r="G87" s="37">
        <f t="shared" si="5"/>
        <v>0</v>
      </c>
    </row>
    <row r="88" spans="2:7" x14ac:dyDescent="0.25">
      <c r="B88" s="29" t="s">
        <v>237</v>
      </c>
      <c r="C88" s="53">
        <v>0.99996413150415397</v>
      </c>
      <c r="D88" s="38">
        <v>0.33333333333333331</v>
      </c>
      <c r="E88" s="38">
        <v>0.75992063492075046</v>
      </c>
      <c r="F88" s="38">
        <f t="shared" si="4"/>
        <v>0.50660012800876519</v>
      </c>
      <c r="G88" s="37">
        <f t="shared" si="5"/>
        <v>0</v>
      </c>
    </row>
    <row r="89" spans="2:7" x14ac:dyDescent="0.25">
      <c r="B89" s="29" t="s">
        <v>12</v>
      </c>
      <c r="C89" s="53">
        <v>0.99995677463515253</v>
      </c>
      <c r="D89" s="38" t="s">
        <v>634</v>
      </c>
      <c r="E89" s="38">
        <v>0.91041666666673593</v>
      </c>
      <c r="F89" s="38">
        <f t="shared" si="4"/>
        <v>0</v>
      </c>
      <c r="G89" s="37">
        <f t="shared" si="5"/>
        <v>0</v>
      </c>
    </row>
    <row r="90" spans="2:7" x14ac:dyDescent="0.25">
      <c r="B90" s="29" t="s">
        <v>13</v>
      </c>
      <c r="C90" s="53">
        <v>0.99993581864528902</v>
      </c>
      <c r="D90" s="38" t="s">
        <v>634</v>
      </c>
      <c r="E90" s="38">
        <v>1</v>
      </c>
      <c r="F90" s="38">
        <f t="shared" si="4"/>
        <v>0</v>
      </c>
      <c r="G90" s="37">
        <f t="shared" si="5"/>
        <v>0</v>
      </c>
    </row>
    <row r="91" spans="2:7" x14ac:dyDescent="0.25">
      <c r="B91" s="29" t="s">
        <v>238</v>
      </c>
      <c r="C91" s="53">
        <v>0.99970240319254511</v>
      </c>
      <c r="D91" s="38" t="s">
        <v>27</v>
      </c>
      <c r="E91" s="38">
        <v>1</v>
      </c>
      <c r="F91" s="38">
        <f t="shared" si="4"/>
        <v>0.99970240319254511</v>
      </c>
      <c r="G91" s="37">
        <f t="shared" si="5"/>
        <v>1</v>
      </c>
    </row>
    <row r="92" spans="2:7" x14ac:dyDescent="0.25">
      <c r="B92" s="29" t="s">
        <v>144</v>
      </c>
      <c r="C92" s="53">
        <v>0.84584264059480063</v>
      </c>
      <c r="D92" s="38">
        <v>6.6666666666666666E-2</v>
      </c>
      <c r="E92" s="38">
        <v>1</v>
      </c>
      <c r="F92" s="38">
        <f t="shared" si="4"/>
        <v>0.45625465363073364</v>
      </c>
      <c r="G92" s="37">
        <f t="shared" si="5"/>
        <v>0</v>
      </c>
    </row>
    <row r="93" spans="2:7" x14ac:dyDescent="0.25">
      <c r="B93" s="29" t="s">
        <v>145</v>
      </c>
      <c r="C93" s="53">
        <v>0.90877895997420666</v>
      </c>
      <c r="D93" s="38">
        <v>0</v>
      </c>
      <c r="E93" s="38">
        <v>0.99965277777794526</v>
      </c>
      <c r="F93" s="38">
        <f t="shared" si="4"/>
        <v>0.45423170586218392</v>
      </c>
      <c r="G93" s="37">
        <f t="shared" si="5"/>
        <v>0</v>
      </c>
    </row>
    <row r="94" spans="2:7" x14ac:dyDescent="0.25">
      <c r="B94" s="29" t="s">
        <v>146</v>
      </c>
      <c r="C94" s="53">
        <v>1</v>
      </c>
      <c r="D94" s="38">
        <v>0.4</v>
      </c>
      <c r="E94" s="38">
        <v>0.99523809523816453</v>
      </c>
      <c r="F94" s="38">
        <f t="shared" si="4"/>
        <v>0.69666666666671517</v>
      </c>
      <c r="G94" s="37">
        <f t="shared" si="5"/>
        <v>0</v>
      </c>
    </row>
    <row r="95" spans="2:7" x14ac:dyDescent="0.25">
      <c r="B95" s="29" t="s">
        <v>147</v>
      </c>
      <c r="C95" s="53">
        <v>1</v>
      </c>
      <c r="D95" s="38">
        <v>1</v>
      </c>
      <c r="E95" s="38">
        <v>0.99528769841266951</v>
      </c>
      <c r="F95" s="38">
        <f t="shared" si="4"/>
        <v>0.99528769841266951</v>
      </c>
      <c r="G95" s="37">
        <f t="shared" si="5"/>
        <v>1</v>
      </c>
    </row>
    <row r="96" spans="2:7" x14ac:dyDescent="0.25">
      <c r="B96" s="29" t="s">
        <v>239</v>
      </c>
      <c r="C96" s="53">
        <v>0.99766100109153266</v>
      </c>
      <c r="D96" s="38" t="s">
        <v>27</v>
      </c>
      <c r="E96" s="38">
        <v>1</v>
      </c>
      <c r="F96" s="38">
        <f t="shared" si="4"/>
        <v>0.99766100109153266</v>
      </c>
      <c r="G96" s="37">
        <f t="shared" si="5"/>
        <v>1</v>
      </c>
    </row>
    <row r="97" spans="2:7" x14ac:dyDescent="0.25">
      <c r="B97" s="29" t="s">
        <v>240</v>
      </c>
      <c r="C97" s="53">
        <v>0.99866795834342459</v>
      </c>
      <c r="D97" s="38" t="s">
        <v>27</v>
      </c>
      <c r="E97" s="38">
        <v>1</v>
      </c>
      <c r="F97" s="38">
        <f t="shared" si="4"/>
        <v>0.99866795834342459</v>
      </c>
      <c r="G97" s="37">
        <f t="shared" si="5"/>
        <v>1</v>
      </c>
    </row>
    <row r="98" spans="2:7" x14ac:dyDescent="0.25">
      <c r="B98" s="29" t="s">
        <v>241</v>
      </c>
      <c r="C98" s="53">
        <v>0.99736472241742802</v>
      </c>
      <c r="D98" s="38" t="s">
        <v>27</v>
      </c>
      <c r="E98" s="38">
        <v>0.97864583333336796</v>
      </c>
      <c r="F98" s="38">
        <f t="shared" si="4"/>
        <v>0.97606682990750704</v>
      </c>
      <c r="G98" s="37">
        <f t="shared" si="5"/>
        <v>1</v>
      </c>
    </row>
    <row r="99" spans="2:7" x14ac:dyDescent="0.25">
      <c r="B99" s="29" t="s">
        <v>242</v>
      </c>
      <c r="C99" s="53">
        <v>0.99693627450980382</v>
      </c>
      <c r="D99" s="38" t="s">
        <v>27</v>
      </c>
      <c r="E99" s="38">
        <v>1</v>
      </c>
      <c r="F99" s="38">
        <f t="shared" si="4"/>
        <v>0.99693627450980382</v>
      </c>
      <c r="G99" s="37">
        <f t="shared" si="5"/>
        <v>1</v>
      </c>
    </row>
    <row r="100" spans="2:7" x14ac:dyDescent="0.25">
      <c r="B100" s="29" t="s">
        <v>243</v>
      </c>
      <c r="C100" s="53">
        <v>0.99997304582210245</v>
      </c>
      <c r="D100" s="38" t="s">
        <v>27</v>
      </c>
      <c r="E100" s="38">
        <v>1</v>
      </c>
      <c r="F100" s="38">
        <f t="shared" si="4"/>
        <v>0.99997304582210245</v>
      </c>
      <c r="G100" s="37">
        <f t="shared" si="5"/>
        <v>1</v>
      </c>
    </row>
    <row r="101" spans="2:7" x14ac:dyDescent="0.25">
      <c r="B101" s="29" t="s">
        <v>244</v>
      </c>
      <c r="C101" s="53">
        <v>0.99887563019114278</v>
      </c>
      <c r="D101" s="38" t="s">
        <v>27</v>
      </c>
      <c r="E101" s="38">
        <v>1</v>
      </c>
      <c r="F101" s="38">
        <f t="shared" si="4"/>
        <v>0.99887563019114278</v>
      </c>
      <c r="G101" s="37">
        <f t="shared" si="5"/>
        <v>1</v>
      </c>
    </row>
    <row r="102" spans="2:7" x14ac:dyDescent="0.25">
      <c r="B102" s="29" t="s">
        <v>245</v>
      </c>
      <c r="C102" s="53">
        <v>0.99742042734920244</v>
      </c>
      <c r="D102" s="38" t="s">
        <v>27</v>
      </c>
      <c r="E102" s="38">
        <v>1</v>
      </c>
      <c r="F102" s="38">
        <f t="shared" si="4"/>
        <v>0.99742042734920244</v>
      </c>
      <c r="G102" s="37">
        <f t="shared" si="5"/>
        <v>1</v>
      </c>
    </row>
    <row r="103" spans="2:7" x14ac:dyDescent="0.25">
      <c r="B103" s="29" t="s">
        <v>246</v>
      </c>
      <c r="C103" s="53">
        <v>0.99735830931796354</v>
      </c>
      <c r="D103" s="38" t="s">
        <v>27</v>
      </c>
      <c r="E103" s="38">
        <v>0.98338293650782105</v>
      </c>
      <c r="F103" s="38">
        <f t="shared" si="4"/>
        <v>0.98078514296757469</v>
      </c>
      <c r="G103" s="37">
        <f t="shared" si="5"/>
        <v>1</v>
      </c>
    </row>
    <row r="104" spans="2:7" x14ac:dyDescent="0.25">
      <c r="B104" s="29" t="s">
        <v>150</v>
      </c>
      <c r="C104" s="53">
        <v>0.98843930635838151</v>
      </c>
      <c r="D104" s="38">
        <v>0.125</v>
      </c>
      <c r="E104" s="38">
        <v>1</v>
      </c>
      <c r="F104" s="38">
        <f t="shared" si="4"/>
        <v>0.5567196531791907</v>
      </c>
      <c r="G104" s="37">
        <f t="shared" si="5"/>
        <v>0</v>
      </c>
    </row>
    <row r="105" spans="2:7" x14ac:dyDescent="0.25">
      <c r="B105" s="29" t="s">
        <v>151</v>
      </c>
      <c r="C105" s="53">
        <v>0.9285714285714286</v>
      </c>
      <c r="D105" s="38" t="s">
        <v>27</v>
      </c>
      <c r="E105" s="38">
        <v>1</v>
      </c>
      <c r="F105" s="38">
        <f t="shared" si="4"/>
        <v>0.9285714285714286</v>
      </c>
      <c r="G105" s="37">
        <f t="shared" si="5"/>
        <v>0</v>
      </c>
    </row>
    <row r="106" spans="2:7" x14ac:dyDescent="0.25">
      <c r="B106" s="29" t="s">
        <v>152</v>
      </c>
      <c r="C106" s="53" t="s">
        <v>27</v>
      </c>
      <c r="D106" s="38" t="s">
        <v>27</v>
      </c>
      <c r="E106" s="38">
        <v>1</v>
      </c>
      <c r="F106" s="38">
        <f t="shared" si="4"/>
        <v>1</v>
      </c>
      <c r="G106" s="37">
        <f t="shared" si="5"/>
        <v>1</v>
      </c>
    </row>
    <row r="107" spans="2:7" x14ac:dyDescent="0.25">
      <c r="B107" s="29" t="s">
        <v>153</v>
      </c>
      <c r="C107" s="53" t="s">
        <v>27</v>
      </c>
      <c r="D107" s="38" t="s">
        <v>27</v>
      </c>
      <c r="E107" s="38">
        <v>1</v>
      </c>
      <c r="F107" s="38">
        <f t="shared" si="4"/>
        <v>1</v>
      </c>
      <c r="G107" s="37">
        <f t="shared" si="5"/>
        <v>1</v>
      </c>
    </row>
    <row r="108" spans="2:7" x14ac:dyDescent="0.25">
      <c r="B108" s="29" t="s">
        <v>154</v>
      </c>
      <c r="C108" s="53" t="s">
        <v>27</v>
      </c>
      <c r="D108" s="38" t="s">
        <v>27</v>
      </c>
      <c r="E108" s="38">
        <v>1</v>
      </c>
      <c r="F108" s="38">
        <f t="shared" si="4"/>
        <v>1</v>
      </c>
      <c r="G108" s="37">
        <f t="shared" si="5"/>
        <v>1</v>
      </c>
    </row>
    <row r="109" spans="2:7" x14ac:dyDescent="0.25">
      <c r="B109" s="29" t="s">
        <v>155</v>
      </c>
      <c r="C109" s="53" t="s">
        <v>27</v>
      </c>
      <c r="D109" s="38" t="s">
        <v>27</v>
      </c>
      <c r="E109" s="38">
        <v>1</v>
      </c>
      <c r="F109" s="38">
        <f t="shared" si="4"/>
        <v>1</v>
      </c>
      <c r="G109" s="37">
        <f t="shared" si="5"/>
        <v>1</v>
      </c>
    </row>
    <row r="110" spans="2:7" x14ac:dyDescent="0.25">
      <c r="B110" s="29" t="s">
        <v>156</v>
      </c>
      <c r="C110" s="53" t="s">
        <v>27</v>
      </c>
      <c r="D110" s="38" t="s">
        <v>27</v>
      </c>
      <c r="E110" s="38">
        <v>1</v>
      </c>
      <c r="F110" s="38">
        <f t="shared" si="4"/>
        <v>1</v>
      </c>
      <c r="G110" s="37">
        <f t="shared" si="5"/>
        <v>1</v>
      </c>
    </row>
    <row r="111" spans="2:7" x14ac:dyDescent="0.25">
      <c r="B111" s="29" t="s">
        <v>247</v>
      </c>
      <c r="C111" s="53">
        <v>1</v>
      </c>
      <c r="D111" s="38" t="s">
        <v>27</v>
      </c>
      <c r="E111" s="38">
        <v>1</v>
      </c>
      <c r="F111" s="38">
        <f t="shared" si="4"/>
        <v>1</v>
      </c>
      <c r="G111" s="37">
        <f t="shared" si="5"/>
        <v>1</v>
      </c>
    </row>
    <row r="112" spans="2:7" x14ac:dyDescent="0.25">
      <c r="B112" s="29" t="s">
        <v>248</v>
      </c>
      <c r="C112" s="53">
        <v>0.99995275441746201</v>
      </c>
      <c r="D112" s="38" t="s">
        <v>27</v>
      </c>
      <c r="E112" s="38">
        <v>1</v>
      </c>
      <c r="F112" s="38">
        <f t="shared" si="4"/>
        <v>0.99995275441746201</v>
      </c>
      <c r="G112" s="37">
        <f t="shared" si="5"/>
        <v>1</v>
      </c>
    </row>
    <row r="113" spans="2:7" x14ac:dyDescent="0.25">
      <c r="B113" s="29" t="s">
        <v>249</v>
      </c>
      <c r="C113" s="53">
        <v>0.99999642438029146</v>
      </c>
      <c r="D113" s="38" t="s">
        <v>27</v>
      </c>
      <c r="E113" s="38">
        <v>1</v>
      </c>
      <c r="F113" s="38">
        <f t="shared" si="4"/>
        <v>0.99999642438029146</v>
      </c>
      <c r="G113" s="37">
        <f t="shared" si="5"/>
        <v>1</v>
      </c>
    </row>
    <row r="114" spans="2:7" x14ac:dyDescent="0.25">
      <c r="B114" s="29" t="s">
        <v>250</v>
      </c>
      <c r="C114" s="53">
        <v>0.99998816247009781</v>
      </c>
      <c r="D114" s="38" t="s">
        <v>27</v>
      </c>
      <c r="E114" s="38">
        <v>1</v>
      </c>
      <c r="F114" s="38">
        <f t="shared" si="4"/>
        <v>0.99998816247009781</v>
      </c>
      <c r="G114" s="37">
        <f t="shared" si="5"/>
        <v>1</v>
      </c>
    </row>
    <row r="115" spans="2:7" x14ac:dyDescent="0.25">
      <c r="B115" s="29" t="s">
        <v>251</v>
      </c>
      <c r="C115" s="53">
        <v>0.99999859668424551</v>
      </c>
      <c r="D115" s="38" t="s">
        <v>27</v>
      </c>
      <c r="E115" s="38">
        <v>0.99697420634921785</v>
      </c>
      <c r="F115" s="38">
        <f t="shared" si="4"/>
        <v>0.99697280727960724</v>
      </c>
      <c r="G115" s="37">
        <f t="shared" si="5"/>
        <v>1</v>
      </c>
    </row>
    <row r="116" spans="2:7" x14ac:dyDescent="0.25">
      <c r="B116" s="29" t="s">
        <v>252</v>
      </c>
      <c r="C116" s="53">
        <v>0.99999774519077378</v>
      </c>
      <c r="D116" s="38" t="s">
        <v>27</v>
      </c>
      <c r="E116" s="38">
        <v>0.99697420634921785</v>
      </c>
      <c r="F116" s="38">
        <f t="shared" si="4"/>
        <v>0.99697195836257912</v>
      </c>
      <c r="G116" s="37">
        <f t="shared" si="5"/>
        <v>1</v>
      </c>
    </row>
    <row r="117" spans="2:7" x14ac:dyDescent="0.25">
      <c r="B117" s="29" t="s">
        <v>253</v>
      </c>
      <c r="C117" s="53">
        <v>0.9684587169526041</v>
      </c>
      <c r="D117" s="38">
        <v>0.63157894736842102</v>
      </c>
      <c r="E117" s="38">
        <v>1</v>
      </c>
      <c r="F117" s="38">
        <f t="shared" si="4"/>
        <v>0.80001883216051262</v>
      </c>
      <c r="G117" s="37">
        <f t="shared" si="5"/>
        <v>0</v>
      </c>
    </row>
    <row r="118" spans="2:7" x14ac:dyDescent="0.25">
      <c r="B118" s="29" t="s">
        <v>254</v>
      </c>
      <c r="C118" s="53">
        <v>0.99999154971063797</v>
      </c>
      <c r="D118" s="38" t="s">
        <v>27</v>
      </c>
      <c r="E118" s="38">
        <v>1</v>
      </c>
      <c r="F118" s="38">
        <f t="shared" si="4"/>
        <v>0.99999154971063797</v>
      </c>
      <c r="G118" s="37">
        <f t="shared" si="5"/>
        <v>1</v>
      </c>
    </row>
    <row r="119" spans="2:7" x14ac:dyDescent="0.25">
      <c r="B119" s="29" t="s">
        <v>255</v>
      </c>
      <c r="C119" s="53">
        <v>0.99999408308142601</v>
      </c>
      <c r="D119" s="38" t="s">
        <v>27</v>
      </c>
      <c r="E119" s="38">
        <v>1</v>
      </c>
      <c r="F119" s="38">
        <f t="shared" si="4"/>
        <v>0.99999408308142601</v>
      </c>
      <c r="G119" s="37">
        <f t="shared" si="5"/>
        <v>1</v>
      </c>
    </row>
    <row r="120" spans="2:7" x14ac:dyDescent="0.25">
      <c r="B120" s="29" t="s">
        <v>256</v>
      </c>
      <c r="C120" s="53">
        <v>0.99999533612543956</v>
      </c>
      <c r="D120" s="38" t="s">
        <v>27</v>
      </c>
      <c r="E120" s="38">
        <v>1</v>
      </c>
      <c r="F120" s="38">
        <f t="shared" si="4"/>
        <v>0.99999533612543956</v>
      </c>
      <c r="G120" s="37">
        <f t="shared" si="5"/>
        <v>1</v>
      </c>
    </row>
    <row r="121" spans="2:7" x14ac:dyDescent="0.25">
      <c r="B121" s="29" t="s">
        <v>157</v>
      </c>
      <c r="C121" s="53">
        <v>0.99864498644986455</v>
      </c>
      <c r="D121" s="38" t="s">
        <v>27</v>
      </c>
      <c r="E121" s="38">
        <v>1</v>
      </c>
      <c r="F121" s="38">
        <f t="shared" si="4"/>
        <v>0.99864498644986455</v>
      </c>
      <c r="G121" s="37">
        <f t="shared" si="5"/>
        <v>1</v>
      </c>
    </row>
    <row r="122" spans="2:7" x14ac:dyDescent="0.25">
      <c r="B122" s="29" t="s">
        <v>158</v>
      </c>
      <c r="C122" s="53">
        <v>1</v>
      </c>
      <c r="D122" s="38" t="s">
        <v>27</v>
      </c>
      <c r="E122" s="38">
        <v>1</v>
      </c>
      <c r="F122" s="38">
        <f t="shared" si="4"/>
        <v>1</v>
      </c>
      <c r="G122" s="37">
        <f t="shared" si="5"/>
        <v>1</v>
      </c>
    </row>
    <row r="123" spans="2:7" x14ac:dyDescent="0.25">
      <c r="B123" s="29" t="s">
        <v>14</v>
      </c>
      <c r="C123" s="53">
        <v>0.9999917281540549</v>
      </c>
      <c r="D123" s="38" t="s">
        <v>27</v>
      </c>
      <c r="E123" s="38">
        <v>1</v>
      </c>
      <c r="F123" s="38">
        <f t="shared" si="4"/>
        <v>0.9999917281540549</v>
      </c>
      <c r="G123" s="37">
        <f t="shared" si="5"/>
        <v>1</v>
      </c>
    </row>
    <row r="124" spans="2:7" x14ac:dyDescent="0.25">
      <c r="B124" s="29" t="s">
        <v>26</v>
      </c>
      <c r="C124" s="53" t="s">
        <v>27</v>
      </c>
      <c r="D124" s="38" t="s">
        <v>27</v>
      </c>
      <c r="E124" s="38">
        <v>1</v>
      </c>
      <c r="F124" s="38">
        <f t="shared" si="4"/>
        <v>1</v>
      </c>
      <c r="G124" s="37">
        <f t="shared" si="5"/>
        <v>1</v>
      </c>
    </row>
    <row r="125" spans="2:7" x14ac:dyDescent="0.25">
      <c r="B125" s="4" t="s">
        <v>23</v>
      </c>
      <c r="C125" s="53" t="s">
        <v>27</v>
      </c>
      <c r="D125" s="38" t="s">
        <v>27</v>
      </c>
      <c r="E125" s="38">
        <v>1</v>
      </c>
      <c r="F125" s="38">
        <f t="shared" si="4"/>
        <v>1</v>
      </c>
      <c r="G125" s="37">
        <f t="shared" si="5"/>
        <v>1</v>
      </c>
    </row>
    <row r="126" spans="2:7" x14ac:dyDescent="0.25">
      <c r="B126" s="4" t="s">
        <v>24</v>
      </c>
      <c r="C126" s="53" t="s">
        <v>27</v>
      </c>
      <c r="D126" s="38" t="s">
        <v>27</v>
      </c>
      <c r="E126" s="38">
        <v>1</v>
      </c>
      <c r="F126" s="38">
        <f t="shared" si="4"/>
        <v>1</v>
      </c>
      <c r="G126" s="37">
        <f t="shared" si="5"/>
        <v>1</v>
      </c>
    </row>
    <row r="127" spans="2:7" x14ac:dyDescent="0.25">
      <c r="B127" s="30" t="s">
        <v>25</v>
      </c>
      <c r="C127" s="53">
        <v>0.99992790714440194</v>
      </c>
      <c r="D127" s="38" t="s">
        <v>27</v>
      </c>
      <c r="E127" s="38">
        <v>1</v>
      </c>
      <c r="F127" s="38">
        <f t="shared" si="4"/>
        <v>0.99992790714440194</v>
      </c>
      <c r="G127" s="37">
        <f t="shared" si="5"/>
        <v>1</v>
      </c>
    </row>
    <row r="128" spans="2:7" x14ac:dyDescent="0.25">
      <c r="B128" s="30" t="s">
        <v>15</v>
      </c>
      <c r="C128" s="53">
        <v>1</v>
      </c>
      <c r="D128" s="38" t="s">
        <v>27</v>
      </c>
      <c r="E128" s="38">
        <v>1</v>
      </c>
      <c r="F128" s="38">
        <f t="shared" si="4"/>
        <v>1</v>
      </c>
      <c r="G128" s="37">
        <f t="shared" si="5"/>
        <v>1</v>
      </c>
    </row>
    <row r="129" spans="2:7" x14ac:dyDescent="0.25">
      <c r="B129" s="30" t="s">
        <v>16</v>
      </c>
      <c r="C129" s="53" t="s">
        <v>634</v>
      </c>
      <c r="D129" s="38" t="s">
        <v>634</v>
      </c>
      <c r="E129" s="38">
        <v>1</v>
      </c>
      <c r="F129" s="38">
        <f t="shared" si="4"/>
        <v>0</v>
      </c>
      <c r="G129" s="37">
        <f t="shared" si="5"/>
        <v>0</v>
      </c>
    </row>
    <row r="130" spans="2:7" x14ac:dyDescent="0.25">
      <c r="B130" s="4" t="s">
        <v>17</v>
      </c>
      <c r="C130" s="53">
        <v>1</v>
      </c>
      <c r="D130" s="38" t="s">
        <v>634</v>
      </c>
      <c r="E130" s="38">
        <v>0.14335358796311734</v>
      </c>
      <c r="F130" s="38">
        <f t="shared" si="4"/>
        <v>0</v>
      </c>
      <c r="G130" s="37">
        <f t="shared" si="5"/>
        <v>0</v>
      </c>
    </row>
    <row r="131" spans="2:7" x14ac:dyDescent="0.25">
      <c r="B131" s="4" t="s">
        <v>18</v>
      </c>
      <c r="C131" s="53">
        <v>1</v>
      </c>
      <c r="D131" s="38" t="s">
        <v>27</v>
      </c>
      <c r="E131" s="38">
        <v>0.12140418320112596</v>
      </c>
      <c r="F131" s="38">
        <f t="shared" si="4"/>
        <v>0.12140418320112596</v>
      </c>
      <c r="G131" s="37">
        <f t="shared" si="5"/>
        <v>0</v>
      </c>
    </row>
    <row r="132" spans="2:7" x14ac:dyDescent="0.25">
      <c r="B132" s="4" t="s">
        <v>33</v>
      </c>
      <c r="C132" s="53">
        <v>0.99873757236345329</v>
      </c>
      <c r="D132" s="38">
        <v>0.83333333333333337</v>
      </c>
      <c r="E132" s="38">
        <v>0.99074900793649634</v>
      </c>
      <c r="F132" s="38">
        <f t="shared" si="4"/>
        <v>0.90756121614420493</v>
      </c>
      <c r="G132" s="37">
        <f t="shared" si="5"/>
        <v>0</v>
      </c>
    </row>
    <row r="133" spans="2:7" x14ac:dyDescent="0.25">
      <c r="B133" s="4" t="s">
        <v>32</v>
      </c>
      <c r="C133" s="53">
        <v>0.99873757236345329</v>
      </c>
      <c r="D133" s="38">
        <v>0.83333333333333337</v>
      </c>
      <c r="E133" s="38">
        <v>0.99074900793649634</v>
      </c>
      <c r="F133" s="38">
        <f t="shared" si="4"/>
        <v>0.90756121614420493</v>
      </c>
      <c r="G133" s="37">
        <f t="shared" si="5"/>
        <v>0</v>
      </c>
    </row>
    <row r="134" spans="2:7" x14ac:dyDescent="0.25">
      <c r="B134" s="29" t="s">
        <v>257</v>
      </c>
      <c r="C134" s="53">
        <v>0.99999593581844493</v>
      </c>
      <c r="D134" s="38" t="s">
        <v>27</v>
      </c>
      <c r="E134" s="38">
        <v>0.86217757936537964</v>
      </c>
      <c r="F134" s="38">
        <f t="shared" si="4"/>
        <v>0.86217407531916435</v>
      </c>
      <c r="G134" s="37">
        <f t="shared" si="5"/>
        <v>0</v>
      </c>
    </row>
    <row r="135" spans="2:7" x14ac:dyDescent="0.25">
      <c r="B135" s="29" t="s">
        <v>258</v>
      </c>
      <c r="C135" s="53">
        <v>0.99999125701624447</v>
      </c>
      <c r="D135" s="38" t="s">
        <v>27</v>
      </c>
      <c r="E135" s="38">
        <v>0.97571924603159588</v>
      </c>
      <c r="F135" s="38">
        <f t="shared" si="4"/>
        <v>0.97571071533407783</v>
      </c>
      <c r="G135" s="37">
        <f t="shared" si="5"/>
        <v>1</v>
      </c>
    </row>
  </sheetData>
  <autoFilter ref="B11:G135" xr:uid="{CF28C387-77E0-4E5C-94D7-C3EAB0B3C553}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1:K94"/>
  <sheetViews>
    <sheetView showGridLines="0" zoomScaleNormal="100" workbookViewId="0">
      <selection activeCell="D17" sqref="D17"/>
    </sheetView>
  </sheetViews>
  <sheetFormatPr baseColWidth="10" defaultRowHeight="15" x14ac:dyDescent="0.25"/>
  <cols>
    <col min="1" max="1" width="10.7109375" customWidth="1"/>
    <col min="2" max="2" width="24.7109375" customWidth="1"/>
    <col min="3" max="3" width="14.42578125" style="5" customWidth="1"/>
    <col min="4" max="4" width="16" style="5" customWidth="1"/>
    <col min="5" max="5" width="15.85546875" style="5" customWidth="1"/>
    <col min="6" max="6" width="17" style="5" customWidth="1"/>
    <col min="9" max="9" width="11.85546875" bestFit="1" customWidth="1"/>
  </cols>
  <sheetData>
    <row r="1" spans="2:11" x14ac:dyDescent="0.25">
      <c r="C1"/>
      <c r="D1"/>
      <c r="E1"/>
      <c r="F1"/>
    </row>
    <row r="2" spans="2:11" x14ac:dyDescent="0.25">
      <c r="C2"/>
      <c r="D2"/>
      <c r="E2"/>
      <c r="F2"/>
    </row>
    <row r="3" spans="2:11" x14ac:dyDescent="0.25">
      <c r="C3"/>
      <c r="D3"/>
      <c r="E3"/>
      <c r="F3"/>
    </row>
    <row r="4" spans="2:11" x14ac:dyDescent="0.25">
      <c r="C4"/>
      <c r="D4"/>
      <c r="E4"/>
      <c r="F4"/>
    </row>
    <row r="5" spans="2:11" x14ac:dyDescent="0.25">
      <c r="C5"/>
      <c r="D5"/>
      <c r="E5"/>
      <c r="F5"/>
    </row>
    <row r="6" spans="2:11" x14ac:dyDescent="0.25">
      <c r="K6" s="3"/>
    </row>
    <row r="7" spans="2:11" x14ac:dyDescent="0.25">
      <c r="B7" s="1" t="s">
        <v>259</v>
      </c>
    </row>
    <row r="9" spans="2:11" x14ac:dyDescent="0.25">
      <c r="B9" t="s">
        <v>21</v>
      </c>
      <c r="C9" s="2">
        <f>'CPF SEN'!C9</f>
        <v>43497</v>
      </c>
    </row>
    <row r="11" spans="2:11" ht="30" x14ac:dyDescent="0.25">
      <c r="B11" s="8" t="s">
        <v>22</v>
      </c>
      <c r="C11" s="9" t="s">
        <v>50</v>
      </c>
      <c r="D11" s="9" t="s">
        <v>20</v>
      </c>
      <c r="E11" s="9" t="s">
        <v>28</v>
      </c>
      <c r="F11" s="9" t="s">
        <v>87</v>
      </c>
      <c r="G11" s="10"/>
      <c r="H11" s="10"/>
      <c r="I11" s="10"/>
    </row>
    <row r="12" spans="2:11" x14ac:dyDescent="0.25">
      <c r="B12" s="4" t="s">
        <v>92</v>
      </c>
      <c r="C12" s="35" t="s">
        <v>27</v>
      </c>
      <c r="D12" s="35">
        <v>1</v>
      </c>
      <c r="E12" s="35">
        <f>IF(C12="No participó",D12,IF(C12="No verificable",0,C12*D12))</f>
        <v>1</v>
      </c>
      <c r="F12" s="36">
        <f>IF(ROUND(E12,2)&gt;=0.98,1,0)</f>
        <v>1</v>
      </c>
      <c r="G12" s="3"/>
      <c r="H12" s="12"/>
    </row>
    <row r="13" spans="2:11" x14ac:dyDescent="0.25">
      <c r="B13" s="4" t="s">
        <v>93</v>
      </c>
      <c r="C13" s="35" t="s">
        <v>27</v>
      </c>
      <c r="D13" s="35">
        <v>1</v>
      </c>
      <c r="E13" s="35">
        <f>IF(C13="No participó",D13,IF(C13="No verificable",0,C13*D13))</f>
        <v>1</v>
      </c>
      <c r="F13" s="36">
        <f t="shared" ref="F13:F76" si="0">IF(ROUND(E13,2)&gt;=0.98,1,0)</f>
        <v>1</v>
      </c>
      <c r="G13" s="3"/>
      <c r="H13" s="12"/>
    </row>
    <row r="14" spans="2:11" x14ac:dyDescent="0.25">
      <c r="B14" s="4" t="s">
        <v>94</v>
      </c>
      <c r="C14" s="35" t="s">
        <v>634</v>
      </c>
      <c r="D14" s="35">
        <v>1</v>
      </c>
      <c r="E14" s="35">
        <f>IF(C14="No participó",D14,IF(C14="No verificable",0,C14*D14))</f>
        <v>0</v>
      </c>
      <c r="F14" s="36">
        <f t="shared" si="0"/>
        <v>0</v>
      </c>
      <c r="G14" s="3"/>
      <c r="H14" s="12"/>
    </row>
    <row r="15" spans="2:11" x14ac:dyDescent="0.25">
      <c r="B15" s="4" t="s">
        <v>95</v>
      </c>
      <c r="C15" s="35" t="s">
        <v>634</v>
      </c>
      <c r="D15" s="35">
        <v>1</v>
      </c>
      <c r="E15" s="35">
        <f t="shared" ref="E15:E76" si="1">IF(C15="No participó",D15,IF(C15="No verificable",0,C15*D15))</f>
        <v>0</v>
      </c>
      <c r="F15" s="36">
        <f t="shared" si="0"/>
        <v>0</v>
      </c>
      <c r="G15" s="3"/>
      <c r="H15" s="12"/>
    </row>
    <row r="16" spans="2:11" x14ac:dyDescent="0.25">
      <c r="B16" s="4" t="s">
        <v>96</v>
      </c>
      <c r="C16" s="35" t="s">
        <v>634</v>
      </c>
      <c r="D16" s="35">
        <v>1</v>
      </c>
      <c r="E16" s="35">
        <f t="shared" si="1"/>
        <v>0</v>
      </c>
      <c r="F16" s="36">
        <f t="shared" si="0"/>
        <v>0</v>
      </c>
      <c r="G16" s="3"/>
      <c r="H16" s="12"/>
    </row>
    <row r="17" spans="2:8" x14ac:dyDescent="0.25">
      <c r="B17" s="13" t="s">
        <v>97</v>
      </c>
      <c r="C17" s="35" t="s">
        <v>634</v>
      </c>
      <c r="D17" s="35">
        <v>1</v>
      </c>
      <c r="E17" s="35">
        <f t="shared" si="1"/>
        <v>0</v>
      </c>
      <c r="F17" s="36">
        <f t="shared" si="0"/>
        <v>0</v>
      </c>
      <c r="G17" s="3"/>
      <c r="H17" s="12"/>
    </row>
    <row r="18" spans="2:8" x14ac:dyDescent="0.25">
      <c r="B18" s="4" t="s">
        <v>98</v>
      </c>
      <c r="C18" s="35" t="s">
        <v>634</v>
      </c>
      <c r="D18" s="35">
        <v>1</v>
      </c>
      <c r="E18" s="35">
        <f t="shared" si="1"/>
        <v>0</v>
      </c>
      <c r="F18" s="36">
        <f t="shared" si="0"/>
        <v>0</v>
      </c>
      <c r="G18" s="3"/>
      <c r="H18" s="12"/>
    </row>
    <row r="19" spans="2:8" x14ac:dyDescent="0.25">
      <c r="B19" s="4" t="s">
        <v>99</v>
      </c>
      <c r="C19" s="35" t="s">
        <v>634</v>
      </c>
      <c r="D19" s="35">
        <v>1</v>
      </c>
      <c r="E19" s="35">
        <f t="shared" si="1"/>
        <v>0</v>
      </c>
      <c r="F19" s="36">
        <f t="shared" si="0"/>
        <v>0</v>
      </c>
      <c r="G19" s="3"/>
      <c r="H19" s="12"/>
    </row>
    <row r="20" spans="2:8" x14ac:dyDescent="0.25">
      <c r="B20" s="4" t="s">
        <v>100</v>
      </c>
      <c r="C20" s="35" t="s">
        <v>634</v>
      </c>
      <c r="D20" s="35">
        <v>1</v>
      </c>
      <c r="E20" s="35">
        <f t="shared" si="1"/>
        <v>0</v>
      </c>
      <c r="F20" s="36">
        <f t="shared" si="0"/>
        <v>0</v>
      </c>
      <c r="G20" s="3"/>
      <c r="H20" s="12"/>
    </row>
    <row r="21" spans="2:8" x14ac:dyDescent="0.25">
      <c r="B21" s="4" t="s">
        <v>101</v>
      </c>
      <c r="C21" s="35" t="s">
        <v>634</v>
      </c>
      <c r="D21" s="35">
        <v>1</v>
      </c>
      <c r="E21" s="35">
        <f t="shared" si="1"/>
        <v>0</v>
      </c>
      <c r="F21" s="36">
        <f t="shared" si="0"/>
        <v>0</v>
      </c>
      <c r="G21" s="3"/>
      <c r="H21" s="12"/>
    </row>
    <row r="22" spans="2:8" x14ac:dyDescent="0.25">
      <c r="B22" s="4" t="s">
        <v>102</v>
      </c>
      <c r="C22" s="35" t="s">
        <v>634</v>
      </c>
      <c r="D22" s="35">
        <v>1</v>
      </c>
      <c r="E22" s="35">
        <f t="shared" si="1"/>
        <v>0</v>
      </c>
      <c r="F22" s="36">
        <f t="shared" si="0"/>
        <v>0</v>
      </c>
      <c r="G22" s="3"/>
      <c r="H22" s="12"/>
    </row>
    <row r="23" spans="2:8" x14ac:dyDescent="0.25">
      <c r="B23" s="4" t="s">
        <v>3</v>
      </c>
      <c r="C23" s="35" t="s">
        <v>27</v>
      </c>
      <c r="D23" s="35">
        <v>0.85863095238086573</v>
      </c>
      <c r="E23" s="35">
        <f t="shared" si="1"/>
        <v>0.85863095238086573</v>
      </c>
      <c r="F23" s="36">
        <f t="shared" si="0"/>
        <v>0</v>
      </c>
      <c r="G23" s="3"/>
      <c r="H23" s="12"/>
    </row>
    <row r="24" spans="2:8" x14ac:dyDescent="0.25">
      <c r="B24" s="4" t="s">
        <v>5</v>
      </c>
      <c r="C24" s="35" t="s">
        <v>27</v>
      </c>
      <c r="D24" s="35">
        <v>1</v>
      </c>
      <c r="E24" s="35">
        <f t="shared" si="1"/>
        <v>1</v>
      </c>
      <c r="F24" s="36">
        <f t="shared" si="0"/>
        <v>1</v>
      </c>
      <c r="G24" s="3"/>
      <c r="H24" s="12"/>
    </row>
    <row r="25" spans="2:8" x14ac:dyDescent="0.25">
      <c r="B25" s="4" t="s">
        <v>260</v>
      </c>
      <c r="C25" s="35" t="s">
        <v>27</v>
      </c>
      <c r="D25" s="35">
        <v>1</v>
      </c>
      <c r="E25" s="35">
        <f t="shared" si="1"/>
        <v>1</v>
      </c>
      <c r="F25" s="36">
        <f t="shared" si="0"/>
        <v>1</v>
      </c>
      <c r="G25" s="3"/>
      <c r="H25" s="12"/>
    </row>
    <row r="26" spans="2:8" x14ac:dyDescent="0.25">
      <c r="B26" s="4" t="s">
        <v>261</v>
      </c>
      <c r="C26" s="35" t="s">
        <v>27</v>
      </c>
      <c r="D26" s="35">
        <v>1</v>
      </c>
      <c r="E26" s="35">
        <f t="shared" si="1"/>
        <v>1</v>
      </c>
      <c r="F26" s="36">
        <f t="shared" si="0"/>
        <v>1</v>
      </c>
      <c r="G26" s="3"/>
      <c r="H26" s="12"/>
    </row>
    <row r="27" spans="2:8" x14ac:dyDescent="0.25">
      <c r="B27" s="4" t="s">
        <v>49</v>
      </c>
      <c r="C27" s="35" t="s">
        <v>27</v>
      </c>
      <c r="D27" s="35">
        <v>1</v>
      </c>
      <c r="E27" s="35">
        <f t="shared" si="1"/>
        <v>1</v>
      </c>
      <c r="F27" s="36">
        <f t="shared" si="0"/>
        <v>1</v>
      </c>
      <c r="G27" s="3"/>
      <c r="H27" s="12"/>
    </row>
    <row r="28" spans="2:8" x14ac:dyDescent="0.25">
      <c r="B28" s="4" t="s">
        <v>48</v>
      </c>
      <c r="C28" s="35" t="s">
        <v>27</v>
      </c>
      <c r="D28" s="35">
        <v>1</v>
      </c>
      <c r="E28" s="35">
        <f t="shared" si="1"/>
        <v>1</v>
      </c>
      <c r="F28" s="36">
        <f t="shared" si="0"/>
        <v>1</v>
      </c>
      <c r="G28" s="3"/>
      <c r="H28" s="12"/>
    </row>
    <row r="29" spans="2:8" x14ac:dyDescent="0.25">
      <c r="B29" s="4" t="s">
        <v>262</v>
      </c>
      <c r="C29" s="35" t="s">
        <v>27</v>
      </c>
      <c r="D29" s="35">
        <v>1</v>
      </c>
      <c r="E29" s="35">
        <f t="shared" si="1"/>
        <v>1</v>
      </c>
      <c r="F29" s="36">
        <f t="shared" si="0"/>
        <v>1</v>
      </c>
      <c r="G29" s="3"/>
      <c r="H29" s="12"/>
    </row>
    <row r="30" spans="2:8" x14ac:dyDescent="0.25">
      <c r="B30" s="4" t="s">
        <v>263</v>
      </c>
      <c r="C30" s="35" t="s">
        <v>27</v>
      </c>
      <c r="D30" s="35">
        <v>1</v>
      </c>
      <c r="E30" s="35">
        <f t="shared" si="1"/>
        <v>1</v>
      </c>
      <c r="F30" s="36">
        <f t="shared" si="0"/>
        <v>1</v>
      </c>
      <c r="G30" s="3"/>
      <c r="H30" s="12"/>
    </row>
    <row r="31" spans="2:8" x14ac:dyDescent="0.25">
      <c r="B31" s="4" t="s">
        <v>264</v>
      </c>
      <c r="C31" s="35" t="s">
        <v>27</v>
      </c>
      <c r="D31" s="35">
        <v>1</v>
      </c>
      <c r="E31" s="35">
        <f t="shared" si="1"/>
        <v>1</v>
      </c>
      <c r="F31" s="36">
        <f t="shared" si="0"/>
        <v>1</v>
      </c>
      <c r="G31" s="3"/>
      <c r="H31" s="12"/>
    </row>
    <row r="32" spans="2:8" x14ac:dyDescent="0.25">
      <c r="B32" s="4" t="s">
        <v>265</v>
      </c>
      <c r="C32" s="35" t="s">
        <v>27</v>
      </c>
      <c r="D32" s="35">
        <v>1</v>
      </c>
      <c r="E32" s="35">
        <f t="shared" si="1"/>
        <v>1</v>
      </c>
      <c r="F32" s="36">
        <f t="shared" si="0"/>
        <v>1</v>
      </c>
      <c r="G32" s="3"/>
      <c r="H32" s="12"/>
    </row>
    <row r="33" spans="2:8" x14ac:dyDescent="0.25">
      <c r="B33" s="4" t="s">
        <v>266</v>
      </c>
      <c r="C33" s="35" t="s">
        <v>27</v>
      </c>
      <c r="D33" s="35">
        <v>1</v>
      </c>
      <c r="E33" s="35">
        <f t="shared" si="1"/>
        <v>1</v>
      </c>
      <c r="F33" s="36">
        <f t="shared" si="0"/>
        <v>1</v>
      </c>
      <c r="G33" s="3"/>
      <c r="H33" s="12"/>
    </row>
    <row r="34" spans="2:8" x14ac:dyDescent="0.25">
      <c r="B34" s="4" t="s">
        <v>267</v>
      </c>
      <c r="C34" s="35" t="s">
        <v>27</v>
      </c>
      <c r="D34" s="35">
        <v>1</v>
      </c>
      <c r="E34" s="35">
        <f t="shared" si="1"/>
        <v>1</v>
      </c>
      <c r="F34" s="36">
        <f t="shared" si="0"/>
        <v>1</v>
      </c>
      <c r="G34" s="3"/>
      <c r="H34" s="12"/>
    </row>
    <row r="35" spans="2:8" x14ac:dyDescent="0.25">
      <c r="B35" s="4" t="s">
        <v>268</v>
      </c>
      <c r="C35" s="35" t="s">
        <v>27</v>
      </c>
      <c r="D35" s="35">
        <v>1</v>
      </c>
      <c r="E35" s="35">
        <f t="shared" si="1"/>
        <v>1</v>
      </c>
      <c r="F35" s="36">
        <f t="shared" si="0"/>
        <v>1</v>
      </c>
      <c r="G35" s="3"/>
      <c r="H35" s="12"/>
    </row>
    <row r="36" spans="2:8" x14ac:dyDescent="0.25">
      <c r="B36" s="4" t="s">
        <v>269</v>
      </c>
      <c r="C36" s="35" t="s">
        <v>27</v>
      </c>
      <c r="D36" s="35">
        <v>1</v>
      </c>
      <c r="E36" s="35">
        <f t="shared" si="1"/>
        <v>1</v>
      </c>
      <c r="F36" s="36">
        <f t="shared" si="0"/>
        <v>1</v>
      </c>
      <c r="G36" s="3"/>
      <c r="H36" s="12"/>
    </row>
    <row r="37" spans="2:8" x14ac:dyDescent="0.25">
      <c r="B37" s="4" t="s">
        <v>270</v>
      </c>
      <c r="C37" s="35" t="s">
        <v>27</v>
      </c>
      <c r="D37" s="35">
        <v>1</v>
      </c>
      <c r="E37" s="35">
        <f t="shared" si="1"/>
        <v>1</v>
      </c>
      <c r="F37" s="36">
        <f t="shared" si="0"/>
        <v>1</v>
      </c>
      <c r="G37" s="3"/>
      <c r="H37" s="12"/>
    </row>
    <row r="38" spans="2:8" x14ac:dyDescent="0.25">
      <c r="B38" s="4" t="s">
        <v>271</v>
      </c>
      <c r="C38" s="35" t="s">
        <v>27</v>
      </c>
      <c r="D38" s="35">
        <v>1</v>
      </c>
      <c r="E38" s="35">
        <f t="shared" si="1"/>
        <v>1</v>
      </c>
      <c r="F38" s="36">
        <f t="shared" si="0"/>
        <v>1</v>
      </c>
      <c r="G38" s="3"/>
      <c r="H38" s="12"/>
    </row>
    <row r="39" spans="2:8" x14ac:dyDescent="0.25">
      <c r="B39" s="4" t="s">
        <v>47</v>
      </c>
      <c r="C39" s="35" t="s">
        <v>27</v>
      </c>
      <c r="D39" s="35">
        <v>4.1335988498758525E-7</v>
      </c>
      <c r="E39" s="35">
        <f t="shared" si="1"/>
        <v>4.1335988498758525E-7</v>
      </c>
      <c r="F39" s="36">
        <f t="shared" si="0"/>
        <v>0</v>
      </c>
      <c r="G39" s="3"/>
      <c r="H39" s="12"/>
    </row>
    <row r="40" spans="2:8" x14ac:dyDescent="0.25">
      <c r="B40" s="4" t="s">
        <v>46</v>
      </c>
      <c r="C40" s="35" t="s">
        <v>27</v>
      </c>
      <c r="D40" s="35">
        <v>4.1335988498758525E-7</v>
      </c>
      <c r="E40" s="35">
        <f t="shared" si="1"/>
        <v>4.1335988498758525E-7</v>
      </c>
      <c r="F40" s="36">
        <f t="shared" si="0"/>
        <v>0</v>
      </c>
      <c r="G40" s="3"/>
      <c r="H40" s="12"/>
    </row>
    <row r="41" spans="2:8" x14ac:dyDescent="0.25">
      <c r="B41" s="4" t="s">
        <v>45</v>
      </c>
      <c r="C41" s="35" t="s">
        <v>27</v>
      </c>
      <c r="D41" s="35">
        <v>4.1335988498758525E-7</v>
      </c>
      <c r="E41" s="35">
        <f t="shared" si="1"/>
        <v>4.1335988498758525E-7</v>
      </c>
      <c r="F41" s="36">
        <f t="shared" si="0"/>
        <v>0</v>
      </c>
      <c r="G41" s="3"/>
      <c r="H41" s="12"/>
    </row>
    <row r="42" spans="2:8" x14ac:dyDescent="0.25">
      <c r="B42" s="4" t="s">
        <v>44</v>
      </c>
      <c r="C42" s="35" t="s">
        <v>27</v>
      </c>
      <c r="D42" s="35">
        <v>4.1335988498758525E-7</v>
      </c>
      <c r="E42" s="35">
        <f t="shared" si="1"/>
        <v>4.1335988498758525E-7</v>
      </c>
      <c r="F42" s="36">
        <f t="shared" si="0"/>
        <v>0</v>
      </c>
      <c r="G42" s="3"/>
      <c r="H42" s="12"/>
    </row>
    <row r="43" spans="2:8" x14ac:dyDescent="0.25">
      <c r="B43" s="4" t="s">
        <v>272</v>
      </c>
      <c r="C43" s="35" t="s">
        <v>27</v>
      </c>
      <c r="D43" s="35">
        <v>1</v>
      </c>
      <c r="E43" s="35">
        <f t="shared" si="1"/>
        <v>1</v>
      </c>
      <c r="F43" s="36">
        <f t="shared" si="0"/>
        <v>1</v>
      </c>
      <c r="G43" s="3"/>
      <c r="H43" s="12"/>
    </row>
    <row r="44" spans="2:8" x14ac:dyDescent="0.25">
      <c r="B44" s="4" t="s">
        <v>273</v>
      </c>
      <c r="C44" s="35" t="s">
        <v>27</v>
      </c>
      <c r="D44" s="35">
        <v>1</v>
      </c>
      <c r="E44" s="35">
        <f t="shared" si="1"/>
        <v>1</v>
      </c>
      <c r="F44" s="36">
        <f t="shared" si="0"/>
        <v>1</v>
      </c>
      <c r="G44" s="3"/>
      <c r="H44" s="12"/>
    </row>
    <row r="45" spans="2:8" x14ac:dyDescent="0.25">
      <c r="B45" s="4" t="s">
        <v>274</v>
      </c>
      <c r="C45" s="35" t="s">
        <v>27</v>
      </c>
      <c r="D45" s="35">
        <v>1</v>
      </c>
      <c r="E45" s="35">
        <f t="shared" si="1"/>
        <v>1</v>
      </c>
      <c r="F45" s="36">
        <f t="shared" si="0"/>
        <v>1</v>
      </c>
      <c r="G45" s="3"/>
      <c r="H45" s="12"/>
    </row>
    <row r="46" spans="2:8" x14ac:dyDescent="0.25">
      <c r="B46" s="4" t="s">
        <v>43</v>
      </c>
      <c r="C46" s="35" t="s">
        <v>27</v>
      </c>
      <c r="D46" s="35">
        <v>1</v>
      </c>
      <c r="E46" s="35">
        <f t="shared" si="1"/>
        <v>1</v>
      </c>
      <c r="F46" s="36">
        <f t="shared" si="0"/>
        <v>1</v>
      </c>
      <c r="G46" s="3"/>
      <c r="H46" s="12"/>
    </row>
    <row r="47" spans="2:8" x14ac:dyDescent="0.25">
      <c r="B47" s="4" t="s">
        <v>42</v>
      </c>
      <c r="C47" s="35" t="s">
        <v>27</v>
      </c>
      <c r="D47" s="35">
        <v>4.1335988498758525E-7</v>
      </c>
      <c r="E47" s="35">
        <f t="shared" si="1"/>
        <v>4.1335988498758525E-7</v>
      </c>
      <c r="F47" s="36">
        <f t="shared" si="0"/>
        <v>0</v>
      </c>
      <c r="G47" s="3"/>
      <c r="H47" s="12"/>
    </row>
    <row r="48" spans="2:8" x14ac:dyDescent="0.25">
      <c r="B48" s="4" t="s">
        <v>41</v>
      </c>
      <c r="C48" s="35" t="s">
        <v>27</v>
      </c>
      <c r="D48" s="35">
        <v>1</v>
      </c>
      <c r="E48" s="35">
        <f t="shared" si="1"/>
        <v>1</v>
      </c>
      <c r="F48" s="36">
        <f t="shared" si="0"/>
        <v>1</v>
      </c>
      <c r="G48" s="3"/>
      <c r="H48" s="12"/>
    </row>
    <row r="49" spans="2:8" x14ac:dyDescent="0.25">
      <c r="B49" s="4" t="s">
        <v>40</v>
      </c>
      <c r="C49" s="35" t="s">
        <v>27</v>
      </c>
      <c r="D49" s="35">
        <v>4.1335988498758525E-7</v>
      </c>
      <c r="E49" s="35">
        <f t="shared" si="1"/>
        <v>4.1335988498758525E-7</v>
      </c>
      <c r="F49" s="36">
        <f t="shared" si="0"/>
        <v>0</v>
      </c>
      <c r="G49" s="3"/>
      <c r="H49" s="12"/>
    </row>
    <row r="50" spans="2:8" x14ac:dyDescent="0.25">
      <c r="B50" s="4" t="s">
        <v>120</v>
      </c>
      <c r="C50" s="35" t="s">
        <v>27</v>
      </c>
      <c r="D50" s="35">
        <v>1</v>
      </c>
      <c r="E50" s="35">
        <f t="shared" si="1"/>
        <v>1</v>
      </c>
      <c r="F50" s="36">
        <f t="shared" si="0"/>
        <v>1</v>
      </c>
      <c r="G50" s="3"/>
      <c r="H50" s="12"/>
    </row>
    <row r="51" spans="2:8" x14ac:dyDescent="0.25">
      <c r="B51" s="4" t="s">
        <v>121</v>
      </c>
      <c r="C51" s="35" t="s">
        <v>27</v>
      </c>
      <c r="D51" s="35">
        <v>1</v>
      </c>
      <c r="E51" s="35">
        <f t="shared" si="1"/>
        <v>1</v>
      </c>
      <c r="F51" s="36">
        <f t="shared" si="0"/>
        <v>1</v>
      </c>
      <c r="G51" s="3"/>
      <c r="H51" s="12"/>
    </row>
    <row r="52" spans="2:8" x14ac:dyDescent="0.25">
      <c r="B52" s="4" t="s">
        <v>113</v>
      </c>
      <c r="C52" s="35" t="s">
        <v>27</v>
      </c>
      <c r="D52" s="35">
        <v>1</v>
      </c>
      <c r="E52" s="35">
        <f t="shared" si="1"/>
        <v>1</v>
      </c>
      <c r="F52" s="36">
        <f t="shared" si="0"/>
        <v>1</v>
      </c>
      <c r="G52" s="3"/>
      <c r="H52" s="12"/>
    </row>
    <row r="53" spans="2:8" x14ac:dyDescent="0.25">
      <c r="B53" s="4" t="s">
        <v>114</v>
      </c>
      <c r="C53" s="35" t="s">
        <v>27</v>
      </c>
      <c r="D53" s="35">
        <v>1</v>
      </c>
      <c r="E53" s="35">
        <f t="shared" si="1"/>
        <v>1</v>
      </c>
      <c r="F53" s="36">
        <f t="shared" si="0"/>
        <v>1</v>
      </c>
      <c r="G53" s="3"/>
      <c r="H53" s="12"/>
    </row>
    <row r="54" spans="2:8" x14ac:dyDescent="0.25">
      <c r="B54" s="4" t="s">
        <v>115</v>
      </c>
      <c r="C54" s="35" t="s">
        <v>27</v>
      </c>
      <c r="D54" s="35">
        <v>1</v>
      </c>
      <c r="E54" s="35">
        <f t="shared" si="1"/>
        <v>1</v>
      </c>
      <c r="F54" s="36">
        <f t="shared" si="0"/>
        <v>1</v>
      </c>
    </row>
    <row r="55" spans="2:8" x14ac:dyDescent="0.25">
      <c r="B55" s="4" t="s">
        <v>103</v>
      </c>
      <c r="C55" s="35" t="s">
        <v>27</v>
      </c>
      <c r="D55" s="35">
        <v>4.1335988498758525E-7</v>
      </c>
      <c r="E55" s="35">
        <f t="shared" si="1"/>
        <v>4.1335988498758525E-7</v>
      </c>
      <c r="F55" s="36">
        <f t="shared" si="0"/>
        <v>0</v>
      </c>
    </row>
    <row r="56" spans="2:8" x14ac:dyDescent="0.25">
      <c r="B56" s="4" t="s">
        <v>104</v>
      </c>
      <c r="C56" s="35" t="s">
        <v>27</v>
      </c>
      <c r="D56" s="35">
        <v>4.1335988498758525E-7</v>
      </c>
      <c r="E56" s="35">
        <f t="shared" si="1"/>
        <v>4.1335988498758525E-7</v>
      </c>
      <c r="F56" s="36">
        <f t="shared" si="0"/>
        <v>0</v>
      </c>
    </row>
    <row r="57" spans="2:8" x14ac:dyDescent="0.25">
      <c r="B57" s="4" t="s">
        <v>105</v>
      </c>
      <c r="C57" s="35" t="s">
        <v>27</v>
      </c>
      <c r="D57" s="35">
        <v>1</v>
      </c>
      <c r="E57" s="35">
        <f t="shared" si="1"/>
        <v>1</v>
      </c>
      <c r="F57" s="36">
        <f t="shared" si="0"/>
        <v>1</v>
      </c>
    </row>
    <row r="58" spans="2:8" x14ac:dyDescent="0.25">
      <c r="B58" s="4" t="s">
        <v>106</v>
      </c>
      <c r="C58" s="35" t="s">
        <v>27</v>
      </c>
      <c r="D58" s="35">
        <v>1</v>
      </c>
      <c r="E58" s="35">
        <f t="shared" si="1"/>
        <v>1</v>
      </c>
      <c r="F58" s="36">
        <f t="shared" si="0"/>
        <v>1</v>
      </c>
    </row>
    <row r="59" spans="2:8" x14ac:dyDescent="0.25">
      <c r="B59" s="4" t="s">
        <v>107</v>
      </c>
      <c r="C59" s="35" t="s">
        <v>27</v>
      </c>
      <c r="D59" s="35">
        <v>1</v>
      </c>
      <c r="E59" s="35">
        <f t="shared" si="1"/>
        <v>1</v>
      </c>
      <c r="F59" s="36">
        <f t="shared" si="0"/>
        <v>1</v>
      </c>
    </row>
    <row r="60" spans="2:8" x14ac:dyDescent="0.25">
      <c r="B60" s="4" t="s">
        <v>108</v>
      </c>
      <c r="C60" s="35" t="s">
        <v>27</v>
      </c>
      <c r="D60" s="35">
        <v>4.1335988498758525E-7</v>
      </c>
      <c r="E60" s="35">
        <f t="shared" si="1"/>
        <v>4.1335988498758525E-7</v>
      </c>
      <c r="F60" s="36">
        <f t="shared" si="0"/>
        <v>0</v>
      </c>
    </row>
    <row r="61" spans="2:8" x14ac:dyDescent="0.25">
      <c r="B61" s="4" t="s">
        <v>109</v>
      </c>
      <c r="C61" s="35" t="s">
        <v>27</v>
      </c>
      <c r="D61" s="35">
        <v>1</v>
      </c>
      <c r="E61" s="35">
        <f t="shared" si="1"/>
        <v>1</v>
      </c>
      <c r="F61" s="36">
        <f t="shared" si="0"/>
        <v>1</v>
      </c>
    </row>
    <row r="62" spans="2:8" x14ac:dyDescent="0.25">
      <c r="B62" s="4" t="s">
        <v>110</v>
      </c>
      <c r="C62" s="35" t="s">
        <v>27</v>
      </c>
      <c r="D62" s="35">
        <v>4.1335988498758525E-7</v>
      </c>
      <c r="E62" s="35">
        <f t="shared" si="1"/>
        <v>4.1335988498758525E-7</v>
      </c>
      <c r="F62" s="36">
        <f t="shared" si="0"/>
        <v>0</v>
      </c>
    </row>
    <row r="63" spans="2:8" x14ac:dyDescent="0.25">
      <c r="B63" s="4" t="s">
        <v>111</v>
      </c>
      <c r="C63" s="35" t="s">
        <v>27</v>
      </c>
      <c r="D63" s="35">
        <v>1</v>
      </c>
      <c r="E63" s="35">
        <f t="shared" si="1"/>
        <v>1</v>
      </c>
      <c r="F63" s="36">
        <f t="shared" si="0"/>
        <v>1</v>
      </c>
    </row>
    <row r="64" spans="2:8" x14ac:dyDescent="0.25">
      <c r="B64" s="4" t="s">
        <v>112</v>
      </c>
      <c r="C64" s="35" t="s">
        <v>27</v>
      </c>
      <c r="D64" s="35">
        <v>1</v>
      </c>
      <c r="E64" s="35">
        <f t="shared" si="1"/>
        <v>1</v>
      </c>
      <c r="F64" s="36">
        <f t="shared" si="0"/>
        <v>1</v>
      </c>
    </row>
    <row r="65" spans="2:6" x14ac:dyDescent="0.25">
      <c r="B65" s="4" t="s">
        <v>275</v>
      </c>
      <c r="C65" s="35" t="s">
        <v>27</v>
      </c>
      <c r="D65" s="35">
        <v>0.99523809523816453</v>
      </c>
      <c r="E65" s="35">
        <f t="shared" si="1"/>
        <v>0.99523809523816453</v>
      </c>
      <c r="F65" s="36">
        <f t="shared" si="0"/>
        <v>1</v>
      </c>
    </row>
    <row r="66" spans="2:6" x14ac:dyDescent="0.25">
      <c r="B66" s="4" t="s">
        <v>276</v>
      </c>
      <c r="C66" s="35" t="s">
        <v>27</v>
      </c>
      <c r="D66" s="35">
        <v>0.99528769841266951</v>
      </c>
      <c r="E66" s="35">
        <f t="shared" si="1"/>
        <v>0.99528769841266951</v>
      </c>
      <c r="F66" s="36">
        <f t="shared" si="0"/>
        <v>1</v>
      </c>
    </row>
    <row r="67" spans="2:6" x14ac:dyDescent="0.25">
      <c r="B67" s="4" t="s">
        <v>277</v>
      </c>
      <c r="C67" s="35" t="s">
        <v>27</v>
      </c>
      <c r="D67" s="35">
        <v>1</v>
      </c>
      <c r="E67" s="35">
        <f t="shared" si="1"/>
        <v>1</v>
      </c>
      <c r="F67" s="36">
        <f t="shared" si="0"/>
        <v>1</v>
      </c>
    </row>
    <row r="68" spans="2:6" x14ac:dyDescent="0.25">
      <c r="B68" s="4" t="s">
        <v>278</v>
      </c>
      <c r="C68" s="35" t="s">
        <v>27</v>
      </c>
      <c r="D68" s="35">
        <v>1</v>
      </c>
      <c r="E68" s="35">
        <f t="shared" si="1"/>
        <v>1</v>
      </c>
      <c r="F68" s="36">
        <f t="shared" si="0"/>
        <v>1</v>
      </c>
    </row>
    <row r="69" spans="2:6" x14ac:dyDescent="0.25">
      <c r="B69" s="4" t="s">
        <v>279</v>
      </c>
      <c r="C69" s="35" t="s">
        <v>27</v>
      </c>
      <c r="D69" s="35">
        <v>1</v>
      </c>
      <c r="E69" s="35">
        <f t="shared" si="1"/>
        <v>1</v>
      </c>
      <c r="F69" s="36">
        <f t="shared" si="0"/>
        <v>1</v>
      </c>
    </row>
    <row r="70" spans="2:6" x14ac:dyDescent="0.25">
      <c r="B70" s="4" t="s">
        <v>280</v>
      </c>
      <c r="C70" s="35" t="s">
        <v>27</v>
      </c>
      <c r="D70" s="35">
        <v>1</v>
      </c>
      <c r="E70" s="35">
        <f t="shared" si="1"/>
        <v>1</v>
      </c>
      <c r="F70" s="36">
        <f t="shared" si="0"/>
        <v>1</v>
      </c>
    </row>
    <row r="71" spans="2:6" x14ac:dyDescent="0.25">
      <c r="B71" s="4" t="s">
        <v>281</v>
      </c>
      <c r="C71" s="35" t="s">
        <v>27</v>
      </c>
      <c r="D71" s="35">
        <v>0.98338293650782105</v>
      </c>
      <c r="E71" s="35">
        <f t="shared" si="1"/>
        <v>0.98338293650782105</v>
      </c>
      <c r="F71" s="36">
        <f t="shared" si="0"/>
        <v>1</v>
      </c>
    </row>
    <row r="72" spans="2:6" x14ac:dyDescent="0.25">
      <c r="B72" s="4" t="s">
        <v>148</v>
      </c>
      <c r="C72" s="35" t="s">
        <v>27</v>
      </c>
      <c r="D72" s="35">
        <v>1</v>
      </c>
      <c r="E72" s="35">
        <f t="shared" si="1"/>
        <v>1</v>
      </c>
      <c r="F72" s="36">
        <f t="shared" si="0"/>
        <v>1</v>
      </c>
    </row>
    <row r="73" spans="2:6" x14ac:dyDescent="0.25">
      <c r="B73" s="4" t="s">
        <v>149</v>
      </c>
      <c r="C73" s="35" t="s">
        <v>27</v>
      </c>
      <c r="D73" s="35">
        <v>0.98888888888905058</v>
      </c>
      <c r="E73" s="35">
        <f t="shared" si="1"/>
        <v>0.98888888888905058</v>
      </c>
      <c r="F73" s="36">
        <f t="shared" si="0"/>
        <v>1</v>
      </c>
    </row>
    <row r="74" spans="2:6" x14ac:dyDescent="0.25">
      <c r="B74" s="4" t="s">
        <v>282</v>
      </c>
      <c r="C74" s="35" t="s">
        <v>27</v>
      </c>
      <c r="D74" s="35">
        <v>1</v>
      </c>
      <c r="E74" s="35">
        <f t="shared" si="1"/>
        <v>1</v>
      </c>
      <c r="F74" s="36">
        <f t="shared" si="0"/>
        <v>1</v>
      </c>
    </row>
    <row r="75" spans="2:6" x14ac:dyDescent="0.25">
      <c r="B75" s="4" t="s">
        <v>283</v>
      </c>
      <c r="C75" s="35" t="s">
        <v>27</v>
      </c>
      <c r="D75" s="35">
        <v>1</v>
      </c>
      <c r="E75" s="35">
        <f t="shared" si="1"/>
        <v>1</v>
      </c>
      <c r="F75" s="36">
        <f t="shared" si="0"/>
        <v>1</v>
      </c>
    </row>
    <row r="76" spans="2:6" x14ac:dyDescent="0.25">
      <c r="B76" s="4" t="s">
        <v>284</v>
      </c>
      <c r="C76" s="35" t="s">
        <v>27</v>
      </c>
      <c r="D76" s="35">
        <v>1</v>
      </c>
      <c r="E76" s="35">
        <f t="shared" si="1"/>
        <v>1</v>
      </c>
      <c r="F76" s="36">
        <f t="shared" si="0"/>
        <v>1</v>
      </c>
    </row>
    <row r="77" spans="2:6" x14ac:dyDescent="0.25">
      <c r="B77" s="4" t="s">
        <v>285</v>
      </c>
      <c r="C77" s="35" t="s">
        <v>27</v>
      </c>
      <c r="D77" s="35">
        <v>1</v>
      </c>
      <c r="E77" s="35">
        <f t="shared" ref="E77:E88" si="2">IF(C77="No participó",D77,IF(C77="No verificable",0,C77*D77))</f>
        <v>1</v>
      </c>
      <c r="F77" s="36">
        <f t="shared" ref="F77:F88" si="3">IF(ROUND(E77,2)&gt;=0.98,1,0)</f>
        <v>1</v>
      </c>
    </row>
    <row r="78" spans="2:6" x14ac:dyDescent="0.25">
      <c r="B78" s="4" t="s">
        <v>286</v>
      </c>
      <c r="C78" s="35" t="s">
        <v>27</v>
      </c>
      <c r="D78" s="35">
        <v>1</v>
      </c>
      <c r="E78" s="35">
        <f t="shared" si="2"/>
        <v>1</v>
      </c>
      <c r="F78" s="36">
        <f t="shared" si="3"/>
        <v>1</v>
      </c>
    </row>
    <row r="79" spans="2:6" x14ac:dyDescent="0.25">
      <c r="B79" s="4" t="s">
        <v>287</v>
      </c>
      <c r="C79" s="35" t="s">
        <v>27</v>
      </c>
      <c r="D79" s="35">
        <v>1</v>
      </c>
      <c r="E79" s="35">
        <f t="shared" si="2"/>
        <v>1</v>
      </c>
      <c r="F79" s="36">
        <f t="shared" si="3"/>
        <v>1</v>
      </c>
    </row>
    <row r="80" spans="2:6" x14ac:dyDescent="0.25">
      <c r="B80" s="4" t="s">
        <v>288</v>
      </c>
      <c r="C80" s="35" t="s">
        <v>27</v>
      </c>
      <c r="D80" s="35">
        <v>1</v>
      </c>
      <c r="E80" s="35">
        <f t="shared" si="2"/>
        <v>1</v>
      </c>
      <c r="F80" s="36">
        <f t="shared" si="3"/>
        <v>1</v>
      </c>
    </row>
    <row r="81" spans="2:6" x14ac:dyDescent="0.25">
      <c r="B81" s="4" t="s">
        <v>26</v>
      </c>
      <c r="C81" s="35" t="s">
        <v>27</v>
      </c>
      <c r="D81" s="35">
        <v>1</v>
      </c>
      <c r="E81" s="35">
        <f t="shared" si="2"/>
        <v>1</v>
      </c>
      <c r="F81" s="36">
        <f t="shared" si="3"/>
        <v>1</v>
      </c>
    </row>
    <row r="82" spans="2:6" x14ac:dyDescent="0.25">
      <c r="B82" s="4" t="s">
        <v>289</v>
      </c>
      <c r="C82" s="35" t="s">
        <v>27</v>
      </c>
      <c r="D82" s="35">
        <v>1</v>
      </c>
      <c r="E82" s="35">
        <f t="shared" si="2"/>
        <v>1</v>
      </c>
      <c r="F82" s="36">
        <f t="shared" si="3"/>
        <v>1</v>
      </c>
    </row>
    <row r="83" spans="2:6" x14ac:dyDescent="0.25">
      <c r="B83" s="4" t="s">
        <v>23</v>
      </c>
      <c r="C83" s="35" t="s">
        <v>27</v>
      </c>
      <c r="D83" s="35">
        <v>1</v>
      </c>
      <c r="E83" s="35">
        <f t="shared" si="2"/>
        <v>1</v>
      </c>
      <c r="F83" s="36">
        <f t="shared" si="3"/>
        <v>1</v>
      </c>
    </row>
    <row r="84" spans="2:6" x14ac:dyDescent="0.25">
      <c r="B84" s="4" t="s">
        <v>24</v>
      </c>
      <c r="C84" s="35" t="s">
        <v>27</v>
      </c>
      <c r="D84" s="35">
        <v>1</v>
      </c>
      <c r="E84" s="35">
        <f t="shared" si="2"/>
        <v>1</v>
      </c>
      <c r="F84" s="36">
        <f t="shared" si="3"/>
        <v>1</v>
      </c>
    </row>
    <row r="85" spans="2:6" x14ac:dyDescent="0.25">
      <c r="B85" s="4" t="s">
        <v>25</v>
      </c>
      <c r="C85" s="35" t="s">
        <v>27</v>
      </c>
      <c r="D85" s="35">
        <v>1</v>
      </c>
      <c r="E85" s="35">
        <f t="shared" si="2"/>
        <v>1</v>
      </c>
      <c r="F85" s="36">
        <f t="shared" si="3"/>
        <v>1</v>
      </c>
    </row>
    <row r="86" spans="2:6" x14ac:dyDescent="0.25">
      <c r="B86" s="4" t="s">
        <v>290</v>
      </c>
      <c r="C86" s="35" t="s">
        <v>27</v>
      </c>
      <c r="D86" s="35">
        <v>1</v>
      </c>
      <c r="E86" s="35">
        <f t="shared" si="2"/>
        <v>1</v>
      </c>
      <c r="F86" s="36">
        <f t="shared" si="3"/>
        <v>1</v>
      </c>
    </row>
    <row r="87" spans="2:6" x14ac:dyDescent="0.25">
      <c r="B87" s="4" t="s">
        <v>291</v>
      </c>
      <c r="C87" s="35" t="s">
        <v>27</v>
      </c>
      <c r="D87" s="35">
        <v>1</v>
      </c>
      <c r="E87" s="35">
        <f t="shared" si="2"/>
        <v>1</v>
      </c>
      <c r="F87" s="36">
        <f t="shared" si="3"/>
        <v>1</v>
      </c>
    </row>
    <row r="88" spans="2:6" x14ac:dyDescent="0.25">
      <c r="B88" s="4" t="s">
        <v>292</v>
      </c>
      <c r="C88" s="35" t="s">
        <v>27</v>
      </c>
      <c r="D88" s="35">
        <v>1</v>
      </c>
      <c r="E88" s="35">
        <f t="shared" si="2"/>
        <v>1</v>
      </c>
      <c r="F88" s="36">
        <f t="shared" si="3"/>
        <v>1</v>
      </c>
    </row>
    <row r="90" spans="2:6" x14ac:dyDescent="0.25">
      <c r="B90" s="43"/>
      <c r="C90" s="43"/>
      <c r="D90" s="43"/>
      <c r="E90" s="43"/>
      <c r="F90" s="43"/>
    </row>
    <row r="91" spans="2:6" x14ac:dyDescent="0.25">
      <c r="B91" s="43"/>
      <c r="C91" s="43"/>
      <c r="D91" s="43"/>
      <c r="E91" s="43"/>
      <c r="F91" s="43"/>
    </row>
    <row r="92" spans="2:6" x14ac:dyDescent="0.25">
      <c r="B92" s="43"/>
      <c r="C92" s="43"/>
      <c r="D92" s="43"/>
      <c r="E92" s="43"/>
      <c r="F92" s="43"/>
    </row>
    <row r="93" spans="2:6" x14ac:dyDescent="0.25">
      <c r="B93" s="43"/>
      <c r="C93" s="43"/>
      <c r="D93" s="43"/>
      <c r="E93" s="43"/>
      <c r="F93" s="43"/>
    </row>
    <row r="94" spans="2:6" x14ac:dyDescent="0.25">
      <c r="B94" s="43"/>
      <c r="C94" s="43"/>
      <c r="D94" s="43"/>
      <c r="E94" s="43"/>
      <c r="F94" s="43"/>
    </row>
  </sheetData>
  <sortState ref="B12:F88">
    <sortCondition ref="B12"/>
  </sortState>
  <mergeCells count="1">
    <mergeCell ref="B90:F9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E37DA-7EB1-4A5E-823D-62AE90448D4C}">
  <dimension ref="B1:H21"/>
  <sheetViews>
    <sheetView showGridLines="0" workbookViewId="0">
      <selection activeCell="C13" sqref="C13"/>
    </sheetView>
  </sheetViews>
  <sheetFormatPr baseColWidth="10" defaultRowHeight="15" x14ac:dyDescent="0.25"/>
  <cols>
    <col min="1" max="1" width="10.7109375" customWidth="1"/>
    <col min="2" max="2" width="24.7109375" customWidth="1"/>
    <col min="3" max="3" width="14.42578125" style="5" customWidth="1"/>
    <col min="4" max="4" width="15.140625" style="5" customWidth="1"/>
    <col min="5" max="5" width="15.85546875" style="5" customWidth="1"/>
    <col min="6" max="6" width="17" style="5" customWidth="1"/>
  </cols>
  <sheetData>
    <row r="1" spans="2:8" x14ac:dyDescent="0.25">
      <c r="C1"/>
      <c r="D1"/>
      <c r="E1"/>
      <c r="F1"/>
    </row>
    <row r="2" spans="2:8" x14ac:dyDescent="0.25">
      <c r="C2"/>
      <c r="D2"/>
      <c r="E2"/>
      <c r="F2"/>
    </row>
    <row r="3" spans="2:8" x14ac:dyDescent="0.25">
      <c r="C3"/>
      <c r="D3"/>
      <c r="E3"/>
      <c r="F3"/>
    </row>
    <row r="4" spans="2:8" x14ac:dyDescent="0.25">
      <c r="C4"/>
      <c r="D4"/>
      <c r="E4"/>
      <c r="F4"/>
    </row>
    <row r="5" spans="2:8" x14ac:dyDescent="0.25">
      <c r="C5"/>
      <c r="D5"/>
      <c r="E5"/>
      <c r="F5"/>
    </row>
    <row r="7" spans="2:8" x14ac:dyDescent="0.25">
      <c r="B7" s="1" t="s">
        <v>297</v>
      </c>
    </row>
    <row r="9" spans="2:8" x14ac:dyDescent="0.25">
      <c r="B9" t="s">
        <v>21</v>
      </c>
      <c r="C9" s="2">
        <f>'CPF SEN'!C9</f>
        <v>43497</v>
      </c>
    </row>
    <row r="11" spans="2:8" ht="30" x14ac:dyDescent="0.25">
      <c r="B11" s="8" t="s">
        <v>22</v>
      </c>
      <c r="C11" s="9" t="s">
        <v>293</v>
      </c>
      <c r="D11" s="9" t="s">
        <v>20</v>
      </c>
      <c r="E11" s="9" t="s">
        <v>28</v>
      </c>
      <c r="F11" s="9" t="s">
        <v>294</v>
      </c>
      <c r="G11" s="14"/>
      <c r="H11" s="14"/>
    </row>
    <row r="12" spans="2:8" x14ac:dyDescent="0.25">
      <c r="B12" s="4" t="s">
        <v>260</v>
      </c>
      <c r="C12" s="54" t="s">
        <v>27</v>
      </c>
      <c r="D12" s="54">
        <v>1</v>
      </c>
      <c r="E12" s="19">
        <f t="shared" ref="E12:E15" si="0">IF(C12="No participó",D12,C12*D12)</f>
        <v>1</v>
      </c>
      <c r="F12" s="20">
        <f t="shared" ref="F12:F15" si="1">IF(ROUND(E12,2)&gt;=0.98,1,0)</f>
        <v>1</v>
      </c>
    </row>
    <row r="13" spans="2:8" x14ac:dyDescent="0.25">
      <c r="B13" s="4" t="s">
        <v>261</v>
      </c>
      <c r="C13" s="54" t="s">
        <v>27</v>
      </c>
      <c r="D13" s="54">
        <v>1</v>
      </c>
      <c r="E13" s="19">
        <f t="shared" si="0"/>
        <v>1</v>
      </c>
      <c r="F13" s="20">
        <f t="shared" si="1"/>
        <v>1</v>
      </c>
    </row>
    <row r="14" spans="2:8" x14ac:dyDescent="0.25">
      <c r="B14" s="4" t="s">
        <v>295</v>
      </c>
      <c r="C14" s="54" t="s">
        <v>27</v>
      </c>
      <c r="D14" s="54">
        <v>1</v>
      </c>
      <c r="E14" s="19">
        <f t="shared" si="0"/>
        <v>1</v>
      </c>
      <c r="F14" s="20">
        <f t="shared" si="1"/>
        <v>1</v>
      </c>
    </row>
    <row r="15" spans="2:8" x14ac:dyDescent="0.25">
      <c r="B15" s="4" t="s">
        <v>296</v>
      </c>
      <c r="C15" s="54" t="s">
        <v>27</v>
      </c>
      <c r="D15" s="54">
        <v>0.9877232142857143</v>
      </c>
      <c r="E15" s="19">
        <f t="shared" si="0"/>
        <v>0.9877232142857143</v>
      </c>
      <c r="F15" s="20">
        <f t="shared" si="1"/>
        <v>1</v>
      </c>
    </row>
    <row r="17" spans="2:6" x14ac:dyDescent="0.25">
      <c r="B17" s="43"/>
      <c r="C17" s="43"/>
      <c r="D17" s="43"/>
      <c r="E17" s="43"/>
      <c r="F17" s="43"/>
    </row>
    <row r="18" spans="2:6" x14ac:dyDescent="0.25">
      <c r="B18" s="43"/>
      <c r="C18" s="43"/>
      <c r="D18" s="43"/>
      <c r="E18" s="43"/>
      <c r="F18" s="43"/>
    </row>
    <row r="19" spans="2:6" x14ac:dyDescent="0.25">
      <c r="B19" s="43"/>
      <c r="C19" s="43"/>
      <c r="D19" s="43"/>
      <c r="E19" s="43"/>
      <c r="F19" s="43"/>
    </row>
    <row r="20" spans="2:6" x14ac:dyDescent="0.25">
      <c r="B20" s="43"/>
      <c r="C20" s="43"/>
      <c r="D20" s="43"/>
      <c r="E20" s="43"/>
      <c r="F20" s="43"/>
    </row>
    <row r="21" spans="2:6" x14ac:dyDescent="0.25">
      <c r="B21" s="43"/>
      <c r="C21" s="43"/>
      <c r="D21" s="43"/>
      <c r="E21" s="43"/>
      <c r="F21" s="43"/>
    </row>
  </sheetData>
  <autoFilter ref="B11:F15" xr:uid="{C385252B-F000-44B8-BB3F-BADA3BEBF68F}"/>
  <mergeCells count="1">
    <mergeCell ref="B17:F2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1:I191"/>
  <sheetViews>
    <sheetView showGridLines="0" workbookViewId="0">
      <selection activeCell="E28" sqref="E28"/>
    </sheetView>
  </sheetViews>
  <sheetFormatPr baseColWidth="10" defaultRowHeight="15" x14ac:dyDescent="0.25"/>
  <cols>
    <col min="1" max="1" width="9.42578125" customWidth="1"/>
    <col min="2" max="2" width="23" customWidth="1"/>
    <col min="3" max="3" width="47.85546875" bestFit="1" customWidth="1"/>
    <col min="4" max="4" width="21.85546875" bestFit="1" customWidth="1"/>
    <col min="5" max="5" width="15.85546875" style="5" customWidth="1"/>
    <col min="6" max="6" width="17" style="5" customWidth="1"/>
    <col min="7" max="8" width="11.5703125" style="5"/>
    <col min="9" max="9" width="3.7109375" customWidth="1"/>
  </cols>
  <sheetData>
    <row r="1" spans="2:9" x14ac:dyDescent="0.25">
      <c r="E1"/>
      <c r="F1"/>
      <c r="G1"/>
      <c r="H1"/>
    </row>
    <row r="2" spans="2:9" x14ac:dyDescent="0.25">
      <c r="E2"/>
      <c r="F2"/>
      <c r="G2"/>
      <c r="H2"/>
    </row>
    <row r="3" spans="2:9" x14ac:dyDescent="0.25">
      <c r="E3"/>
      <c r="F3"/>
      <c r="G3"/>
      <c r="H3"/>
    </row>
    <row r="4" spans="2:9" x14ac:dyDescent="0.25">
      <c r="E4"/>
      <c r="F4"/>
      <c r="G4"/>
      <c r="H4"/>
    </row>
    <row r="5" spans="2:9" x14ac:dyDescent="0.25">
      <c r="E5"/>
      <c r="F5"/>
      <c r="G5"/>
      <c r="H5"/>
    </row>
    <row r="6" spans="2:9" s="10" customFormat="1" x14ac:dyDescent="0.25">
      <c r="B6"/>
      <c r="C6" s="5"/>
      <c r="D6" s="5"/>
      <c r="E6" s="5"/>
      <c r="F6" s="5"/>
      <c r="G6" s="5"/>
      <c r="H6" s="14"/>
    </row>
    <row r="7" spans="2:9" x14ac:dyDescent="0.25">
      <c r="B7" s="1" t="s">
        <v>298</v>
      </c>
      <c r="I7" s="3"/>
    </row>
    <row r="8" spans="2:9" x14ac:dyDescent="0.25">
      <c r="I8" s="3"/>
    </row>
    <row r="9" spans="2:9" x14ac:dyDescent="0.25">
      <c r="B9" t="s">
        <v>21</v>
      </c>
      <c r="C9" s="2">
        <f>'CPF SEN'!C9</f>
        <v>43497</v>
      </c>
      <c r="I9" s="3"/>
    </row>
    <row r="10" spans="2:9" x14ac:dyDescent="0.25">
      <c r="I10" s="3"/>
    </row>
    <row r="11" spans="2:9" ht="30" x14ac:dyDescent="0.25">
      <c r="B11" s="8" t="s">
        <v>633</v>
      </c>
      <c r="C11" s="8" t="s">
        <v>86</v>
      </c>
      <c r="D11" s="9" t="s">
        <v>85</v>
      </c>
      <c r="E11" s="9" t="s">
        <v>20</v>
      </c>
      <c r="F11" s="9" t="s">
        <v>28</v>
      </c>
      <c r="G11" s="9" t="s">
        <v>88</v>
      </c>
    </row>
    <row r="12" spans="2:9" x14ac:dyDescent="0.25">
      <c r="B12" s="4" t="s">
        <v>533</v>
      </c>
      <c r="C12" s="30" t="s">
        <v>363</v>
      </c>
      <c r="D12" s="39" t="s">
        <v>27</v>
      </c>
      <c r="E12" s="39">
        <v>1</v>
      </c>
      <c r="F12" s="39">
        <f t="shared" ref="F12" si="0">IF(D12="No participó",E12,D12*E12)</f>
        <v>1</v>
      </c>
      <c r="G12" s="39">
        <f t="shared" ref="G12:G75" si="1">IF(ROUND(F12,2)&gt;=0.98,1,0)</f>
        <v>1</v>
      </c>
    </row>
    <row r="13" spans="2:9" x14ac:dyDescent="0.25">
      <c r="B13" s="4" t="s">
        <v>534</v>
      </c>
      <c r="C13" s="30" t="s">
        <v>364</v>
      </c>
      <c r="D13" s="39" t="s">
        <v>27</v>
      </c>
      <c r="E13" s="39">
        <v>1</v>
      </c>
      <c r="F13" s="39">
        <f t="shared" ref="F13:F76" si="2">IF(D13="No participó",E13,D13*E13)</f>
        <v>1</v>
      </c>
      <c r="G13" s="39">
        <f t="shared" si="1"/>
        <v>1</v>
      </c>
    </row>
    <row r="14" spans="2:9" x14ac:dyDescent="0.25">
      <c r="B14" s="4" t="s">
        <v>595</v>
      </c>
      <c r="C14" s="30" t="s">
        <v>421</v>
      </c>
      <c r="D14" s="39" t="s">
        <v>27</v>
      </c>
      <c r="E14" s="39">
        <v>1</v>
      </c>
      <c r="F14" s="39">
        <f t="shared" si="2"/>
        <v>1</v>
      </c>
      <c r="G14" s="39">
        <f t="shared" si="1"/>
        <v>1</v>
      </c>
    </row>
    <row r="15" spans="2:9" x14ac:dyDescent="0.25">
      <c r="B15" s="4" t="s">
        <v>596</v>
      </c>
      <c r="C15" s="30" t="s">
        <v>422</v>
      </c>
      <c r="D15" s="39" t="s">
        <v>27</v>
      </c>
      <c r="E15" s="39">
        <v>1</v>
      </c>
      <c r="F15" s="39">
        <f t="shared" si="2"/>
        <v>1</v>
      </c>
      <c r="G15" s="39">
        <f t="shared" si="1"/>
        <v>1</v>
      </c>
    </row>
    <row r="16" spans="2:9" x14ac:dyDescent="0.25">
      <c r="B16" s="4" t="s">
        <v>578</v>
      </c>
      <c r="C16" s="30" t="s">
        <v>404</v>
      </c>
      <c r="D16" s="39" t="s">
        <v>27</v>
      </c>
      <c r="E16" s="39">
        <v>0.99618055555557861</v>
      </c>
      <c r="F16" s="39">
        <f t="shared" si="2"/>
        <v>0.99618055555557861</v>
      </c>
      <c r="G16" s="39">
        <f t="shared" si="1"/>
        <v>1</v>
      </c>
    </row>
    <row r="17" spans="2:9" x14ac:dyDescent="0.25">
      <c r="B17" s="4" t="s">
        <v>579</v>
      </c>
      <c r="C17" s="30" t="s">
        <v>405</v>
      </c>
      <c r="D17" s="39" t="s">
        <v>27</v>
      </c>
      <c r="E17" s="39">
        <v>1</v>
      </c>
      <c r="F17" s="39">
        <f t="shared" si="2"/>
        <v>1</v>
      </c>
      <c r="G17" s="39">
        <f t="shared" si="1"/>
        <v>1</v>
      </c>
    </row>
    <row r="18" spans="2:9" x14ac:dyDescent="0.25">
      <c r="B18" s="4" t="s">
        <v>580</v>
      </c>
      <c r="C18" s="30" t="s">
        <v>406</v>
      </c>
      <c r="D18" s="39" t="s">
        <v>27</v>
      </c>
      <c r="E18" s="39">
        <v>1</v>
      </c>
      <c r="F18" s="39">
        <f t="shared" si="2"/>
        <v>1</v>
      </c>
      <c r="G18" s="39">
        <f t="shared" si="1"/>
        <v>1</v>
      </c>
    </row>
    <row r="19" spans="2:9" x14ac:dyDescent="0.25">
      <c r="B19" s="4" t="s">
        <v>581</v>
      </c>
      <c r="C19" s="30" t="s">
        <v>407</v>
      </c>
      <c r="D19" s="39" t="s">
        <v>27</v>
      </c>
      <c r="E19" s="39">
        <v>1</v>
      </c>
      <c r="F19" s="39">
        <f t="shared" si="2"/>
        <v>1</v>
      </c>
      <c r="G19" s="39">
        <f t="shared" si="1"/>
        <v>1</v>
      </c>
    </row>
    <row r="20" spans="2:9" x14ac:dyDescent="0.25">
      <c r="B20" s="4" t="s">
        <v>582</v>
      </c>
      <c r="C20" s="30" t="s">
        <v>408</v>
      </c>
      <c r="D20" s="39" t="s">
        <v>27</v>
      </c>
      <c r="E20" s="39">
        <v>1</v>
      </c>
      <c r="F20" s="39">
        <f t="shared" si="2"/>
        <v>1</v>
      </c>
      <c r="G20" s="39">
        <f t="shared" si="1"/>
        <v>1</v>
      </c>
      <c r="I20" s="3"/>
    </row>
    <row r="21" spans="2:9" x14ac:dyDescent="0.25">
      <c r="B21" s="4" t="s">
        <v>540</v>
      </c>
      <c r="C21" s="30" t="s">
        <v>366</v>
      </c>
      <c r="D21" s="39" t="s">
        <v>27</v>
      </c>
      <c r="E21" s="39">
        <v>1</v>
      </c>
      <c r="F21" s="39">
        <f t="shared" si="2"/>
        <v>1</v>
      </c>
      <c r="G21" s="39">
        <f t="shared" si="1"/>
        <v>1</v>
      </c>
      <c r="I21" s="3"/>
    </row>
    <row r="22" spans="2:9" x14ac:dyDescent="0.25">
      <c r="B22" s="4" t="s">
        <v>541</v>
      </c>
      <c r="C22" s="30" t="s">
        <v>367</v>
      </c>
      <c r="D22" s="39" t="s">
        <v>27</v>
      </c>
      <c r="E22" s="39">
        <v>1</v>
      </c>
      <c r="F22" s="39">
        <f t="shared" si="2"/>
        <v>1</v>
      </c>
      <c r="G22" s="39">
        <f t="shared" si="1"/>
        <v>1</v>
      </c>
      <c r="I22" s="3"/>
    </row>
    <row r="23" spans="2:9" x14ac:dyDescent="0.25">
      <c r="B23" s="4" t="s">
        <v>542</v>
      </c>
      <c r="C23" s="30" t="s">
        <v>368</v>
      </c>
      <c r="D23" s="39" t="s">
        <v>27</v>
      </c>
      <c r="E23" s="39">
        <v>1</v>
      </c>
      <c r="F23" s="39">
        <f t="shared" si="2"/>
        <v>1</v>
      </c>
      <c r="G23" s="39">
        <f t="shared" si="1"/>
        <v>1</v>
      </c>
      <c r="I23" s="3"/>
    </row>
    <row r="24" spans="2:9" x14ac:dyDescent="0.25">
      <c r="B24" s="4" t="s">
        <v>544</v>
      </c>
      <c r="C24" s="30" t="s">
        <v>370</v>
      </c>
      <c r="D24" s="39" t="s">
        <v>27</v>
      </c>
      <c r="E24" s="39">
        <v>1</v>
      </c>
      <c r="F24" s="39">
        <f t="shared" si="2"/>
        <v>1</v>
      </c>
      <c r="G24" s="39">
        <f t="shared" si="1"/>
        <v>1</v>
      </c>
      <c r="I24" s="3"/>
    </row>
    <row r="25" spans="2:9" x14ac:dyDescent="0.25">
      <c r="B25" s="4" t="s">
        <v>543</v>
      </c>
      <c r="C25" s="30" t="s">
        <v>369</v>
      </c>
      <c r="D25" s="39" t="s">
        <v>27</v>
      </c>
      <c r="E25" s="39">
        <v>1</v>
      </c>
      <c r="F25" s="39">
        <f t="shared" si="2"/>
        <v>1</v>
      </c>
      <c r="G25" s="39">
        <f t="shared" si="1"/>
        <v>1</v>
      </c>
      <c r="I25" s="3"/>
    </row>
    <row r="26" spans="2:9" x14ac:dyDescent="0.25">
      <c r="B26" s="4" t="s">
        <v>585</v>
      </c>
      <c r="C26" s="30" t="s">
        <v>411</v>
      </c>
      <c r="D26" s="39" t="s">
        <v>27</v>
      </c>
      <c r="E26" s="39">
        <v>1</v>
      </c>
      <c r="F26" s="39">
        <f t="shared" si="2"/>
        <v>1</v>
      </c>
      <c r="G26" s="39">
        <f t="shared" si="1"/>
        <v>1</v>
      </c>
      <c r="I26" s="3"/>
    </row>
    <row r="27" spans="2:9" x14ac:dyDescent="0.25">
      <c r="B27" s="4" t="s">
        <v>586</v>
      </c>
      <c r="C27" s="30" t="s">
        <v>412</v>
      </c>
      <c r="D27" s="39" t="s">
        <v>27</v>
      </c>
      <c r="E27" s="39">
        <v>1</v>
      </c>
      <c r="F27" s="39">
        <f t="shared" si="2"/>
        <v>1</v>
      </c>
      <c r="G27" s="39">
        <f t="shared" si="1"/>
        <v>1</v>
      </c>
      <c r="I27" s="3"/>
    </row>
    <row r="28" spans="2:9" x14ac:dyDescent="0.25">
      <c r="B28" s="4" t="s">
        <v>583</v>
      </c>
      <c r="C28" s="30" t="s">
        <v>409</v>
      </c>
      <c r="D28" s="39" t="s">
        <v>27</v>
      </c>
      <c r="E28" s="39">
        <v>1</v>
      </c>
      <c r="F28" s="39">
        <f t="shared" si="2"/>
        <v>1</v>
      </c>
      <c r="G28" s="39">
        <f t="shared" si="1"/>
        <v>1</v>
      </c>
      <c r="I28" s="3"/>
    </row>
    <row r="29" spans="2:9" x14ac:dyDescent="0.25">
      <c r="B29" s="4" t="s">
        <v>584</v>
      </c>
      <c r="C29" s="30" t="s">
        <v>410</v>
      </c>
      <c r="D29" s="39" t="s">
        <v>27</v>
      </c>
      <c r="E29" s="39">
        <v>1</v>
      </c>
      <c r="F29" s="39">
        <f t="shared" si="2"/>
        <v>1</v>
      </c>
      <c r="G29" s="39">
        <f t="shared" si="1"/>
        <v>1</v>
      </c>
      <c r="I29" s="3"/>
    </row>
    <row r="30" spans="2:9" x14ac:dyDescent="0.25">
      <c r="B30" s="4" t="s">
        <v>459</v>
      </c>
      <c r="C30" s="40" t="s">
        <v>83</v>
      </c>
      <c r="D30" s="39" t="s">
        <v>27</v>
      </c>
      <c r="E30" s="39">
        <v>0.98239087301590189</v>
      </c>
      <c r="F30" s="39">
        <f t="shared" si="2"/>
        <v>0.98239087301590189</v>
      </c>
      <c r="G30" s="39">
        <f t="shared" si="1"/>
        <v>1</v>
      </c>
      <c r="I30" s="3"/>
    </row>
    <row r="31" spans="2:9" x14ac:dyDescent="0.25">
      <c r="B31" s="4" t="s">
        <v>460</v>
      </c>
      <c r="C31" s="30" t="s">
        <v>84</v>
      </c>
      <c r="D31" s="39" t="s">
        <v>27</v>
      </c>
      <c r="E31" s="39">
        <v>1</v>
      </c>
      <c r="F31" s="39">
        <f t="shared" si="2"/>
        <v>1</v>
      </c>
      <c r="G31" s="39">
        <f t="shared" si="1"/>
        <v>1</v>
      </c>
      <c r="I31" s="3"/>
    </row>
    <row r="32" spans="2:9" x14ac:dyDescent="0.25">
      <c r="B32" s="4" t="s">
        <v>490</v>
      </c>
      <c r="C32" s="30" t="s">
        <v>58</v>
      </c>
      <c r="D32" s="39" t="s">
        <v>27</v>
      </c>
      <c r="E32" s="39">
        <v>1</v>
      </c>
      <c r="F32" s="39">
        <f t="shared" si="2"/>
        <v>1</v>
      </c>
      <c r="G32" s="39">
        <f t="shared" si="1"/>
        <v>1</v>
      </c>
      <c r="I32" s="3"/>
    </row>
    <row r="33" spans="2:9" x14ac:dyDescent="0.25">
      <c r="B33" s="4" t="s">
        <v>556</v>
      </c>
      <c r="C33" s="30" t="s">
        <v>382</v>
      </c>
      <c r="D33" s="39" t="s">
        <v>27</v>
      </c>
      <c r="E33" s="39">
        <v>1</v>
      </c>
      <c r="F33" s="39">
        <f t="shared" si="2"/>
        <v>1</v>
      </c>
      <c r="G33" s="39">
        <f t="shared" si="1"/>
        <v>1</v>
      </c>
      <c r="I33" s="3"/>
    </row>
    <row r="34" spans="2:9" x14ac:dyDescent="0.25">
      <c r="B34" s="4" t="s">
        <v>557</v>
      </c>
      <c r="C34" s="30" t="s">
        <v>383</v>
      </c>
      <c r="D34" s="39" t="s">
        <v>27</v>
      </c>
      <c r="E34" s="39">
        <v>1</v>
      </c>
      <c r="F34" s="39">
        <f t="shared" si="2"/>
        <v>1</v>
      </c>
      <c r="G34" s="39">
        <f t="shared" si="1"/>
        <v>1</v>
      </c>
      <c r="I34" s="3"/>
    </row>
    <row r="35" spans="2:9" x14ac:dyDescent="0.25">
      <c r="B35" s="4" t="s">
        <v>589</v>
      </c>
      <c r="C35" s="30" t="s">
        <v>415</v>
      </c>
      <c r="D35" s="39" t="s">
        <v>27</v>
      </c>
      <c r="E35" s="39">
        <v>1</v>
      </c>
      <c r="F35" s="39">
        <f t="shared" si="2"/>
        <v>1</v>
      </c>
      <c r="G35" s="39">
        <f t="shared" si="1"/>
        <v>1</v>
      </c>
      <c r="I35" s="3"/>
    </row>
    <row r="36" spans="2:9" x14ac:dyDescent="0.25">
      <c r="B36" s="4" t="s">
        <v>588</v>
      </c>
      <c r="C36" s="30" t="s">
        <v>414</v>
      </c>
      <c r="D36" s="39" t="s">
        <v>27</v>
      </c>
      <c r="E36" s="39">
        <v>1</v>
      </c>
      <c r="F36" s="39">
        <f t="shared" si="2"/>
        <v>1</v>
      </c>
      <c r="G36" s="39">
        <f t="shared" si="1"/>
        <v>1</v>
      </c>
      <c r="I36" s="3"/>
    </row>
    <row r="37" spans="2:9" x14ac:dyDescent="0.25">
      <c r="B37" s="4" t="s">
        <v>590</v>
      </c>
      <c r="C37" s="30" t="s">
        <v>416</v>
      </c>
      <c r="D37" s="39" t="s">
        <v>27</v>
      </c>
      <c r="E37" s="39">
        <v>1</v>
      </c>
      <c r="F37" s="39">
        <f t="shared" si="2"/>
        <v>1</v>
      </c>
      <c r="G37" s="39">
        <f t="shared" si="1"/>
        <v>1</v>
      </c>
      <c r="I37" s="3"/>
    </row>
    <row r="38" spans="2:9" x14ac:dyDescent="0.25">
      <c r="B38" s="4" t="s">
        <v>591</v>
      </c>
      <c r="C38" s="30" t="s">
        <v>417</v>
      </c>
      <c r="D38" s="39" t="s">
        <v>27</v>
      </c>
      <c r="E38" s="39">
        <v>1</v>
      </c>
      <c r="F38" s="39">
        <f t="shared" si="2"/>
        <v>1</v>
      </c>
      <c r="G38" s="39">
        <f t="shared" si="1"/>
        <v>1</v>
      </c>
      <c r="I38" s="3"/>
    </row>
    <row r="39" spans="2:9" x14ac:dyDescent="0.25">
      <c r="B39" s="4" t="s">
        <v>592</v>
      </c>
      <c r="C39" s="30" t="s">
        <v>418</v>
      </c>
      <c r="D39" s="39" t="s">
        <v>27</v>
      </c>
      <c r="E39" s="39">
        <v>1</v>
      </c>
      <c r="F39" s="39">
        <f t="shared" si="2"/>
        <v>1</v>
      </c>
      <c r="G39" s="39">
        <f t="shared" si="1"/>
        <v>1</v>
      </c>
      <c r="I39" s="3"/>
    </row>
    <row r="40" spans="2:9" x14ac:dyDescent="0.25">
      <c r="B40" s="4" t="s">
        <v>497</v>
      </c>
      <c r="C40" s="30" t="s">
        <v>51</v>
      </c>
      <c r="D40" s="39" t="s">
        <v>27</v>
      </c>
      <c r="E40" s="39">
        <v>1</v>
      </c>
      <c r="F40" s="39">
        <f t="shared" si="2"/>
        <v>1</v>
      </c>
      <c r="G40" s="39">
        <f t="shared" si="1"/>
        <v>1</v>
      </c>
      <c r="I40" s="3"/>
    </row>
    <row r="41" spans="2:9" x14ac:dyDescent="0.25">
      <c r="B41" s="4" t="s">
        <v>553</v>
      </c>
      <c r="C41" s="30" t="s">
        <v>379</v>
      </c>
      <c r="D41" s="39" t="s">
        <v>27</v>
      </c>
      <c r="E41" s="39">
        <v>1</v>
      </c>
      <c r="F41" s="39">
        <f t="shared" si="2"/>
        <v>1</v>
      </c>
      <c r="G41" s="39">
        <f t="shared" si="1"/>
        <v>1</v>
      </c>
      <c r="I41" s="3"/>
    </row>
    <row r="42" spans="2:9" x14ac:dyDescent="0.25">
      <c r="B42" s="4" t="s">
        <v>607</v>
      </c>
      <c r="C42" s="30" t="s">
        <v>433</v>
      </c>
      <c r="D42" s="39" t="s">
        <v>27</v>
      </c>
      <c r="E42" s="39">
        <v>0.99990079365098994</v>
      </c>
      <c r="F42" s="39">
        <f t="shared" si="2"/>
        <v>0.99990079365098994</v>
      </c>
      <c r="G42" s="39">
        <f t="shared" si="1"/>
        <v>1</v>
      </c>
      <c r="I42" s="3"/>
    </row>
    <row r="43" spans="2:9" x14ac:dyDescent="0.25">
      <c r="B43" s="4" t="s">
        <v>606</v>
      </c>
      <c r="C43" s="30" t="s">
        <v>432</v>
      </c>
      <c r="D43" s="39" t="s">
        <v>27</v>
      </c>
      <c r="E43" s="39">
        <v>1</v>
      </c>
      <c r="F43" s="39">
        <f t="shared" si="2"/>
        <v>1</v>
      </c>
      <c r="G43" s="39">
        <f t="shared" si="1"/>
        <v>1</v>
      </c>
      <c r="I43" s="3"/>
    </row>
    <row r="44" spans="2:9" x14ac:dyDescent="0.25">
      <c r="B44" s="4" t="s">
        <v>504</v>
      </c>
      <c r="C44" s="30" t="s">
        <v>334</v>
      </c>
      <c r="D44" s="39" t="s">
        <v>27</v>
      </c>
      <c r="E44" s="39">
        <v>1</v>
      </c>
      <c r="F44" s="39">
        <f t="shared" si="2"/>
        <v>1</v>
      </c>
      <c r="G44" s="39">
        <f t="shared" si="1"/>
        <v>1</v>
      </c>
      <c r="I44" s="3"/>
    </row>
    <row r="45" spans="2:9" x14ac:dyDescent="0.25">
      <c r="B45" s="4" t="s">
        <v>527</v>
      </c>
      <c r="C45" s="30" t="s">
        <v>357</v>
      </c>
      <c r="D45" s="39" t="s">
        <v>27</v>
      </c>
      <c r="E45" s="39">
        <v>1</v>
      </c>
      <c r="F45" s="39">
        <f t="shared" si="2"/>
        <v>1</v>
      </c>
      <c r="G45" s="39">
        <f t="shared" si="1"/>
        <v>1</v>
      </c>
      <c r="I45" s="3"/>
    </row>
    <row r="46" spans="2:9" x14ac:dyDescent="0.25">
      <c r="B46" s="4" t="s">
        <v>528</v>
      </c>
      <c r="C46" s="30" t="s">
        <v>358</v>
      </c>
      <c r="D46" s="39" t="s">
        <v>27</v>
      </c>
      <c r="E46" s="39">
        <v>1</v>
      </c>
      <c r="F46" s="39">
        <f t="shared" si="2"/>
        <v>1</v>
      </c>
      <c r="G46" s="39">
        <f t="shared" si="1"/>
        <v>1</v>
      </c>
      <c r="I46" s="3"/>
    </row>
    <row r="47" spans="2:9" x14ac:dyDescent="0.25">
      <c r="B47" s="4" t="s">
        <v>531</v>
      </c>
      <c r="C47" s="30" t="s">
        <v>361</v>
      </c>
      <c r="D47" s="39" t="s">
        <v>27</v>
      </c>
      <c r="E47" s="39">
        <v>1</v>
      </c>
      <c r="F47" s="39">
        <f t="shared" si="2"/>
        <v>1</v>
      </c>
      <c r="G47" s="39">
        <f t="shared" si="1"/>
        <v>1</v>
      </c>
      <c r="I47" s="3"/>
    </row>
    <row r="48" spans="2:9" x14ac:dyDescent="0.25">
      <c r="B48" s="4" t="s">
        <v>532</v>
      </c>
      <c r="C48" s="30" t="s">
        <v>362</v>
      </c>
      <c r="D48" s="39" t="s">
        <v>27</v>
      </c>
      <c r="E48" s="39">
        <v>1</v>
      </c>
      <c r="F48" s="39">
        <f t="shared" si="2"/>
        <v>1</v>
      </c>
      <c r="G48" s="39">
        <f t="shared" si="1"/>
        <v>1</v>
      </c>
      <c r="I48" s="3"/>
    </row>
    <row r="49" spans="2:9" x14ac:dyDescent="0.25">
      <c r="B49" s="4" t="s">
        <v>530</v>
      </c>
      <c r="C49" s="30" t="s">
        <v>360</v>
      </c>
      <c r="D49" s="39" t="s">
        <v>27</v>
      </c>
      <c r="E49" s="39">
        <v>1</v>
      </c>
      <c r="F49" s="39">
        <f t="shared" si="2"/>
        <v>1</v>
      </c>
      <c r="G49" s="39">
        <f t="shared" si="1"/>
        <v>1</v>
      </c>
      <c r="I49" s="3"/>
    </row>
    <row r="50" spans="2:9" x14ac:dyDescent="0.25">
      <c r="B50" s="4" t="s">
        <v>529</v>
      </c>
      <c r="C50" s="30" t="s">
        <v>359</v>
      </c>
      <c r="D50" s="39" t="s">
        <v>27</v>
      </c>
      <c r="E50" s="39">
        <v>1</v>
      </c>
      <c r="F50" s="39">
        <f t="shared" si="2"/>
        <v>1</v>
      </c>
      <c r="G50" s="39">
        <f t="shared" si="1"/>
        <v>1</v>
      </c>
    </row>
    <row r="51" spans="2:9" x14ac:dyDescent="0.25">
      <c r="B51" s="4" t="s">
        <v>469</v>
      </c>
      <c r="C51" s="30" t="s">
        <v>74</v>
      </c>
      <c r="D51" s="39" t="s">
        <v>27</v>
      </c>
      <c r="E51" s="39">
        <v>1</v>
      </c>
      <c r="F51" s="39">
        <f t="shared" si="2"/>
        <v>1</v>
      </c>
      <c r="G51" s="39">
        <f t="shared" si="1"/>
        <v>1</v>
      </c>
    </row>
    <row r="52" spans="2:9" x14ac:dyDescent="0.25">
      <c r="B52" s="4" t="s">
        <v>468</v>
      </c>
      <c r="C52" s="30" t="s">
        <v>78</v>
      </c>
      <c r="D52" s="39" t="s">
        <v>27</v>
      </c>
      <c r="E52" s="39">
        <v>1</v>
      </c>
      <c r="F52" s="39">
        <f t="shared" si="2"/>
        <v>1</v>
      </c>
      <c r="G52" s="39">
        <f t="shared" si="1"/>
        <v>1</v>
      </c>
    </row>
    <row r="53" spans="2:9" x14ac:dyDescent="0.25">
      <c r="B53" s="4" t="s">
        <v>467</v>
      </c>
      <c r="C53" s="30" t="s">
        <v>77</v>
      </c>
      <c r="D53" s="39" t="s">
        <v>27</v>
      </c>
      <c r="E53" s="39">
        <v>1</v>
      </c>
      <c r="F53" s="39">
        <f t="shared" si="2"/>
        <v>1</v>
      </c>
      <c r="G53" s="39">
        <f t="shared" si="1"/>
        <v>1</v>
      </c>
    </row>
    <row r="54" spans="2:9" x14ac:dyDescent="0.25">
      <c r="B54" s="4" t="s">
        <v>597</v>
      </c>
      <c r="C54" s="30" t="s">
        <v>423</v>
      </c>
      <c r="D54" s="39" t="s">
        <v>27</v>
      </c>
      <c r="E54" s="39">
        <v>1</v>
      </c>
      <c r="F54" s="39">
        <f t="shared" si="2"/>
        <v>1</v>
      </c>
      <c r="G54" s="39">
        <f t="shared" si="1"/>
        <v>1</v>
      </c>
    </row>
    <row r="55" spans="2:9" x14ac:dyDescent="0.25">
      <c r="B55" s="4" t="s">
        <v>552</v>
      </c>
      <c r="C55" s="30" t="s">
        <v>378</v>
      </c>
      <c r="D55" s="39" t="s">
        <v>27</v>
      </c>
      <c r="E55" s="39">
        <v>1</v>
      </c>
      <c r="F55" s="39">
        <f t="shared" si="2"/>
        <v>1</v>
      </c>
      <c r="G55" s="39">
        <f t="shared" si="1"/>
        <v>1</v>
      </c>
    </row>
    <row r="56" spans="2:9" x14ac:dyDescent="0.25">
      <c r="B56" s="4" t="s">
        <v>598</v>
      </c>
      <c r="C56" s="30" t="s">
        <v>424</v>
      </c>
      <c r="D56" s="39" t="s">
        <v>27</v>
      </c>
      <c r="E56" s="39">
        <v>1</v>
      </c>
      <c r="F56" s="39">
        <f t="shared" si="2"/>
        <v>1</v>
      </c>
      <c r="G56" s="39">
        <f t="shared" si="1"/>
        <v>1</v>
      </c>
    </row>
    <row r="57" spans="2:9" x14ac:dyDescent="0.25">
      <c r="B57" s="4" t="s">
        <v>550</v>
      </c>
      <c r="C57" s="30" t="s">
        <v>376</v>
      </c>
      <c r="D57" s="39" t="s">
        <v>27</v>
      </c>
      <c r="E57" s="39">
        <v>1</v>
      </c>
      <c r="F57" s="39">
        <f t="shared" si="2"/>
        <v>1</v>
      </c>
      <c r="G57" s="39">
        <f t="shared" si="1"/>
        <v>1</v>
      </c>
    </row>
    <row r="58" spans="2:9" x14ac:dyDescent="0.25">
      <c r="B58" s="4" t="s">
        <v>551</v>
      </c>
      <c r="C58" s="30" t="s">
        <v>377</v>
      </c>
      <c r="D58" s="39" t="s">
        <v>27</v>
      </c>
      <c r="E58" s="39">
        <v>1</v>
      </c>
      <c r="F58" s="39">
        <f t="shared" si="2"/>
        <v>1</v>
      </c>
      <c r="G58" s="39">
        <f t="shared" si="1"/>
        <v>1</v>
      </c>
    </row>
    <row r="59" spans="2:9" x14ac:dyDescent="0.25">
      <c r="B59" s="4" t="s">
        <v>587</v>
      </c>
      <c r="C59" s="30" t="s">
        <v>413</v>
      </c>
      <c r="D59" s="39" t="s">
        <v>27</v>
      </c>
      <c r="E59" s="39">
        <v>1</v>
      </c>
      <c r="F59" s="39">
        <f t="shared" si="2"/>
        <v>1</v>
      </c>
      <c r="G59" s="39">
        <f t="shared" si="1"/>
        <v>1</v>
      </c>
    </row>
    <row r="60" spans="2:9" x14ac:dyDescent="0.25">
      <c r="B60" s="4" t="s">
        <v>559</v>
      </c>
      <c r="C60" s="30" t="s">
        <v>385</v>
      </c>
      <c r="D60" s="39" t="s">
        <v>27</v>
      </c>
      <c r="E60" s="39">
        <v>1</v>
      </c>
      <c r="F60" s="39">
        <f t="shared" si="2"/>
        <v>1</v>
      </c>
      <c r="G60" s="39">
        <f t="shared" si="1"/>
        <v>1</v>
      </c>
    </row>
    <row r="61" spans="2:9" x14ac:dyDescent="0.25">
      <c r="B61" s="4" t="s">
        <v>560</v>
      </c>
      <c r="C61" s="30" t="s">
        <v>386</v>
      </c>
      <c r="D61" s="39" t="s">
        <v>27</v>
      </c>
      <c r="E61" s="39">
        <v>1</v>
      </c>
      <c r="F61" s="39">
        <f t="shared" si="2"/>
        <v>1</v>
      </c>
      <c r="G61" s="39">
        <f t="shared" si="1"/>
        <v>1</v>
      </c>
    </row>
    <row r="62" spans="2:9" x14ac:dyDescent="0.25">
      <c r="B62" s="4" t="s">
        <v>599</v>
      </c>
      <c r="C62" s="30" t="s">
        <v>425</v>
      </c>
      <c r="D62" s="39" t="s">
        <v>27</v>
      </c>
      <c r="E62" s="39">
        <v>1</v>
      </c>
      <c r="F62" s="39">
        <f t="shared" si="2"/>
        <v>1</v>
      </c>
      <c r="G62" s="39">
        <f t="shared" si="1"/>
        <v>1</v>
      </c>
    </row>
    <row r="63" spans="2:9" x14ac:dyDescent="0.25">
      <c r="B63" s="4" t="s">
        <v>536</v>
      </c>
      <c r="C63" s="30" t="s">
        <v>299</v>
      </c>
      <c r="D63" s="39" t="s">
        <v>27</v>
      </c>
      <c r="E63" s="39">
        <v>1</v>
      </c>
      <c r="F63" s="39">
        <f t="shared" si="2"/>
        <v>1</v>
      </c>
      <c r="G63" s="39">
        <f t="shared" si="1"/>
        <v>1</v>
      </c>
    </row>
    <row r="64" spans="2:9" x14ac:dyDescent="0.25">
      <c r="B64" s="4" t="s">
        <v>537</v>
      </c>
      <c r="C64" s="30" t="s">
        <v>299</v>
      </c>
      <c r="D64" s="39" t="s">
        <v>27</v>
      </c>
      <c r="E64" s="39">
        <v>1</v>
      </c>
      <c r="F64" s="39">
        <f t="shared" si="2"/>
        <v>1</v>
      </c>
      <c r="G64" s="39">
        <f t="shared" si="1"/>
        <v>1</v>
      </c>
    </row>
    <row r="65" spans="2:7" x14ac:dyDescent="0.25">
      <c r="B65" s="4" t="s">
        <v>538</v>
      </c>
      <c r="C65" s="30" t="s">
        <v>299</v>
      </c>
      <c r="D65" s="39" t="s">
        <v>27</v>
      </c>
      <c r="E65" s="39">
        <v>1</v>
      </c>
      <c r="F65" s="39">
        <f t="shared" si="2"/>
        <v>1</v>
      </c>
      <c r="G65" s="39">
        <f t="shared" si="1"/>
        <v>1</v>
      </c>
    </row>
    <row r="66" spans="2:7" x14ac:dyDescent="0.25">
      <c r="B66" s="4" t="s">
        <v>539</v>
      </c>
      <c r="C66" s="30" t="s">
        <v>299</v>
      </c>
      <c r="D66" s="39" t="s">
        <v>27</v>
      </c>
      <c r="E66" s="39">
        <v>1</v>
      </c>
      <c r="F66" s="39">
        <f t="shared" si="2"/>
        <v>1</v>
      </c>
      <c r="G66" s="39">
        <f t="shared" si="1"/>
        <v>1</v>
      </c>
    </row>
    <row r="67" spans="2:7" x14ac:dyDescent="0.25">
      <c r="B67" s="4" t="s">
        <v>535</v>
      </c>
      <c r="C67" s="30" t="s">
        <v>365</v>
      </c>
      <c r="D67" s="39" t="s">
        <v>27</v>
      </c>
      <c r="E67" s="39">
        <v>1</v>
      </c>
      <c r="F67" s="39">
        <f t="shared" si="2"/>
        <v>1</v>
      </c>
      <c r="G67" s="39">
        <f t="shared" si="1"/>
        <v>1</v>
      </c>
    </row>
    <row r="68" spans="2:7" x14ac:dyDescent="0.25">
      <c r="B68" s="4" t="s">
        <v>470</v>
      </c>
      <c r="C68" s="30" t="s">
        <v>77</v>
      </c>
      <c r="D68" s="39" t="s">
        <v>27</v>
      </c>
      <c r="E68" s="39">
        <v>1</v>
      </c>
      <c r="F68" s="39">
        <f t="shared" si="2"/>
        <v>1</v>
      </c>
      <c r="G68" s="39">
        <f t="shared" si="1"/>
        <v>1</v>
      </c>
    </row>
    <row r="69" spans="2:7" x14ac:dyDescent="0.25">
      <c r="B69" s="4" t="s">
        <v>632</v>
      </c>
      <c r="C69" s="30" t="s">
        <v>458</v>
      </c>
      <c r="D69" s="39" t="s">
        <v>27</v>
      </c>
      <c r="E69" s="39">
        <v>1</v>
      </c>
      <c r="F69" s="39">
        <f t="shared" si="2"/>
        <v>1</v>
      </c>
      <c r="G69" s="39">
        <f t="shared" si="1"/>
        <v>1</v>
      </c>
    </row>
    <row r="70" spans="2:7" x14ac:dyDescent="0.25">
      <c r="B70" s="4" t="s">
        <v>502</v>
      </c>
      <c r="C70" s="30" t="s">
        <v>332</v>
      </c>
      <c r="D70" s="39" t="s">
        <v>27</v>
      </c>
      <c r="E70" s="39">
        <v>1</v>
      </c>
      <c r="F70" s="39">
        <f t="shared" si="2"/>
        <v>1</v>
      </c>
      <c r="G70" s="39">
        <f t="shared" si="1"/>
        <v>1</v>
      </c>
    </row>
    <row r="71" spans="2:7" x14ac:dyDescent="0.25">
      <c r="B71" s="4" t="s">
        <v>503</v>
      </c>
      <c r="C71" s="30" t="s">
        <v>333</v>
      </c>
      <c r="D71" s="39" t="s">
        <v>27</v>
      </c>
      <c r="E71" s="39">
        <v>1</v>
      </c>
      <c r="F71" s="39">
        <f t="shared" si="2"/>
        <v>1</v>
      </c>
      <c r="G71" s="39">
        <f t="shared" si="1"/>
        <v>1</v>
      </c>
    </row>
    <row r="72" spans="2:7" x14ac:dyDescent="0.25">
      <c r="B72" s="4" t="s">
        <v>499</v>
      </c>
      <c r="C72" s="30" t="s">
        <v>329</v>
      </c>
      <c r="D72" s="39" t="s">
        <v>27</v>
      </c>
      <c r="E72" s="39">
        <v>1</v>
      </c>
      <c r="F72" s="39">
        <f t="shared" si="2"/>
        <v>1</v>
      </c>
      <c r="G72" s="39">
        <f t="shared" si="1"/>
        <v>1</v>
      </c>
    </row>
    <row r="73" spans="2:7" x14ac:dyDescent="0.25">
      <c r="B73" s="4" t="s">
        <v>500</v>
      </c>
      <c r="C73" s="30" t="s">
        <v>330</v>
      </c>
      <c r="D73" s="39" t="s">
        <v>27</v>
      </c>
      <c r="E73" s="39">
        <v>1</v>
      </c>
      <c r="F73" s="39">
        <f t="shared" si="2"/>
        <v>1</v>
      </c>
      <c r="G73" s="39">
        <f t="shared" si="1"/>
        <v>1</v>
      </c>
    </row>
    <row r="74" spans="2:7" x14ac:dyDescent="0.25">
      <c r="B74" s="4" t="s">
        <v>501</v>
      </c>
      <c r="C74" s="30" t="s">
        <v>331</v>
      </c>
      <c r="D74" s="39" t="s">
        <v>27</v>
      </c>
      <c r="E74" s="39">
        <v>1</v>
      </c>
      <c r="F74" s="39">
        <f t="shared" si="2"/>
        <v>1</v>
      </c>
      <c r="G74" s="39">
        <f t="shared" si="1"/>
        <v>1</v>
      </c>
    </row>
    <row r="75" spans="2:7" x14ac:dyDescent="0.25">
      <c r="B75" s="4" t="s">
        <v>627</v>
      </c>
      <c r="C75" s="30" t="s">
        <v>453</v>
      </c>
      <c r="D75" s="39" t="s">
        <v>27</v>
      </c>
      <c r="E75" s="39">
        <v>1</v>
      </c>
      <c r="F75" s="39">
        <f t="shared" si="2"/>
        <v>1</v>
      </c>
      <c r="G75" s="39">
        <f t="shared" si="1"/>
        <v>1</v>
      </c>
    </row>
    <row r="76" spans="2:7" x14ac:dyDescent="0.25">
      <c r="B76" s="4" t="s">
        <v>480</v>
      </c>
      <c r="C76" s="30" t="s">
        <v>68</v>
      </c>
      <c r="D76" s="39" t="s">
        <v>27</v>
      </c>
      <c r="E76" s="39">
        <v>1</v>
      </c>
      <c r="F76" s="39">
        <f t="shared" si="2"/>
        <v>1</v>
      </c>
      <c r="G76" s="39">
        <f t="shared" ref="G76:G139" si="3">IF(ROUND(F76,2)&gt;=0.98,1,0)</f>
        <v>1</v>
      </c>
    </row>
    <row r="77" spans="2:7" x14ac:dyDescent="0.25">
      <c r="B77" s="4" t="s">
        <v>478</v>
      </c>
      <c r="C77" s="30" t="s">
        <v>69</v>
      </c>
      <c r="D77" s="39" t="s">
        <v>27</v>
      </c>
      <c r="E77" s="39">
        <v>1</v>
      </c>
      <c r="F77" s="39">
        <f t="shared" ref="F77:F140" si="4">IF(D77="No participó",E77,D77*E77)</f>
        <v>1</v>
      </c>
      <c r="G77" s="39">
        <f t="shared" si="3"/>
        <v>1</v>
      </c>
    </row>
    <row r="78" spans="2:7" x14ac:dyDescent="0.25">
      <c r="B78" s="4" t="s">
        <v>477</v>
      </c>
      <c r="C78" s="30" t="s">
        <v>70</v>
      </c>
      <c r="D78" s="39" t="s">
        <v>27</v>
      </c>
      <c r="E78" s="39">
        <v>1</v>
      </c>
      <c r="F78" s="39">
        <f t="shared" si="4"/>
        <v>1</v>
      </c>
      <c r="G78" s="39">
        <f t="shared" si="3"/>
        <v>1</v>
      </c>
    </row>
    <row r="79" spans="2:7" x14ac:dyDescent="0.25">
      <c r="B79" s="4" t="s">
        <v>479</v>
      </c>
      <c r="C79" s="30" t="s">
        <v>67</v>
      </c>
      <c r="D79" s="39" t="s">
        <v>27</v>
      </c>
      <c r="E79" s="39">
        <v>1</v>
      </c>
      <c r="F79" s="39">
        <f t="shared" si="4"/>
        <v>1</v>
      </c>
      <c r="G79" s="39">
        <f t="shared" si="3"/>
        <v>1</v>
      </c>
    </row>
    <row r="80" spans="2:7" x14ac:dyDescent="0.25">
      <c r="B80" s="4" t="s">
        <v>608</v>
      </c>
      <c r="C80" s="30" t="s">
        <v>434</v>
      </c>
      <c r="D80" s="39" t="s">
        <v>27</v>
      </c>
      <c r="E80" s="39">
        <v>1</v>
      </c>
      <c r="F80" s="39">
        <f t="shared" si="4"/>
        <v>1</v>
      </c>
      <c r="G80" s="39">
        <f t="shared" si="3"/>
        <v>1</v>
      </c>
    </row>
    <row r="81" spans="2:7" x14ac:dyDescent="0.25">
      <c r="B81" s="4" t="s">
        <v>609</v>
      </c>
      <c r="C81" s="30" t="s">
        <v>435</v>
      </c>
      <c r="D81" s="39" t="s">
        <v>27</v>
      </c>
      <c r="E81" s="39">
        <v>1</v>
      </c>
      <c r="F81" s="39">
        <f t="shared" si="4"/>
        <v>1</v>
      </c>
      <c r="G81" s="39">
        <f t="shared" si="3"/>
        <v>1</v>
      </c>
    </row>
    <row r="82" spans="2:7" x14ac:dyDescent="0.25">
      <c r="B82" s="4" t="s">
        <v>620</v>
      </c>
      <c r="C82" s="30" t="s">
        <v>446</v>
      </c>
      <c r="D82" s="39" t="s">
        <v>27</v>
      </c>
      <c r="E82" s="39">
        <v>1</v>
      </c>
      <c r="F82" s="39">
        <f t="shared" si="4"/>
        <v>1</v>
      </c>
      <c r="G82" s="39">
        <f t="shared" si="3"/>
        <v>1</v>
      </c>
    </row>
    <row r="83" spans="2:7" x14ac:dyDescent="0.25">
      <c r="B83" s="4" t="s">
        <v>624</v>
      </c>
      <c r="C83" s="30" t="s">
        <v>450</v>
      </c>
      <c r="D83" s="39" t="s">
        <v>27</v>
      </c>
      <c r="E83" s="39">
        <v>1</v>
      </c>
      <c r="F83" s="39">
        <f t="shared" si="4"/>
        <v>1</v>
      </c>
      <c r="G83" s="39">
        <f t="shared" si="3"/>
        <v>1</v>
      </c>
    </row>
    <row r="84" spans="2:7" x14ac:dyDescent="0.25">
      <c r="B84" s="4" t="s">
        <v>621</v>
      </c>
      <c r="C84" s="30" t="s">
        <v>447</v>
      </c>
      <c r="D84" s="39" t="s">
        <v>27</v>
      </c>
      <c r="E84" s="39">
        <v>1</v>
      </c>
      <c r="F84" s="39">
        <f t="shared" si="4"/>
        <v>1</v>
      </c>
      <c r="G84" s="39">
        <f t="shared" si="3"/>
        <v>1</v>
      </c>
    </row>
    <row r="85" spans="2:7" x14ac:dyDescent="0.25">
      <c r="B85" s="4" t="s">
        <v>622</v>
      </c>
      <c r="C85" s="30" t="s">
        <v>448</v>
      </c>
      <c r="D85" s="39" t="s">
        <v>27</v>
      </c>
      <c r="E85" s="39">
        <v>1</v>
      </c>
      <c r="F85" s="39">
        <f t="shared" si="4"/>
        <v>1</v>
      </c>
      <c r="G85" s="39">
        <f t="shared" si="3"/>
        <v>1</v>
      </c>
    </row>
    <row r="86" spans="2:7" x14ac:dyDescent="0.25">
      <c r="B86" s="4" t="s">
        <v>623</v>
      </c>
      <c r="C86" s="30" t="s">
        <v>449</v>
      </c>
      <c r="D86" s="39" t="s">
        <v>27</v>
      </c>
      <c r="E86" s="39">
        <v>1</v>
      </c>
      <c r="F86" s="39">
        <f t="shared" si="4"/>
        <v>1</v>
      </c>
      <c r="G86" s="39">
        <f t="shared" si="3"/>
        <v>1</v>
      </c>
    </row>
    <row r="87" spans="2:7" x14ac:dyDescent="0.25">
      <c r="B87" s="4" t="s">
        <v>604</v>
      </c>
      <c r="C87" s="30" t="s">
        <v>430</v>
      </c>
      <c r="D87" s="39" t="s">
        <v>27</v>
      </c>
      <c r="E87" s="39">
        <v>0.9901785714287793</v>
      </c>
      <c r="F87" s="39">
        <f t="shared" si="4"/>
        <v>0.9901785714287793</v>
      </c>
      <c r="G87" s="39">
        <f t="shared" si="3"/>
        <v>1</v>
      </c>
    </row>
    <row r="88" spans="2:7" x14ac:dyDescent="0.25">
      <c r="B88" s="4" t="s">
        <v>605</v>
      </c>
      <c r="C88" s="30" t="s">
        <v>431</v>
      </c>
      <c r="D88" s="39" t="s">
        <v>27</v>
      </c>
      <c r="E88" s="39">
        <v>1</v>
      </c>
      <c r="F88" s="39">
        <f t="shared" si="4"/>
        <v>1</v>
      </c>
      <c r="G88" s="39">
        <f t="shared" si="3"/>
        <v>1</v>
      </c>
    </row>
    <row r="89" spans="2:7" x14ac:dyDescent="0.25">
      <c r="B89" s="4" t="s">
        <v>471</v>
      </c>
      <c r="C89" s="30" t="s">
        <v>76</v>
      </c>
      <c r="D89" s="39" t="s">
        <v>27</v>
      </c>
      <c r="E89" s="39">
        <v>1</v>
      </c>
      <c r="F89" s="39">
        <f t="shared" si="4"/>
        <v>1</v>
      </c>
      <c r="G89" s="39">
        <f t="shared" si="3"/>
        <v>1</v>
      </c>
    </row>
    <row r="90" spans="2:7" x14ac:dyDescent="0.25">
      <c r="B90" s="4" t="s">
        <v>472</v>
      </c>
      <c r="C90" s="30" t="s">
        <v>75</v>
      </c>
      <c r="D90" s="39" t="s">
        <v>27</v>
      </c>
      <c r="E90" s="39">
        <v>1</v>
      </c>
      <c r="F90" s="39">
        <f t="shared" si="4"/>
        <v>1</v>
      </c>
      <c r="G90" s="39">
        <f t="shared" si="3"/>
        <v>1</v>
      </c>
    </row>
    <row r="91" spans="2:7" x14ac:dyDescent="0.25">
      <c r="B91" s="4" t="s">
        <v>492</v>
      </c>
      <c r="C91" s="30" t="s">
        <v>56</v>
      </c>
      <c r="D91" s="39" t="s">
        <v>27</v>
      </c>
      <c r="E91" s="39">
        <v>1</v>
      </c>
      <c r="F91" s="39">
        <f t="shared" si="4"/>
        <v>1</v>
      </c>
      <c r="G91" s="39">
        <f t="shared" si="3"/>
        <v>1</v>
      </c>
    </row>
    <row r="92" spans="2:7" x14ac:dyDescent="0.25">
      <c r="B92" s="4" t="s">
        <v>574</v>
      </c>
      <c r="C92" s="30" t="s">
        <v>400</v>
      </c>
      <c r="D92" s="39" t="s">
        <v>27</v>
      </c>
      <c r="E92" s="39">
        <v>1</v>
      </c>
      <c r="F92" s="39">
        <f t="shared" si="4"/>
        <v>1</v>
      </c>
      <c r="G92" s="39">
        <f t="shared" si="3"/>
        <v>1</v>
      </c>
    </row>
    <row r="93" spans="2:7" x14ac:dyDescent="0.25">
      <c r="B93" s="4" t="s">
        <v>575</v>
      </c>
      <c r="C93" s="30" t="s">
        <v>401</v>
      </c>
      <c r="D93" s="39" t="s">
        <v>27</v>
      </c>
      <c r="E93" s="39">
        <v>1</v>
      </c>
      <c r="F93" s="39">
        <f t="shared" si="4"/>
        <v>1</v>
      </c>
      <c r="G93" s="39">
        <f t="shared" si="3"/>
        <v>1</v>
      </c>
    </row>
    <row r="94" spans="2:7" x14ac:dyDescent="0.25">
      <c r="B94" s="4" t="s">
        <v>485</v>
      </c>
      <c r="C94" s="30" t="s">
        <v>63</v>
      </c>
      <c r="D94" s="39" t="s">
        <v>27</v>
      </c>
      <c r="E94" s="39">
        <v>1</v>
      </c>
      <c r="F94" s="39">
        <f t="shared" si="4"/>
        <v>1</v>
      </c>
      <c r="G94" s="39">
        <f t="shared" si="3"/>
        <v>1</v>
      </c>
    </row>
    <row r="95" spans="2:7" x14ac:dyDescent="0.25">
      <c r="B95" s="4" t="s">
        <v>486</v>
      </c>
      <c r="C95" s="30" t="s">
        <v>62</v>
      </c>
      <c r="D95" s="39" t="s">
        <v>27</v>
      </c>
      <c r="E95" s="39">
        <v>1</v>
      </c>
      <c r="F95" s="39">
        <f t="shared" si="4"/>
        <v>1</v>
      </c>
      <c r="G95" s="39">
        <f t="shared" si="3"/>
        <v>1</v>
      </c>
    </row>
    <row r="96" spans="2:7" x14ac:dyDescent="0.25">
      <c r="B96" s="4" t="s">
        <v>484</v>
      </c>
      <c r="C96" s="30" t="s">
        <v>64</v>
      </c>
      <c r="D96" s="39" t="s">
        <v>27</v>
      </c>
      <c r="E96" s="39">
        <v>1</v>
      </c>
      <c r="F96" s="39">
        <f t="shared" si="4"/>
        <v>1</v>
      </c>
      <c r="G96" s="39">
        <f t="shared" si="3"/>
        <v>1</v>
      </c>
    </row>
    <row r="97" spans="2:7" x14ac:dyDescent="0.25">
      <c r="B97" s="4" t="s">
        <v>483</v>
      </c>
      <c r="C97" s="30" t="s">
        <v>65</v>
      </c>
      <c r="D97" s="39" t="s">
        <v>27</v>
      </c>
      <c r="E97" s="39">
        <v>1</v>
      </c>
      <c r="F97" s="39">
        <f t="shared" si="4"/>
        <v>1</v>
      </c>
      <c r="G97" s="39">
        <f t="shared" si="3"/>
        <v>1</v>
      </c>
    </row>
    <row r="98" spans="2:7" x14ac:dyDescent="0.25">
      <c r="B98" s="4" t="s">
        <v>481</v>
      </c>
      <c r="C98" s="30" t="s">
        <v>67</v>
      </c>
      <c r="D98" s="39" t="s">
        <v>27</v>
      </c>
      <c r="E98" s="39">
        <v>1</v>
      </c>
      <c r="F98" s="39">
        <f t="shared" si="4"/>
        <v>1</v>
      </c>
      <c r="G98" s="39">
        <f t="shared" si="3"/>
        <v>1</v>
      </c>
    </row>
    <row r="99" spans="2:7" x14ac:dyDescent="0.25">
      <c r="B99" s="4" t="s">
        <v>482</v>
      </c>
      <c r="C99" s="30" t="s">
        <v>66</v>
      </c>
      <c r="D99" s="39" t="s">
        <v>27</v>
      </c>
      <c r="E99" s="39">
        <v>1</v>
      </c>
      <c r="F99" s="39">
        <f t="shared" si="4"/>
        <v>1</v>
      </c>
      <c r="G99" s="39">
        <f t="shared" si="3"/>
        <v>1</v>
      </c>
    </row>
    <row r="100" spans="2:7" x14ac:dyDescent="0.25">
      <c r="B100" s="4" t="s">
        <v>548</v>
      </c>
      <c r="C100" s="30" t="s">
        <v>374</v>
      </c>
      <c r="D100" s="39" t="s">
        <v>27</v>
      </c>
      <c r="E100" s="39">
        <v>1</v>
      </c>
      <c r="F100" s="39">
        <f t="shared" si="4"/>
        <v>1</v>
      </c>
      <c r="G100" s="39">
        <f t="shared" si="3"/>
        <v>1</v>
      </c>
    </row>
    <row r="101" spans="2:7" x14ac:dyDescent="0.25">
      <c r="B101" s="4" t="s">
        <v>549</v>
      </c>
      <c r="C101" s="30" t="s">
        <v>375</v>
      </c>
      <c r="D101" s="39" t="s">
        <v>27</v>
      </c>
      <c r="E101" s="39">
        <v>1</v>
      </c>
      <c r="F101" s="39">
        <f t="shared" si="4"/>
        <v>1</v>
      </c>
      <c r="G101" s="39">
        <f t="shared" si="3"/>
        <v>1</v>
      </c>
    </row>
    <row r="102" spans="2:7" x14ac:dyDescent="0.25">
      <c r="B102" s="4" t="s">
        <v>610</v>
      </c>
      <c r="C102" s="30" t="s">
        <v>436</v>
      </c>
      <c r="D102" s="39" t="s">
        <v>27</v>
      </c>
      <c r="E102" s="39">
        <v>1</v>
      </c>
      <c r="F102" s="39">
        <f t="shared" si="4"/>
        <v>1</v>
      </c>
      <c r="G102" s="39">
        <f t="shared" si="3"/>
        <v>1</v>
      </c>
    </row>
    <row r="103" spans="2:7" x14ac:dyDescent="0.25">
      <c r="B103" s="4" t="s">
        <v>611</v>
      </c>
      <c r="C103" s="30" t="s">
        <v>437</v>
      </c>
      <c r="D103" s="39" t="s">
        <v>27</v>
      </c>
      <c r="E103" s="39">
        <v>0.9837053571427532</v>
      </c>
      <c r="F103" s="39">
        <f t="shared" si="4"/>
        <v>0.9837053571427532</v>
      </c>
      <c r="G103" s="39">
        <f t="shared" si="3"/>
        <v>1</v>
      </c>
    </row>
    <row r="104" spans="2:7" x14ac:dyDescent="0.25">
      <c r="B104" s="4" t="s">
        <v>489</v>
      </c>
      <c r="C104" s="30" t="s">
        <v>59</v>
      </c>
      <c r="D104" s="39" t="s">
        <v>27</v>
      </c>
      <c r="E104" s="39">
        <v>1</v>
      </c>
      <c r="F104" s="39">
        <f t="shared" si="4"/>
        <v>1</v>
      </c>
      <c r="G104" s="39">
        <f t="shared" si="3"/>
        <v>1</v>
      </c>
    </row>
    <row r="105" spans="2:7" x14ac:dyDescent="0.25">
      <c r="B105" s="4" t="s">
        <v>463</v>
      </c>
      <c r="C105" s="30" t="s">
        <v>81</v>
      </c>
      <c r="D105" s="39" t="s">
        <v>27</v>
      </c>
      <c r="E105" s="39">
        <v>1</v>
      </c>
      <c r="F105" s="39">
        <f t="shared" si="4"/>
        <v>1</v>
      </c>
      <c r="G105" s="39">
        <f t="shared" si="3"/>
        <v>1</v>
      </c>
    </row>
    <row r="106" spans="2:7" x14ac:dyDescent="0.25">
      <c r="B106" s="4" t="s">
        <v>461</v>
      </c>
      <c r="C106" s="30" t="s">
        <v>83</v>
      </c>
      <c r="D106" s="39" t="s">
        <v>27</v>
      </c>
      <c r="E106" s="39">
        <v>0.98239087301590189</v>
      </c>
      <c r="F106" s="39">
        <f t="shared" si="4"/>
        <v>0.98239087301590189</v>
      </c>
      <c r="G106" s="39">
        <f t="shared" si="3"/>
        <v>1</v>
      </c>
    </row>
    <row r="107" spans="2:7" x14ac:dyDescent="0.25">
      <c r="B107" s="4" t="s">
        <v>462</v>
      </c>
      <c r="C107" s="30" t="s">
        <v>82</v>
      </c>
      <c r="D107" s="39" t="s">
        <v>27</v>
      </c>
      <c r="E107" s="39">
        <v>1</v>
      </c>
      <c r="F107" s="39">
        <f t="shared" si="4"/>
        <v>1</v>
      </c>
      <c r="G107" s="39">
        <f t="shared" si="3"/>
        <v>1</v>
      </c>
    </row>
    <row r="108" spans="2:7" x14ac:dyDescent="0.25">
      <c r="B108" s="4" t="s">
        <v>475</v>
      </c>
      <c r="C108" s="30" t="s">
        <v>72</v>
      </c>
      <c r="D108" s="39" t="s">
        <v>27</v>
      </c>
      <c r="E108" s="39">
        <v>1</v>
      </c>
      <c r="F108" s="39">
        <f t="shared" si="4"/>
        <v>1</v>
      </c>
      <c r="G108" s="39">
        <f t="shared" si="3"/>
        <v>1</v>
      </c>
    </row>
    <row r="109" spans="2:7" x14ac:dyDescent="0.25">
      <c r="B109" s="4" t="s">
        <v>476</v>
      </c>
      <c r="C109" s="30" t="s">
        <v>71</v>
      </c>
      <c r="D109" s="39" t="s">
        <v>27</v>
      </c>
      <c r="E109" s="39">
        <v>1</v>
      </c>
      <c r="F109" s="39">
        <f t="shared" si="4"/>
        <v>1</v>
      </c>
      <c r="G109" s="39">
        <f t="shared" si="3"/>
        <v>1</v>
      </c>
    </row>
    <row r="110" spans="2:7" x14ac:dyDescent="0.25">
      <c r="B110" s="4" t="s">
        <v>516</v>
      </c>
      <c r="C110" s="30" t="s">
        <v>346</v>
      </c>
      <c r="D110" s="39" t="s">
        <v>27</v>
      </c>
      <c r="E110" s="39">
        <v>1</v>
      </c>
      <c r="F110" s="39">
        <f t="shared" si="4"/>
        <v>1</v>
      </c>
      <c r="G110" s="39">
        <f t="shared" si="3"/>
        <v>1</v>
      </c>
    </row>
    <row r="111" spans="2:7" x14ac:dyDescent="0.25">
      <c r="B111" s="4" t="s">
        <v>517</v>
      </c>
      <c r="C111" s="30" t="s">
        <v>347</v>
      </c>
      <c r="D111" s="39" t="s">
        <v>27</v>
      </c>
      <c r="E111" s="39">
        <v>1</v>
      </c>
      <c r="F111" s="39">
        <f t="shared" si="4"/>
        <v>1</v>
      </c>
      <c r="G111" s="39">
        <f t="shared" si="3"/>
        <v>1</v>
      </c>
    </row>
    <row r="112" spans="2:7" x14ac:dyDescent="0.25">
      <c r="B112" s="4" t="s">
        <v>593</v>
      </c>
      <c r="C112" s="30" t="s">
        <v>419</v>
      </c>
      <c r="D112" s="39" t="s">
        <v>27</v>
      </c>
      <c r="E112" s="39">
        <v>1</v>
      </c>
      <c r="F112" s="39">
        <f t="shared" si="4"/>
        <v>1</v>
      </c>
      <c r="G112" s="39">
        <f t="shared" si="3"/>
        <v>1</v>
      </c>
    </row>
    <row r="113" spans="2:7" x14ac:dyDescent="0.25">
      <c r="B113" s="4" t="s">
        <v>594</v>
      </c>
      <c r="C113" s="30" t="s">
        <v>420</v>
      </c>
      <c r="D113" s="39" t="s">
        <v>27</v>
      </c>
      <c r="E113" s="39">
        <v>1</v>
      </c>
      <c r="F113" s="39">
        <f t="shared" si="4"/>
        <v>1</v>
      </c>
      <c r="G113" s="39">
        <f t="shared" si="3"/>
        <v>1</v>
      </c>
    </row>
    <row r="114" spans="2:7" x14ac:dyDescent="0.25">
      <c r="B114" s="4" t="s">
        <v>505</v>
      </c>
      <c r="C114" s="30" t="s">
        <v>335</v>
      </c>
      <c r="D114" s="39" t="s">
        <v>27</v>
      </c>
      <c r="E114" s="39">
        <v>1</v>
      </c>
      <c r="F114" s="39">
        <f t="shared" si="4"/>
        <v>1</v>
      </c>
      <c r="G114" s="39">
        <f t="shared" si="3"/>
        <v>1</v>
      </c>
    </row>
    <row r="115" spans="2:7" x14ac:dyDescent="0.25">
      <c r="B115" s="4" t="s">
        <v>511</v>
      </c>
      <c r="C115" s="30" t="s">
        <v>341</v>
      </c>
      <c r="D115" s="39" t="s">
        <v>27</v>
      </c>
      <c r="E115" s="39">
        <v>1</v>
      </c>
      <c r="F115" s="39">
        <f t="shared" si="4"/>
        <v>1</v>
      </c>
      <c r="G115" s="39">
        <f t="shared" si="3"/>
        <v>1</v>
      </c>
    </row>
    <row r="116" spans="2:7" x14ac:dyDescent="0.25">
      <c r="B116" s="4" t="s">
        <v>506</v>
      </c>
      <c r="C116" s="30" t="s">
        <v>336</v>
      </c>
      <c r="D116" s="39" t="s">
        <v>27</v>
      </c>
      <c r="E116" s="39">
        <v>1</v>
      </c>
      <c r="F116" s="39">
        <f t="shared" si="4"/>
        <v>1</v>
      </c>
      <c r="G116" s="39">
        <f t="shared" si="3"/>
        <v>1</v>
      </c>
    </row>
    <row r="117" spans="2:7" x14ac:dyDescent="0.25">
      <c r="B117" s="4" t="s">
        <v>507</v>
      </c>
      <c r="C117" s="30" t="s">
        <v>337</v>
      </c>
      <c r="D117" s="39" t="s">
        <v>27</v>
      </c>
      <c r="E117" s="39">
        <v>1</v>
      </c>
      <c r="F117" s="39">
        <f t="shared" si="4"/>
        <v>1</v>
      </c>
      <c r="G117" s="39">
        <f t="shared" si="3"/>
        <v>1</v>
      </c>
    </row>
    <row r="118" spans="2:7" x14ac:dyDescent="0.25">
      <c r="B118" s="4" t="s">
        <v>508</v>
      </c>
      <c r="C118" s="30" t="s">
        <v>338</v>
      </c>
      <c r="D118" s="39" t="s">
        <v>27</v>
      </c>
      <c r="E118" s="39">
        <v>1</v>
      </c>
      <c r="F118" s="39">
        <f t="shared" si="4"/>
        <v>1</v>
      </c>
      <c r="G118" s="39">
        <f t="shared" si="3"/>
        <v>1</v>
      </c>
    </row>
    <row r="119" spans="2:7" x14ac:dyDescent="0.25">
      <c r="B119" s="4" t="s">
        <v>509</v>
      </c>
      <c r="C119" s="30" t="s">
        <v>339</v>
      </c>
      <c r="D119" s="39" t="s">
        <v>27</v>
      </c>
      <c r="E119" s="39">
        <v>1</v>
      </c>
      <c r="F119" s="39">
        <f t="shared" si="4"/>
        <v>1</v>
      </c>
      <c r="G119" s="39">
        <f t="shared" si="3"/>
        <v>1</v>
      </c>
    </row>
    <row r="120" spans="2:7" x14ac:dyDescent="0.25">
      <c r="B120" s="4" t="s">
        <v>510</v>
      </c>
      <c r="C120" s="30" t="s">
        <v>340</v>
      </c>
      <c r="D120" s="39" t="s">
        <v>27</v>
      </c>
      <c r="E120" s="39">
        <v>1</v>
      </c>
      <c r="F120" s="39">
        <f t="shared" si="4"/>
        <v>1</v>
      </c>
      <c r="G120" s="39">
        <f t="shared" si="3"/>
        <v>1</v>
      </c>
    </row>
    <row r="121" spans="2:7" x14ac:dyDescent="0.25">
      <c r="B121" s="4" t="s">
        <v>464</v>
      </c>
      <c r="C121" s="30" t="s">
        <v>81</v>
      </c>
      <c r="D121" s="39" t="s">
        <v>27</v>
      </c>
      <c r="E121" s="39">
        <v>1</v>
      </c>
      <c r="F121" s="39">
        <f t="shared" si="4"/>
        <v>1</v>
      </c>
      <c r="G121" s="39">
        <f t="shared" si="3"/>
        <v>1</v>
      </c>
    </row>
    <row r="122" spans="2:7" x14ac:dyDescent="0.25">
      <c r="B122" s="4" t="s">
        <v>473</v>
      </c>
      <c r="C122" s="30" t="s">
        <v>74</v>
      </c>
      <c r="D122" s="39" t="s">
        <v>27</v>
      </c>
      <c r="E122" s="39">
        <v>1</v>
      </c>
      <c r="F122" s="39">
        <f t="shared" si="4"/>
        <v>1</v>
      </c>
      <c r="G122" s="39">
        <f t="shared" si="3"/>
        <v>1</v>
      </c>
    </row>
    <row r="123" spans="2:7" x14ac:dyDescent="0.25">
      <c r="B123" s="4" t="s">
        <v>554</v>
      </c>
      <c r="C123" s="30" t="s">
        <v>380</v>
      </c>
      <c r="D123" s="39" t="s">
        <v>27</v>
      </c>
      <c r="E123" s="39">
        <v>1</v>
      </c>
      <c r="F123" s="39">
        <f t="shared" si="4"/>
        <v>1</v>
      </c>
      <c r="G123" s="39">
        <f t="shared" si="3"/>
        <v>1</v>
      </c>
    </row>
    <row r="124" spans="2:7" x14ac:dyDescent="0.25">
      <c r="B124" s="4" t="s">
        <v>555</v>
      </c>
      <c r="C124" s="30" t="s">
        <v>381</v>
      </c>
      <c r="D124" s="39" t="s">
        <v>27</v>
      </c>
      <c r="E124" s="39">
        <v>1</v>
      </c>
      <c r="F124" s="39">
        <f t="shared" si="4"/>
        <v>1</v>
      </c>
      <c r="G124" s="39">
        <f t="shared" si="3"/>
        <v>1</v>
      </c>
    </row>
    <row r="125" spans="2:7" x14ac:dyDescent="0.25">
      <c r="B125" s="4" t="s">
        <v>612</v>
      </c>
      <c r="C125" s="30" t="s">
        <v>438</v>
      </c>
      <c r="D125" s="39" t="s">
        <v>27</v>
      </c>
      <c r="E125" s="39">
        <v>1</v>
      </c>
      <c r="F125" s="39">
        <f t="shared" si="4"/>
        <v>1</v>
      </c>
      <c r="G125" s="39">
        <f t="shared" si="3"/>
        <v>1</v>
      </c>
    </row>
    <row r="126" spans="2:7" x14ac:dyDescent="0.25">
      <c r="B126" s="4" t="s">
        <v>613</v>
      </c>
      <c r="C126" s="30" t="s">
        <v>439</v>
      </c>
      <c r="D126" s="39" t="s">
        <v>27</v>
      </c>
      <c r="E126" s="39">
        <v>1</v>
      </c>
      <c r="F126" s="39">
        <f t="shared" si="4"/>
        <v>1</v>
      </c>
      <c r="G126" s="39">
        <f t="shared" si="3"/>
        <v>1</v>
      </c>
    </row>
    <row r="127" spans="2:7" x14ac:dyDescent="0.25">
      <c r="B127" s="4" t="s">
        <v>614</v>
      </c>
      <c r="C127" s="30" t="s">
        <v>440</v>
      </c>
      <c r="D127" s="39" t="s">
        <v>27</v>
      </c>
      <c r="E127" s="39">
        <v>1</v>
      </c>
      <c r="F127" s="39">
        <f t="shared" si="4"/>
        <v>1</v>
      </c>
      <c r="G127" s="39">
        <f t="shared" si="3"/>
        <v>1</v>
      </c>
    </row>
    <row r="128" spans="2:7" x14ac:dyDescent="0.25">
      <c r="B128" s="4" t="s">
        <v>465</v>
      </c>
      <c r="C128" s="30" t="s">
        <v>80</v>
      </c>
      <c r="D128" s="39" t="s">
        <v>27</v>
      </c>
      <c r="E128" s="39">
        <v>1</v>
      </c>
      <c r="F128" s="39">
        <f t="shared" si="4"/>
        <v>1</v>
      </c>
      <c r="G128" s="39">
        <f t="shared" si="3"/>
        <v>1</v>
      </c>
    </row>
    <row r="129" spans="2:7" x14ac:dyDescent="0.25">
      <c r="B129" s="4" t="s">
        <v>466</v>
      </c>
      <c r="C129" s="30" t="s">
        <v>79</v>
      </c>
      <c r="D129" s="39" t="s">
        <v>27</v>
      </c>
      <c r="E129" s="39">
        <v>0.99826388888894668</v>
      </c>
      <c r="F129" s="39">
        <f t="shared" si="4"/>
        <v>0.99826388888894668</v>
      </c>
      <c r="G129" s="39">
        <f t="shared" si="3"/>
        <v>1</v>
      </c>
    </row>
    <row r="130" spans="2:7" x14ac:dyDescent="0.25">
      <c r="B130" s="4" t="s">
        <v>494</v>
      </c>
      <c r="C130" s="30" t="s">
        <v>54</v>
      </c>
      <c r="D130" s="39" t="s">
        <v>27</v>
      </c>
      <c r="E130" s="39">
        <v>1</v>
      </c>
      <c r="F130" s="39">
        <f t="shared" si="4"/>
        <v>1</v>
      </c>
      <c r="G130" s="39">
        <f t="shared" si="3"/>
        <v>1</v>
      </c>
    </row>
    <row r="131" spans="2:7" x14ac:dyDescent="0.25">
      <c r="B131" s="4" t="s">
        <v>496</v>
      </c>
      <c r="C131" s="30" t="s">
        <v>52</v>
      </c>
      <c r="D131" s="39" t="s">
        <v>27</v>
      </c>
      <c r="E131" s="39">
        <v>1</v>
      </c>
      <c r="F131" s="39">
        <f t="shared" si="4"/>
        <v>1</v>
      </c>
      <c r="G131" s="39">
        <f t="shared" si="3"/>
        <v>1</v>
      </c>
    </row>
    <row r="132" spans="2:7" x14ac:dyDescent="0.25">
      <c r="B132" s="4" t="s">
        <v>493</v>
      </c>
      <c r="C132" s="30" t="s">
        <v>55</v>
      </c>
      <c r="D132" s="39" t="s">
        <v>27</v>
      </c>
      <c r="E132" s="39">
        <v>0.15709325396814425</v>
      </c>
      <c r="F132" s="39">
        <f t="shared" si="4"/>
        <v>0.15709325396814425</v>
      </c>
      <c r="G132" s="39">
        <f t="shared" si="3"/>
        <v>0</v>
      </c>
    </row>
    <row r="133" spans="2:7" x14ac:dyDescent="0.25">
      <c r="B133" s="4" t="s">
        <v>495</v>
      </c>
      <c r="C133" s="30" t="s">
        <v>53</v>
      </c>
      <c r="D133" s="39" t="s">
        <v>27</v>
      </c>
      <c r="E133" s="39">
        <v>1</v>
      </c>
      <c r="F133" s="39">
        <f t="shared" si="4"/>
        <v>1</v>
      </c>
      <c r="G133" s="39">
        <f t="shared" si="3"/>
        <v>1</v>
      </c>
    </row>
    <row r="134" spans="2:7" x14ac:dyDescent="0.25">
      <c r="B134" s="4" t="s">
        <v>498</v>
      </c>
      <c r="C134" s="30" t="s">
        <v>123</v>
      </c>
      <c r="D134" s="39" t="s">
        <v>27</v>
      </c>
      <c r="E134" s="39">
        <v>1</v>
      </c>
      <c r="F134" s="39">
        <f t="shared" si="4"/>
        <v>1</v>
      </c>
      <c r="G134" s="39">
        <f t="shared" si="3"/>
        <v>1</v>
      </c>
    </row>
    <row r="135" spans="2:7" x14ac:dyDescent="0.25">
      <c r="B135" s="4" t="s">
        <v>512</v>
      </c>
      <c r="C135" s="30" t="s">
        <v>342</v>
      </c>
      <c r="D135" s="39" t="s">
        <v>27</v>
      </c>
      <c r="E135" s="39">
        <v>0.98807043650802895</v>
      </c>
      <c r="F135" s="39">
        <f t="shared" si="4"/>
        <v>0.98807043650802895</v>
      </c>
      <c r="G135" s="39">
        <f t="shared" si="3"/>
        <v>1</v>
      </c>
    </row>
    <row r="136" spans="2:7" x14ac:dyDescent="0.25">
      <c r="B136" s="4" t="s">
        <v>513</v>
      </c>
      <c r="C136" s="30" t="s">
        <v>343</v>
      </c>
      <c r="D136" s="39" t="s">
        <v>27</v>
      </c>
      <c r="E136" s="39">
        <v>1</v>
      </c>
      <c r="F136" s="39">
        <f t="shared" si="4"/>
        <v>1</v>
      </c>
      <c r="G136" s="39">
        <f t="shared" si="3"/>
        <v>1</v>
      </c>
    </row>
    <row r="137" spans="2:7" x14ac:dyDescent="0.25">
      <c r="B137" s="4" t="s">
        <v>514</v>
      </c>
      <c r="C137" s="30" t="s">
        <v>344</v>
      </c>
      <c r="D137" s="39" t="s">
        <v>27</v>
      </c>
      <c r="E137" s="39">
        <v>1</v>
      </c>
      <c r="F137" s="39">
        <f t="shared" si="4"/>
        <v>1</v>
      </c>
      <c r="G137" s="39">
        <f t="shared" si="3"/>
        <v>1</v>
      </c>
    </row>
    <row r="138" spans="2:7" x14ac:dyDescent="0.25">
      <c r="B138" s="4" t="s">
        <v>515</v>
      </c>
      <c r="C138" s="30" t="s">
        <v>345</v>
      </c>
      <c r="D138" s="39" t="s">
        <v>27</v>
      </c>
      <c r="E138" s="39">
        <v>0.99216269841261762</v>
      </c>
      <c r="F138" s="39">
        <f t="shared" si="4"/>
        <v>0.99216269841261762</v>
      </c>
      <c r="G138" s="39">
        <f t="shared" si="3"/>
        <v>1</v>
      </c>
    </row>
    <row r="139" spans="2:7" x14ac:dyDescent="0.25">
      <c r="B139" s="4" t="s">
        <v>572</v>
      </c>
      <c r="C139" s="30" t="s">
        <v>398</v>
      </c>
      <c r="D139" s="39" t="s">
        <v>27</v>
      </c>
      <c r="E139" s="39">
        <v>1</v>
      </c>
      <c r="F139" s="39">
        <f t="shared" si="4"/>
        <v>1</v>
      </c>
      <c r="G139" s="39">
        <f t="shared" si="3"/>
        <v>1</v>
      </c>
    </row>
    <row r="140" spans="2:7" x14ac:dyDescent="0.25">
      <c r="B140" s="4" t="s">
        <v>573</v>
      </c>
      <c r="C140" s="30" t="s">
        <v>399</v>
      </c>
      <c r="D140" s="39" t="s">
        <v>27</v>
      </c>
      <c r="E140" s="39">
        <v>1</v>
      </c>
      <c r="F140" s="39">
        <f t="shared" si="4"/>
        <v>1</v>
      </c>
      <c r="G140" s="39">
        <f t="shared" ref="G140:G185" si="5">IF(ROUND(F140,2)&gt;=0.98,1,0)</f>
        <v>1</v>
      </c>
    </row>
    <row r="141" spans="2:7" x14ac:dyDescent="0.25">
      <c r="B141" s="4" t="s">
        <v>615</v>
      </c>
      <c r="C141" s="30" t="s">
        <v>441</v>
      </c>
      <c r="D141" s="39" t="s">
        <v>27</v>
      </c>
      <c r="E141" s="39">
        <v>1</v>
      </c>
      <c r="F141" s="39">
        <f t="shared" ref="F141:F185" si="6">IF(D141="No participó",E141,D141*E141)</f>
        <v>1</v>
      </c>
      <c r="G141" s="39">
        <f t="shared" si="5"/>
        <v>1</v>
      </c>
    </row>
    <row r="142" spans="2:7" x14ac:dyDescent="0.25">
      <c r="B142" s="4" t="s">
        <v>524</v>
      </c>
      <c r="C142" s="30" t="s">
        <v>354</v>
      </c>
      <c r="D142" s="39" t="s">
        <v>27</v>
      </c>
      <c r="E142" s="39">
        <v>1</v>
      </c>
      <c r="F142" s="39">
        <f t="shared" si="6"/>
        <v>1</v>
      </c>
      <c r="G142" s="39">
        <f t="shared" si="5"/>
        <v>1</v>
      </c>
    </row>
    <row r="143" spans="2:7" x14ac:dyDescent="0.25">
      <c r="B143" s="4" t="s">
        <v>525</v>
      </c>
      <c r="C143" s="30" t="s">
        <v>355</v>
      </c>
      <c r="D143" s="39" t="s">
        <v>27</v>
      </c>
      <c r="E143" s="39">
        <v>1</v>
      </c>
      <c r="F143" s="39">
        <f t="shared" si="6"/>
        <v>1</v>
      </c>
      <c r="G143" s="39">
        <f t="shared" si="5"/>
        <v>1</v>
      </c>
    </row>
    <row r="144" spans="2:7" x14ac:dyDescent="0.25">
      <c r="B144" s="4" t="s">
        <v>526</v>
      </c>
      <c r="C144" s="30" t="s">
        <v>356</v>
      </c>
      <c r="D144" s="39" t="s">
        <v>27</v>
      </c>
      <c r="E144" s="39">
        <v>1</v>
      </c>
      <c r="F144" s="39">
        <f t="shared" si="6"/>
        <v>1</v>
      </c>
      <c r="G144" s="39">
        <f t="shared" si="5"/>
        <v>1</v>
      </c>
    </row>
    <row r="145" spans="2:7" x14ac:dyDescent="0.25">
      <c r="B145" s="4" t="s">
        <v>577</v>
      </c>
      <c r="C145" s="30" t="s">
        <v>403</v>
      </c>
      <c r="D145" s="39" t="s">
        <v>27</v>
      </c>
      <c r="E145" s="39">
        <v>1</v>
      </c>
      <c r="F145" s="39">
        <f t="shared" si="6"/>
        <v>1</v>
      </c>
      <c r="G145" s="39">
        <f t="shared" si="5"/>
        <v>1</v>
      </c>
    </row>
    <row r="146" spans="2:7" x14ac:dyDescent="0.25">
      <c r="B146" s="4" t="s">
        <v>576</v>
      </c>
      <c r="C146" s="30" t="s">
        <v>402</v>
      </c>
      <c r="D146" s="39" t="s">
        <v>27</v>
      </c>
      <c r="E146" s="39">
        <v>1</v>
      </c>
      <c r="F146" s="39">
        <f t="shared" si="6"/>
        <v>1</v>
      </c>
      <c r="G146" s="39">
        <f t="shared" si="5"/>
        <v>1</v>
      </c>
    </row>
    <row r="147" spans="2:7" x14ac:dyDescent="0.25">
      <c r="B147" s="4" t="s">
        <v>491</v>
      </c>
      <c r="C147" s="30" t="s">
        <v>57</v>
      </c>
      <c r="D147" s="39" t="s">
        <v>27</v>
      </c>
      <c r="E147" s="39">
        <v>1</v>
      </c>
      <c r="F147" s="39">
        <f t="shared" si="6"/>
        <v>1</v>
      </c>
      <c r="G147" s="39">
        <f t="shared" si="5"/>
        <v>1</v>
      </c>
    </row>
    <row r="148" spans="2:7" x14ac:dyDescent="0.25">
      <c r="B148" s="4" t="s">
        <v>474</v>
      </c>
      <c r="C148" s="30" t="s">
        <v>73</v>
      </c>
      <c r="D148" s="39" t="s">
        <v>27</v>
      </c>
      <c r="E148" s="39">
        <v>1</v>
      </c>
      <c r="F148" s="39">
        <f t="shared" si="6"/>
        <v>1</v>
      </c>
      <c r="G148" s="39">
        <f t="shared" si="5"/>
        <v>1</v>
      </c>
    </row>
    <row r="149" spans="2:7" x14ac:dyDescent="0.25">
      <c r="B149" s="4" t="s">
        <v>566</v>
      </c>
      <c r="C149" s="30" t="s">
        <v>392</v>
      </c>
      <c r="D149" s="39" t="s">
        <v>27</v>
      </c>
      <c r="E149" s="39">
        <v>1</v>
      </c>
      <c r="F149" s="39">
        <f t="shared" si="6"/>
        <v>1</v>
      </c>
      <c r="G149" s="39">
        <f t="shared" si="5"/>
        <v>1</v>
      </c>
    </row>
    <row r="150" spans="2:7" x14ac:dyDescent="0.25">
      <c r="B150" s="4" t="s">
        <v>567</v>
      </c>
      <c r="C150" s="30" t="s">
        <v>393</v>
      </c>
      <c r="D150" s="39" t="s">
        <v>27</v>
      </c>
      <c r="E150" s="39">
        <v>1</v>
      </c>
      <c r="F150" s="39">
        <f t="shared" si="6"/>
        <v>1</v>
      </c>
      <c r="G150" s="39">
        <f t="shared" si="5"/>
        <v>1</v>
      </c>
    </row>
    <row r="151" spans="2:7" x14ac:dyDescent="0.25">
      <c r="B151" s="4" t="s">
        <v>568</v>
      </c>
      <c r="C151" s="30" t="s">
        <v>394</v>
      </c>
      <c r="D151" s="39" t="s">
        <v>27</v>
      </c>
      <c r="E151" s="39">
        <v>1</v>
      </c>
      <c r="F151" s="39">
        <f t="shared" si="6"/>
        <v>1</v>
      </c>
      <c r="G151" s="39">
        <f t="shared" si="5"/>
        <v>1</v>
      </c>
    </row>
    <row r="152" spans="2:7" x14ac:dyDescent="0.25">
      <c r="B152" s="4" t="s">
        <v>569</v>
      </c>
      <c r="C152" s="30" t="s">
        <v>395</v>
      </c>
      <c r="D152" s="39" t="s">
        <v>27</v>
      </c>
      <c r="E152" s="39">
        <v>0.99990079365098994</v>
      </c>
      <c r="F152" s="39">
        <f t="shared" si="6"/>
        <v>0.99990079365098994</v>
      </c>
      <c r="G152" s="39">
        <f t="shared" si="5"/>
        <v>1</v>
      </c>
    </row>
    <row r="153" spans="2:7" x14ac:dyDescent="0.25">
      <c r="B153" s="4" t="s">
        <v>570</v>
      </c>
      <c r="C153" s="30" t="s">
        <v>396</v>
      </c>
      <c r="D153" s="39" t="s">
        <v>27</v>
      </c>
      <c r="E153" s="39">
        <v>0.98774801587309669</v>
      </c>
      <c r="F153" s="39">
        <f t="shared" si="6"/>
        <v>0.98774801587309669</v>
      </c>
      <c r="G153" s="39">
        <f t="shared" si="5"/>
        <v>1</v>
      </c>
    </row>
    <row r="154" spans="2:7" x14ac:dyDescent="0.25">
      <c r="B154" s="4" t="s">
        <v>616</v>
      </c>
      <c r="C154" s="30" t="s">
        <v>442</v>
      </c>
      <c r="D154" s="39" t="s">
        <v>27</v>
      </c>
      <c r="E154" s="39">
        <v>0.99985119047622517</v>
      </c>
      <c r="F154" s="39">
        <f t="shared" si="6"/>
        <v>0.99985119047622517</v>
      </c>
      <c r="G154" s="39">
        <f t="shared" si="5"/>
        <v>1</v>
      </c>
    </row>
    <row r="155" spans="2:7" x14ac:dyDescent="0.25">
      <c r="B155" s="4" t="s">
        <v>571</v>
      </c>
      <c r="C155" s="30" t="s">
        <v>397</v>
      </c>
      <c r="D155" s="39" t="s">
        <v>27</v>
      </c>
      <c r="E155" s="39">
        <v>0.9877232142857143</v>
      </c>
      <c r="F155" s="39">
        <f t="shared" si="6"/>
        <v>0.9877232142857143</v>
      </c>
      <c r="G155" s="39">
        <f t="shared" si="5"/>
        <v>1</v>
      </c>
    </row>
    <row r="156" spans="2:7" x14ac:dyDescent="0.25">
      <c r="B156" s="4" t="s">
        <v>602</v>
      </c>
      <c r="C156" s="30" t="s">
        <v>428</v>
      </c>
      <c r="D156" s="39" t="s">
        <v>27</v>
      </c>
      <c r="E156" s="39">
        <v>1</v>
      </c>
      <c r="F156" s="39">
        <f t="shared" si="6"/>
        <v>1</v>
      </c>
      <c r="G156" s="39">
        <f t="shared" si="5"/>
        <v>1</v>
      </c>
    </row>
    <row r="157" spans="2:7" x14ac:dyDescent="0.25">
      <c r="B157" s="4" t="s">
        <v>601</v>
      </c>
      <c r="C157" s="30" t="s">
        <v>427</v>
      </c>
      <c r="D157" s="39" t="s">
        <v>27</v>
      </c>
      <c r="E157" s="39">
        <v>1</v>
      </c>
      <c r="F157" s="39">
        <f t="shared" si="6"/>
        <v>1</v>
      </c>
      <c r="G157" s="39">
        <f t="shared" si="5"/>
        <v>1</v>
      </c>
    </row>
    <row r="158" spans="2:7" x14ac:dyDescent="0.25">
      <c r="B158" s="4" t="s">
        <v>603</v>
      </c>
      <c r="C158" s="30" t="s">
        <v>429</v>
      </c>
      <c r="D158" s="39" t="s">
        <v>27</v>
      </c>
      <c r="E158" s="39">
        <v>1</v>
      </c>
      <c r="F158" s="39">
        <f t="shared" si="6"/>
        <v>1</v>
      </c>
      <c r="G158" s="39">
        <f t="shared" si="5"/>
        <v>1</v>
      </c>
    </row>
    <row r="159" spans="2:7" x14ac:dyDescent="0.25">
      <c r="B159" s="4" t="s">
        <v>628</v>
      </c>
      <c r="C159" s="30" t="s">
        <v>454</v>
      </c>
      <c r="D159" s="39" t="s">
        <v>27</v>
      </c>
      <c r="E159" s="39">
        <v>1</v>
      </c>
      <c r="F159" s="39">
        <f t="shared" si="6"/>
        <v>1</v>
      </c>
      <c r="G159" s="39">
        <f t="shared" si="5"/>
        <v>1</v>
      </c>
    </row>
    <row r="160" spans="2:7" x14ac:dyDescent="0.25">
      <c r="B160" s="4" t="s">
        <v>629</v>
      </c>
      <c r="C160" s="30" t="s">
        <v>455</v>
      </c>
      <c r="D160" s="39" t="s">
        <v>27</v>
      </c>
      <c r="E160" s="39">
        <v>1</v>
      </c>
      <c r="F160" s="39">
        <f t="shared" si="6"/>
        <v>1</v>
      </c>
      <c r="G160" s="39">
        <f t="shared" si="5"/>
        <v>1</v>
      </c>
    </row>
    <row r="161" spans="2:7" x14ac:dyDescent="0.25">
      <c r="B161" s="4" t="s">
        <v>518</v>
      </c>
      <c r="C161" s="30" t="s">
        <v>348</v>
      </c>
      <c r="D161" s="39" t="s">
        <v>27</v>
      </c>
      <c r="E161" s="39">
        <v>1</v>
      </c>
      <c r="F161" s="39">
        <f t="shared" si="6"/>
        <v>1</v>
      </c>
      <c r="G161" s="39">
        <f t="shared" si="5"/>
        <v>1</v>
      </c>
    </row>
    <row r="162" spans="2:7" x14ac:dyDescent="0.25">
      <c r="B162" s="4" t="s">
        <v>519</v>
      </c>
      <c r="C162" s="30" t="s">
        <v>349</v>
      </c>
      <c r="D162" s="39" t="s">
        <v>27</v>
      </c>
      <c r="E162" s="39">
        <v>1</v>
      </c>
      <c r="F162" s="39">
        <f t="shared" si="6"/>
        <v>1</v>
      </c>
      <c r="G162" s="39">
        <f t="shared" si="5"/>
        <v>1</v>
      </c>
    </row>
    <row r="163" spans="2:7" x14ac:dyDescent="0.25">
      <c r="B163" s="4" t="s">
        <v>563</v>
      </c>
      <c r="C163" s="30" t="s">
        <v>389</v>
      </c>
      <c r="D163" s="39" t="s">
        <v>27</v>
      </c>
      <c r="E163" s="39">
        <v>1</v>
      </c>
      <c r="F163" s="39">
        <f t="shared" si="6"/>
        <v>1</v>
      </c>
      <c r="G163" s="39">
        <f t="shared" si="5"/>
        <v>1</v>
      </c>
    </row>
    <row r="164" spans="2:7" x14ac:dyDescent="0.25">
      <c r="B164" s="4" t="s">
        <v>564</v>
      </c>
      <c r="C164" s="30" t="s">
        <v>390</v>
      </c>
      <c r="D164" s="39" t="s">
        <v>27</v>
      </c>
      <c r="E164" s="39">
        <v>1</v>
      </c>
      <c r="F164" s="39">
        <f t="shared" si="6"/>
        <v>1</v>
      </c>
      <c r="G164" s="39">
        <f t="shared" si="5"/>
        <v>1</v>
      </c>
    </row>
    <row r="165" spans="2:7" x14ac:dyDescent="0.25">
      <c r="B165" s="4" t="s">
        <v>565</v>
      </c>
      <c r="C165" s="30" t="s">
        <v>391</v>
      </c>
      <c r="D165" s="39" t="s">
        <v>27</v>
      </c>
      <c r="E165" s="39">
        <v>1</v>
      </c>
      <c r="F165" s="39">
        <f t="shared" si="6"/>
        <v>1</v>
      </c>
      <c r="G165" s="39">
        <f t="shared" si="5"/>
        <v>1</v>
      </c>
    </row>
    <row r="166" spans="2:7" x14ac:dyDescent="0.25">
      <c r="B166" s="4" t="s">
        <v>545</v>
      </c>
      <c r="C166" s="30" t="s">
        <v>371</v>
      </c>
      <c r="D166" s="39" t="s">
        <v>27</v>
      </c>
      <c r="E166" s="39">
        <v>1</v>
      </c>
      <c r="F166" s="39">
        <f t="shared" si="6"/>
        <v>1</v>
      </c>
      <c r="G166" s="39">
        <f t="shared" si="5"/>
        <v>1</v>
      </c>
    </row>
    <row r="167" spans="2:7" x14ac:dyDescent="0.25">
      <c r="B167" s="4" t="s">
        <v>625</v>
      </c>
      <c r="C167" s="30" t="s">
        <v>451</v>
      </c>
      <c r="D167" s="39" t="s">
        <v>27</v>
      </c>
      <c r="E167" s="39">
        <v>1</v>
      </c>
      <c r="F167" s="39">
        <f t="shared" si="6"/>
        <v>1</v>
      </c>
      <c r="G167" s="39">
        <f t="shared" si="5"/>
        <v>1</v>
      </c>
    </row>
    <row r="168" spans="2:7" x14ac:dyDescent="0.25">
      <c r="B168" s="4" t="s">
        <v>626</v>
      </c>
      <c r="C168" s="30" t="s">
        <v>452</v>
      </c>
      <c r="D168" s="39" t="s">
        <v>27</v>
      </c>
      <c r="E168" s="39">
        <v>1</v>
      </c>
      <c r="F168" s="39">
        <f t="shared" si="6"/>
        <v>1</v>
      </c>
      <c r="G168" s="39">
        <f t="shared" si="5"/>
        <v>1</v>
      </c>
    </row>
    <row r="169" spans="2:7" x14ac:dyDescent="0.25">
      <c r="B169" s="4" t="s">
        <v>630</v>
      </c>
      <c r="C169" s="30" t="s">
        <v>456</v>
      </c>
      <c r="D169" s="39" t="s">
        <v>27</v>
      </c>
      <c r="E169" s="39">
        <v>1</v>
      </c>
      <c r="F169" s="39">
        <f t="shared" si="6"/>
        <v>1</v>
      </c>
      <c r="G169" s="39">
        <f t="shared" si="5"/>
        <v>1</v>
      </c>
    </row>
    <row r="170" spans="2:7" x14ac:dyDescent="0.25">
      <c r="B170" s="4" t="s">
        <v>631</v>
      </c>
      <c r="C170" s="30" t="s">
        <v>457</v>
      </c>
      <c r="D170" s="39" t="s">
        <v>27</v>
      </c>
      <c r="E170" s="39">
        <v>1</v>
      </c>
      <c r="F170" s="39">
        <f t="shared" si="6"/>
        <v>1</v>
      </c>
      <c r="G170" s="39">
        <f t="shared" si="5"/>
        <v>1</v>
      </c>
    </row>
    <row r="171" spans="2:7" x14ac:dyDescent="0.25">
      <c r="B171" s="4" t="s">
        <v>520</v>
      </c>
      <c r="C171" s="30" t="s">
        <v>350</v>
      </c>
      <c r="D171" s="39" t="s">
        <v>27</v>
      </c>
      <c r="E171" s="39">
        <v>0.99444444444452529</v>
      </c>
      <c r="F171" s="39">
        <f t="shared" si="6"/>
        <v>0.99444444444452529</v>
      </c>
      <c r="G171" s="39">
        <f t="shared" si="5"/>
        <v>1</v>
      </c>
    </row>
    <row r="172" spans="2:7" x14ac:dyDescent="0.25">
      <c r="B172" s="4" t="s">
        <v>521</v>
      </c>
      <c r="C172" s="30" t="s">
        <v>351</v>
      </c>
      <c r="D172" s="39" t="s">
        <v>27</v>
      </c>
      <c r="E172" s="39">
        <v>0.99444444444452529</v>
      </c>
      <c r="F172" s="39">
        <f t="shared" si="6"/>
        <v>0.99444444444452529</v>
      </c>
      <c r="G172" s="39">
        <f t="shared" si="5"/>
        <v>1</v>
      </c>
    </row>
    <row r="173" spans="2:7" x14ac:dyDescent="0.25">
      <c r="B173" s="4" t="s">
        <v>618</v>
      </c>
      <c r="C173" s="30" t="s">
        <v>444</v>
      </c>
      <c r="D173" s="39" t="s">
        <v>27</v>
      </c>
      <c r="E173" s="39">
        <v>1</v>
      </c>
      <c r="F173" s="39">
        <f t="shared" si="6"/>
        <v>1</v>
      </c>
      <c r="G173" s="39">
        <f t="shared" si="5"/>
        <v>1</v>
      </c>
    </row>
    <row r="174" spans="2:7" x14ac:dyDescent="0.25">
      <c r="B174" s="4" t="s">
        <v>619</v>
      </c>
      <c r="C174" s="30" t="s">
        <v>445</v>
      </c>
      <c r="D174" s="39" t="s">
        <v>27</v>
      </c>
      <c r="E174" s="39">
        <v>1</v>
      </c>
      <c r="F174" s="39">
        <f t="shared" si="6"/>
        <v>1</v>
      </c>
      <c r="G174" s="39">
        <f t="shared" si="5"/>
        <v>1</v>
      </c>
    </row>
    <row r="175" spans="2:7" x14ac:dyDescent="0.25">
      <c r="B175" s="4" t="s">
        <v>617</v>
      </c>
      <c r="C175" s="30" t="s">
        <v>443</v>
      </c>
      <c r="D175" s="39" t="s">
        <v>27</v>
      </c>
      <c r="E175" s="39">
        <v>1</v>
      </c>
      <c r="F175" s="39">
        <f t="shared" si="6"/>
        <v>1</v>
      </c>
      <c r="G175" s="39">
        <f t="shared" si="5"/>
        <v>1</v>
      </c>
    </row>
    <row r="176" spans="2:7" x14ac:dyDescent="0.25">
      <c r="B176" s="4" t="s">
        <v>487</v>
      </c>
      <c r="C176" s="30" t="s">
        <v>61</v>
      </c>
      <c r="D176" s="39" t="s">
        <v>27</v>
      </c>
      <c r="E176" s="39">
        <v>1</v>
      </c>
      <c r="F176" s="39">
        <f t="shared" si="6"/>
        <v>1</v>
      </c>
      <c r="G176" s="39">
        <f t="shared" si="5"/>
        <v>1</v>
      </c>
    </row>
    <row r="177" spans="2:8" x14ac:dyDescent="0.25">
      <c r="B177" s="4" t="s">
        <v>488</v>
      </c>
      <c r="C177" s="30" t="s">
        <v>60</v>
      </c>
      <c r="D177" s="39" t="s">
        <v>27</v>
      </c>
      <c r="E177" s="39">
        <v>1</v>
      </c>
      <c r="F177" s="39">
        <f t="shared" si="6"/>
        <v>1</v>
      </c>
      <c r="G177" s="39">
        <f t="shared" si="5"/>
        <v>1</v>
      </c>
    </row>
    <row r="178" spans="2:8" x14ac:dyDescent="0.25">
      <c r="B178" s="4" t="s">
        <v>558</v>
      </c>
      <c r="C178" s="30" t="s">
        <v>384</v>
      </c>
      <c r="D178" s="39" t="s">
        <v>27</v>
      </c>
      <c r="E178" s="39">
        <v>1</v>
      </c>
      <c r="F178" s="39">
        <f t="shared" si="6"/>
        <v>1</v>
      </c>
      <c r="G178" s="39">
        <f t="shared" si="5"/>
        <v>1</v>
      </c>
    </row>
    <row r="179" spans="2:8" x14ac:dyDescent="0.25">
      <c r="B179" s="4" t="s">
        <v>546</v>
      </c>
      <c r="C179" s="30" t="s">
        <v>372</v>
      </c>
      <c r="D179" s="39" t="s">
        <v>27</v>
      </c>
      <c r="E179" s="39">
        <v>0.99246031746016727</v>
      </c>
      <c r="F179" s="39">
        <f t="shared" si="6"/>
        <v>0.99246031746016727</v>
      </c>
      <c r="G179" s="39">
        <f t="shared" si="5"/>
        <v>1</v>
      </c>
    </row>
    <row r="180" spans="2:8" x14ac:dyDescent="0.25">
      <c r="B180" s="4" t="s">
        <v>547</v>
      </c>
      <c r="C180" s="30" t="s">
        <v>373</v>
      </c>
      <c r="D180" s="39" t="s">
        <v>27</v>
      </c>
      <c r="E180" s="39">
        <v>1</v>
      </c>
      <c r="F180" s="39">
        <f t="shared" si="6"/>
        <v>1</v>
      </c>
      <c r="G180" s="39">
        <f t="shared" si="5"/>
        <v>1</v>
      </c>
    </row>
    <row r="181" spans="2:8" x14ac:dyDescent="0.25">
      <c r="B181" s="4" t="s">
        <v>561</v>
      </c>
      <c r="C181" s="30" t="s">
        <v>387</v>
      </c>
      <c r="D181" s="39" t="s">
        <v>27</v>
      </c>
      <c r="E181" s="39">
        <v>1</v>
      </c>
      <c r="F181" s="39">
        <f t="shared" si="6"/>
        <v>1</v>
      </c>
      <c r="G181" s="39">
        <f t="shared" si="5"/>
        <v>1</v>
      </c>
    </row>
    <row r="182" spans="2:8" x14ac:dyDescent="0.25">
      <c r="B182" s="4" t="s">
        <v>562</v>
      </c>
      <c r="C182" s="30" t="s">
        <v>388</v>
      </c>
      <c r="D182" s="39" t="s">
        <v>27</v>
      </c>
      <c r="E182" s="39">
        <v>1</v>
      </c>
      <c r="F182" s="39">
        <f t="shared" si="6"/>
        <v>1</v>
      </c>
      <c r="G182" s="39">
        <f t="shared" si="5"/>
        <v>1</v>
      </c>
    </row>
    <row r="183" spans="2:8" x14ac:dyDescent="0.25">
      <c r="B183" s="4" t="s">
        <v>523</v>
      </c>
      <c r="C183" s="30" t="s">
        <v>353</v>
      </c>
      <c r="D183" s="39" t="s">
        <v>27</v>
      </c>
      <c r="E183" s="39">
        <v>0.99444444444452529</v>
      </c>
      <c r="F183" s="39">
        <f t="shared" si="6"/>
        <v>0.99444444444452529</v>
      </c>
      <c r="G183" s="39">
        <f t="shared" si="5"/>
        <v>1</v>
      </c>
    </row>
    <row r="184" spans="2:8" x14ac:dyDescent="0.25">
      <c r="B184" s="4" t="s">
        <v>522</v>
      </c>
      <c r="C184" s="30" t="s">
        <v>352</v>
      </c>
      <c r="D184" s="39" t="s">
        <v>27</v>
      </c>
      <c r="E184" s="39">
        <v>0.99444444444452529</v>
      </c>
      <c r="F184" s="39">
        <f t="shared" si="6"/>
        <v>0.99444444444452529</v>
      </c>
      <c r="G184" s="39">
        <f t="shared" si="5"/>
        <v>1</v>
      </c>
    </row>
    <row r="185" spans="2:8" x14ac:dyDescent="0.25">
      <c r="B185" s="4" t="s">
        <v>600</v>
      </c>
      <c r="C185" s="30" t="s">
        <v>426</v>
      </c>
      <c r="D185" s="39" t="s">
        <v>27</v>
      </c>
      <c r="E185" s="39">
        <v>1</v>
      </c>
      <c r="F185" s="39">
        <f t="shared" si="6"/>
        <v>1</v>
      </c>
      <c r="G185" s="39">
        <f t="shared" si="5"/>
        <v>1</v>
      </c>
    </row>
    <row r="186" spans="2:8" x14ac:dyDescent="0.25">
      <c r="C186" s="21"/>
      <c r="D186" s="21"/>
      <c r="E186" s="21"/>
      <c r="F186" s="21"/>
    </row>
    <row r="187" spans="2:8" x14ac:dyDescent="0.25">
      <c r="B187" s="50"/>
      <c r="C187" s="50"/>
      <c r="D187" s="50"/>
      <c r="E187" s="50"/>
      <c r="F187" s="50"/>
      <c r="G187" s="50"/>
      <c r="H187" s="50"/>
    </row>
    <row r="188" spans="2:8" x14ac:dyDescent="0.25">
      <c r="B188" s="50"/>
      <c r="C188" s="50"/>
      <c r="D188" s="50"/>
      <c r="E188" s="50"/>
      <c r="F188" s="50"/>
      <c r="G188" s="50"/>
      <c r="H188" s="50"/>
    </row>
    <row r="189" spans="2:8" x14ac:dyDescent="0.25">
      <c r="B189" s="50"/>
      <c r="C189" s="50"/>
      <c r="D189" s="50"/>
      <c r="E189" s="50"/>
      <c r="F189" s="50"/>
      <c r="G189" s="50"/>
      <c r="H189" s="50"/>
    </row>
    <row r="190" spans="2:8" x14ac:dyDescent="0.25">
      <c r="B190" s="50"/>
      <c r="C190" s="50"/>
      <c r="D190" s="50"/>
      <c r="E190" s="50"/>
      <c r="F190" s="50"/>
      <c r="G190" s="50"/>
      <c r="H190" s="50"/>
    </row>
    <row r="191" spans="2:8" x14ac:dyDescent="0.25">
      <c r="B191" s="50"/>
      <c r="C191" s="50"/>
      <c r="D191" s="50"/>
      <c r="E191" s="50"/>
      <c r="F191" s="50"/>
      <c r="G191" s="50"/>
      <c r="H191" s="50"/>
    </row>
  </sheetData>
  <autoFilter ref="B11:H51" xr:uid="{869FE901-C64C-495F-ACD4-AC28F67749C2}">
    <sortState ref="B12:H185">
      <sortCondition ref="B11:B51"/>
    </sortState>
  </autoFilter>
  <mergeCells count="1">
    <mergeCell ref="B187:H191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1:I88"/>
  <sheetViews>
    <sheetView showGridLines="0" workbookViewId="0">
      <selection activeCell="F21" sqref="F21"/>
    </sheetView>
  </sheetViews>
  <sheetFormatPr baseColWidth="10" defaultRowHeight="15" x14ac:dyDescent="0.25"/>
  <cols>
    <col min="1" max="1" width="8" customWidth="1"/>
    <col min="2" max="2" width="27.7109375" bestFit="1" customWidth="1"/>
    <col min="3" max="3" width="36.7109375" customWidth="1"/>
    <col min="4" max="4" width="16.28515625" style="5" customWidth="1"/>
    <col min="5" max="5" width="16" style="5" customWidth="1"/>
  </cols>
  <sheetData>
    <row r="1" spans="2:9" x14ac:dyDescent="0.25">
      <c r="D1"/>
      <c r="E1"/>
    </row>
    <row r="2" spans="2:9" x14ac:dyDescent="0.25">
      <c r="D2"/>
      <c r="E2"/>
    </row>
    <row r="3" spans="2:9" x14ac:dyDescent="0.25">
      <c r="D3"/>
      <c r="E3"/>
    </row>
    <row r="4" spans="2:9" x14ac:dyDescent="0.25">
      <c r="D4"/>
      <c r="E4"/>
    </row>
    <row r="5" spans="2:9" x14ac:dyDescent="0.25">
      <c r="D5"/>
      <c r="E5"/>
    </row>
    <row r="7" spans="2:9" x14ac:dyDescent="0.25">
      <c r="B7" s="1" t="s">
        <v>300</v>
      </c>
    </row>
    <row r="9" spans="2:9" x14ac:dyDescent="0.25">
      <c r="B9" t="s">
        <v>21</v>
      </c>
      <c r="C9" s="2">
        <f>'CPF SEN'!C9</f>
        <v>43497</v>
      </c>
    </row>
    <row r="11" spans="2:9" ht="45" x14ac:dyDescent="0.25">
      <c r="B11" s="6" t="s">
        <v>89</v>
      </c>
      <c r="C11" s="7" t="s">
        <v>328</v>
      </c>
      <c r="D11" s="7" t="s">
        <v>90</v>
      </c>
      <c r="E11" s="7" t="s">
        <v>91</v>
      </c>
      <c r="F11" s="11"/>
      <c r="G11" s="26"/>
      <c r="H11" s="27"/>
      <c r="I11" s="27"/>
    </row>
    <row r="12" spans="2:9" x14ac:dyDescent="0.25">
      <c r="B12" s="41" t="s">
        <v>654</v>
      </c>
      <c r="C12" s="41" t="s">
        <v>653</v>
      </c>
      <c r="D12" s="25">
        <v>0</v>
      </c>
      <c r="E12" s="25">
        <v>0</v>
      </c>
      <c r="G12" s="28"/>
      <c r="H12" s="27"/>
      <c r="I12" s="27"/>
    </row>
    <row r="13" spans="2:9" x14ac:dyDescent="0.25">
      <c r="B13" s="41" t="s">
        <v>324</v>
      </c>
      <c r="C13" s="41" t="s">
        <v>325</v>
      </c>
      <c r="D13" s="25">
        <v>0</v>
      </c>
      <c r="E13" s="25">
        <v>0</v>
      </c>
      <c r="G13" s="27"/>
      <c r="H13" s="27"/>
      <c r="I13" s="27"/>
    </row>
    <row r="14" spans="2:9" x14ac:dyDescent="0.25">
      <c r="B14" s="41" t="s">
        <v>324</v>
      </c>
      <c r="C14" s="42" t="s">
        <v>652</v>
      </c>
      <c r="D14" s="25">
        <v>0</v>
      </c>
      <c r="E14" s="25">
        <v>0</v>
      </c>
      <c r="G14" s="27"/>
      <c r="H14" s="27"/>
      <c r="I14" s="27"/>
    </row>
    <row r="15" spans="2:9" x14ac:dyDescent="0.25">
      <c r="B15" s="41" t="s">
        <v>324</v>
      </c>
      <c r="C15" s="41" t="s">
        <v>326</v>
      </c>
      <c r="D15" s="25">
        <v>0</v>
      </c>
      <c r="E15" s="25">
        <v>0</v>
      </c>
      <c r="G15" s="27"/>
      <c r="H15" s="27"/>
      <c r="I15" s="27"/>
    </row>
    <row r="16" spans="2:9" x14ac:dyDescent="0.25">
      <c r="B16" s="41" t="s">
        <v>324</v>
      </c>
      <c r="C16" s="41" t="s">
        <v>651</v>
      </c>
      <c r="D16" s="25">
        <v>0</v>
      </c>
      <c r="E16" s="25">
        <v>0</v>
      </c>
      <c r="G16" s="27"/>
      <c r="H16" s="27"/>
      <c r="I16" s="27"/>
    </row>
    <row r="17" spans="2:9" x14ac:dyDescent="0.25">
      <c r="B17" s="41" t="s">
        <v>635</v>
      </c>
      <c r="C17" s="41" t="s">
        <v>636</v>
      </c>
      <c r="D17" s="25">
        <v>0</v>
      </c>
      <c r="E17" s="25">
        <v>0</v>
      </c>
      <c r="G17" s="27"/>
      <c r="H17" s="27"/>
      <c r="I17" s="27"/>
    </row>
    <row r="18" spans="2:9" x14ac:dyDescent="0.25">
      <c r="B18" s="41" t="s">
        <v>635</v>
      </c>
      <c r="C18" s="41" t="s">
        <v>637</v>
      </c>
      <c r="D18" s="25">
        <v>0</v>
      </c>
      <c r="E18" s="25">
        <v>0.23333333333333334</v>
      </c>
      <c r="G18" s="27"/>
      <c r="H18" s="27"/>
      <c r="I18" s="27"/>
    </row>
    <row r="19" spans="2:9" x14ac:dyDescent="0.25">
      <c r="B19" s="41" t="s">
        <v>635</v>
      </c>
      <c r="C19" s="41" t="s">
        <v>638</v>
      </c>
      <c r="D19" s="25">
        <v>0</v>
      </c>
      <c r="E19" s="25">
        <v>0.29083333333333333</v>
      </c>
      <c r="G19" s="27"/>
      <c r="H19" s="27"/>
      <c r="I19" s="27"/>
    </row>
    <row r="20" spans="2:9" x14ac:dyDescent="0.25">
      <c r="B20" s="41" t="s">
        <v>639</v>
      </c>
      <c r="C20" s="41" t="s">
        <v>640</v>
      </c>
      <c r="D20" s="25">
        <v>0</v>
      </c>
      <c r="E20" s="25">
        <v>0</v>
      </c>
      <c r="G20" s="27"/>
      <c r="H20" s="27"/>
      <c r="I20" s="27"/>
    </row>
    <row r="21" spans="2:9" x14ac:dyDescent="0.25">
      <c r="B21" s="41" t="s">
        <v>641</v>
      </c>
      <c r="C21" s="41" t="s">
        <v>642</v>
      </c>
      <c r="D21" s="25">
        <v>0</v>
      </c>
      <c r="E21" s="25">
        <v>4.0833333333333333E-2</v>
      </c>
      <c r="G21" s="27"/>
      <c r="H21" s="27"/>
      <c r="I21" s="27"/>
    </row>
    <row r="22" spans="2:9" x14ac:dyDescent="0.25">
      <c r="B22" s="41" t="s">
        <v>643</v>
      </c>
      <c r="C22" s="41" t="s">
        <v>644</v>
      </c>
      <c r="D22" s="25">
        <v>0</v>
      </c>
      <c r="E22" s="25">
        <v>0</v>
      </c>
      <c r="G22" s="27"/>
      <c r="H22" s="27"/>
      <c r="I22" s="27"/>
    </row>
    <row r="23" spans="2:9" x14ac:dyDescent="0.25">
      <c r="B23" s="41" t="s">
        <v>645</v>
      </c>
      <c r="C23" s="41" t="s">
        <v>646</v>
      </c>
      <c r="D23" s="25">
        <v>0</v>
      </c>
      <c r="E23" s="25">
        <v>0.27416666666666667</v>
      </c>
      <c r="G23" s="27"/>
      <c r="H23" s="27"/>
      <c r="I23" s="27"/>
    </row>
    <row r="24" spans="2:9" x14ac:dyDescent="0.25">
      <c r="B24" s="41" t="s">
        <v>647</v>
      </c>
      <c r="C24" s="41" t="s">
        <v>648</v>
      </c>
      <c r="D24" s="25">
        <v>0</v>
      </c>
      <c r="E24" s="25">
        <v>0</v>
      </c>
      <c r="G24" s="27"/>
      <c r="H24" s="27"/>
      <c r="I24" s="27"/>
    </row>
    <row r="25" spans="2:9" x14ac:dyDescent="0.25">
      <c r="B25" s="41" t="s">
        <v>649</v>
      </c>
      <c r="C25" s="41" t="s">
        <v>650</v>
      </c>
      <c r="D25" s="25">
        <v>0</v>
      </c>
      <c r="E25" s="25">
        <v>0</v>
      </c>
      <c r="G25" s="27"/>
      <c r="H25" s="27"/>
      <c r="I25" s="27"/>
    </row>
    <row r="26" spans="2:9" x14ac:dyDescent="0.25">
      <c r="D26"/>
      <c r="E26"/>
      <c r="G26" s="27"/>
      <c r="H26" s="27"/>
      <c r="I26" s="27"/>
    </row>
    <row r="27" spans="2:9" x14ac:dyDescent="0.25">
      <c r="B27" s="51" t="s">
        <v>327</v>
      </c>
      <c r="C27" s="51"/>
      <c r="D27"/>
      <c r="E27"/>
    </row>
    <row r="28" spans="2:9" x14ac:dyDescent="0.25">
      <c r="B28" s="51"/>
      <c r="C28" s="51"/>
      <c r="D28"/>
      <c r="E28"/>
    </row>
    <row r="29" spans="2:9" x14ac:dyDescent="0.25">
      <c r="B29" s="51"/>
      <c r="C29" s="51"/>
      <c r="D29"/>
      <c r="E29"/>
    </row>
    <row r="30" spans="2:9" x14ac:dyDescent="0.25">
      <c r="B30" s="51"/>
      <c r="C30" s="51"/>
      <c r="D30"/>
      <c r="E30"/>
    </row>
    <row r="31" spans="2:9" x14ac:dyDescent="0.25">
      <c r="B31" s="51"/>
      <c r="C31" s="51"/>
      <c r="D31"/>
      <c r="E31"/>
    </row>
    <row r="32" spans="2:9" x14ac:dyDescent="0.25">
      <c r="B32" s="51"/>
      <c r="C32" s="51"/>
      <c r="D32"/>
      <c r="E32"/>
    </row>
    <row r="33" spans="4:5" x14ac:dyDescent="0.25">
      <c r="D33"/>
      <c r="E33"/>
    </row>
    <row r="34" spans="4:5" x14ac:dyDescent="0.25">
      <c r="D34"/>
      <c r="E34"/>
    </row>
    <row r="35" spans="4:5" x14ac:dyDescent="0.25">
      <c r="D35"/>
      <c r="E35"/>
    </row>
    <row r="36" spans="4:5" x14ac:dyDescent="0.25">
      <c r="D36"/>
      <c r="E36"/>
    </row>
    <row r="37" spans="4:5" x14ac:dyDescent="0.25">
      <c r="D37"/>
      <c r="E37"/>
    </row>
    <row r="38" spans="4:5" x14ac:dyDescent="0.25">
      <c r="D38"/>
      <c r="E38"/>
    </row>
    <row r="39" spans="4:5" x14ac:dyDescent="0.25">
      <c r="D39"/>
      <c r="E39"/>
    </row>
    <row r="40" spans="4:5" x14ac:dyDescent="0.25">
      <c r="D40"/>
      <c r="E40"/>
    </row>
    <row r="41" spans="4:5" x14ac:dyDescent="0.25">
      <c r="D41"/>
      <c r="E41"/>
    </row>
    <row r="42" spans="4:5" x14ac:dyDescent="0.25">
      <c r="D42"/>
      <c r="E42"/>
    </row>
    <row r="43" spans="4:5" x14ac:dyDescent="0.25">
      <c r="D43"/>
      <c r="E43"/>
    </row>
    <row r="44" spans="4:5" x14ac:dyDescent="0.25">
      <c r="D44"/>
      <c r="E44"/>
    </row>
    <row r="45" spans="4:5" x14ac:dyDescent="0.25">
      <c r="D45"/>
      <c r="E45"/>
    </row>
    <row r="46" spans="4:5" x14ac:dyDescent="0.25">
      <c r="D46"/>
      <c r="E46"/>
    </row>
    <row r="47" spans="4:5" x14ac:dyDescent="0.25">
      <c r="D47"/>
      <c r="E47"/>
    </row>
    <row r="48" spans="4:5" x14ac:dyDescent="0.25">
      <c r="D48"/>
      <c r="E48"/>
    </row>
    <row r="49" spans="4:5" x14ac:dyDescent="0.25">
      <c r="D49"/>
      <c r="E49"/>
    </row>
    <row r="50" spans="4:5" x14ac:dyDescent="0.25">
      <c r="D50"/>
      <c r="E50"/>
    </row>
    <row r="51" spans="4:5" x14ac:dyDescent="0.25">
      <c r="D51"/>
      <c r="E51"/>
    </row>
    <row r="52" spans="4:5" x14ac:dyDescent="0.25">
      <c r="D52"/>
      <c r="E52"/>
    </row>
    <row r="53" spans="4:5" x14ac:dyDescent="0.25">
      <c r="D53"/>
      <c r="E53"/>
    </row>
    <row r="54" spans="4:5" x14ac:dyDescent="0.25">
      <c r="D54"/>
      <c r="E54"/>
    </row>
    <row r="55" spans="4:5" x14ac:dyDescent="0.25">
      <c r="D55"/>
      <c r="E55"/>
    </row>
    <row r="56" spans="4:5" x14ac:dyDescent="0.25">
      <c r="D56"/>
      <c r="E56"/>
    </row>
    <row r="57" spans="4:5" x14ac:dyDescent="0.25">
      <c r="D57"/>
      <c r="E57"/>
    </row>
    <row r="58" spans="4:5" x14ac:dyDescent="0.25">
      <c r="D58"/>
      <c r="E58"/>
    </row>
    <row r="59" spans="4:5" x14ac:dyDescent="0.25">
      <c r="D59"/>
      <c r="E59"/>
    </row>
    <row r="60" spans="4:5" x14ac:dyDescent="0.25">
      <c r="D60"/>
      <c r="E60"/>
    </row>
    <row r="61" spans="4:5" x14ac:dyDescent="0.25">
      <c r="D61"/>
      <c r="E61"/>
    </row>
    <row r="62" spans="4:5" x14ac:dyDescent="0.25">
      <c r="D62"/>
      <c r="E62"/>
    </row>
    <row r="63" spans="4:5" x14ac:dyDescent="0.25">
      <c r="D63"/>
      <c r="E63"/>
    </row>
    <row r="64" spans="4:5" x14ac:dyDescent="0.25">
      <c r="D64"/>
      <c r="E64"/>
    </row>
    <row r="65" spans="4:5" x14ac:dyDescent="0.25">
      <c r="D65"/>
      <c r="E65"/>
    </row>
    <row r="66" spans="4:5" x14ac:dyDescent="0.25">
      <c r="D66"/>
      <c r="E66"/>
    </row>
    <row r="67" spans="4:5" x14ac:dyDescent="0.25">
      <c r="D67"/>
      <c r="E67"/>
    </row>
    <row r="68" spans="4:5" x14ac:dyDescent="0.25">
      <c r="D68"/>
      <c r="E68"/>
    </row>
    <row r="69" spans="4:5" x14ac:dyDescent="0.25">
      <c r="D69"/>
      <c r="E69"/>
    </row>
    <row r="70" spans="4:5" x14ac:dyDescent="0.25">
      <c r="D70"/>
      <c r="E70"/>
    </row>
    <row r="71" spans="4:5" x14ac:dyDescent="0.25">
      <c r="D71"/>
      <c r="E71"/>
    </row>
    <row r="72" spans="4:5" x14ac:dyDescent="0.25">
      <c r="D72"/>
      <c r="E72"/>
    </row>
    <row r="73" spans="4:5" x14ac:dyDescent="0.25">
      <c r="D73"/>
      <c r="E73"/>
    </row>
    <row r="74" spans="4:5" x14ac:dyDescent="0.25">
      <c r="D74"/>
      <c r="E74"/>
    </row>
    <row r="75" spans="4:5" x14ac:dyDescent="0.25">
      <c r="D75"/>
      <c r="E75"/>
    </row>
    <row r="76" spans="4:5" x14ac:dyDescent="0.25">
      <c r="D76"/>
      <c r="E76"/>
    </row>
    <row r="77" spans="4:5" x14ac:dyDescent="0.25">
      <c r="D77"/>
      <c r="E77"/>
    </row>
    <row r="78" spans="4:5" x14ac:dyDescent="0.25">
      <c r="D78"/>
      <c r="E78"/>
    </row>
    <row r="79" spans="4:5" x14ac:dyDescent="0.25">
      <c r="D79"/>
      <c r="E79"/>
    </row>
    <row r="80" spans="4:5" x14ac:dyDescent="0.25">
      <c r="D80"/>
      <c r="E80"/>
    </row>
    <row r="81" spans="4:5" x14ac:dyDescent="0.25">
      <c r="D81"/>
      <c r="E81"/>
    </row>
    <row r="82" spans="4:5" x14ac:dyDescent="0.25">
      <c r="D82"/>
      <c r="E82"/>
    </row>
    <row r="83" spans="4:5" x14ac:dyDescent="0.25">
      <c r="D83"/>
      <c r="E83"/>
    </row>
    <row r="84" spans="4:5" x14ac:dyDescent="0.25">
      <c r="D84"/>
      <c r="E84"/>
    </row>
    <row r="85" spans="4:5" x14ac:dyDescent="0.25">
      <c r="D85"/>
      <c r="E85"/>
    </row>
    <row r="86" spans="4:5" x14ac:dyDescent="0.25">
      <c r="D86"/>
      <c r="E86"/>
    </row>
    <row r="87" spans="4:5" x14ac:dyDescent="0.25">
      <c r="D87"/>
      <c r="E87"/>
    </row>
    <row r="88" spans="4:5" x14ac:dyDescent="0.25">
      <c r="D88"/>
      <c r="E88"/>
    </row>
  </sheetData>
  <autoFilter ref="B11:E76" xr:uid="{00000000-0009-0000-0000-000005000000}">
    <sortState ref="B12:E76">
      <sortCondition ref="B11:B76"/>
    </sortState>
  </autoFilter>
  <mergeCells count="1">
    <mergeCell ref="B27:C3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CPF SEN</vt:lpstr>
      <vt:lpstr>CSF SEN</vt:lpstr>
      <vt:lpstr>CT SEN</vt:lpstr>
      <vt:lpstr>PRS_PA SEN</vt:lpstr>
      <vt:lpstr>PRS_AR SEN</vt:lpstr>
      <vt:lpstr>PRS_EV SEN</vt:lpstr>
      <vt:lpstr>EDAC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Ricardo.Alvarado</dc:creator>
  <cp:lastModifiedBy>Ricardo Alvarado Verdugo</cp:lastModifiedBy>
  <dcterms:created xsi:type="dcterms:W3CDTF">2017-11-13T15:12:52Z</dcterms:created>
  <dcterms:modified xsi:type="dcterms:W3CDTF">2019-05-07T21:41:04Z</dcterms:modified>
</cp:coreProperties>
</file>