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CF35889D-F249-4F2B-9EE0-361D7FA96FEC}" xr6:coauthVersionLast="36" xr6:coauthVersionMax="36" xr10:uidLastSave="{00000000-0000-0000-0000-000000000000}"/>
  <bookViews>
    <workbookView xWindow="0" yWindow="0" windowWidth="28800" windowHeight="14025" tabRatio="496" firstSheet="1" activeTab="6" xr2:uid="{00000000-000D-0000-FFFF-FFFF00000000}"/>
  </bookViews>
  <sheets>
    <sheet name="CPF Centro Sur" sheetId="2" r:id="rId1"/>
    <sheet name="CSF Centro Sur" sheetId="4" r:id="rId2"/>
    <sheet name="CT Centro Sur" sheetId="3" r:id="rId3"/>
    <sheet name="PRS_PA Centro Sur" sheetId="5" r:id="rId4"/>
    <sheet name="PRS_AR SIC" sheetId="6" r:id="rId5"/>
    <sheet name="PRS_EV SIC" sheetId="7" r:id="rId6"/>
    <sheet name="EDAC Centro Sur" sheetId="8" r:id="rId7"/>
  </sheets>
  <definedNames>
    <definedName name="_xlnm._FilterDatabase" localSheetId="0" hidden="1">'CPF Centro Sur'!$B$11:$H$46</definedName>
    <definedName name="_xlnm._FilterDatabase" localSheetId="1" hidden="1">'CSF Centro Sur'!$B$11:$F$58</definedName>
    <definedName name="_xlnm._FilterDatabase" localSheetId="2" hidden="1">'CT Centro Sur'!$B$11:$G$101</definedName>
    <definedName name="_xlnm._FilterDatabase" localSheetId="6" hidden="1">'EDAC Centro Sur'!$B$11:$E$15</definedName>
    <definedName name="_xlnm._FilterDatabase" localSheetId="4" hidden="1">'PRS_AR SIC'!$B$11:$F$29</definedName>
    <definedName name="_xlnm._FilterDatabase" localSheetId="5" hidden="1">'PRS_EV SIC'!$B$11:$G$145</definedName>
    <definedName name="_xlnm._FilterDatabase" localSheetId="3" hidden="1">'PRS_PA Centro Sur'!$B$11:$F$46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3" i="7" l="1"/>
  <c r="G123" i="7" s="1"/>
  <c r="F145" i="7" l="1"/>
  <c r="G145" i="7" s="1"/>
  <c r="F144" i="7"/>
  <c r="G144" i="7" s="1"/>
  <c r="F143" i="7"/>
  <c r="G143" i="7" s="1"/>
  <c r="F142" i="7"/>
  <c r="G142" i="7" s="1"/>
  <c r="F141" i="7"/>
  <c r="G141" i="7" s="1"/>
  <c r="F140" i="7"/>
  <c r="G140" i="7" s="1"/>
  <c r="F139" i="7"/>
  <c r="G139" i="7" s="1"/>
  <c r="F138" i="7"/>
  <c r="G138" i="7" s="1"/>
  <c r="F137" i="7"/>
  <c r="G137" i="7" s="1"/>
  <c r="F136" i="7"/>
  <c r="G136" i="7" s="1"/>
  <c r="F135" i="7"/>
  <c r="G135" i="7" s="1"/>
  <c r="F134" i="7"/>
  <c r="G134" i="7" s="1"/>
  <c r="F133" i="7"/>
  <c r="G133" i="7" s="1"/>
  <c r="F132" i="7"/>
  <c r="G132" i="7" s="1"/>
  <c r="F131" i="7"/>
  <c r="G131" i="7" s="1"/>
  <c r="F130" i="7"/>
  <c r="G130" i="7" s="1"/>
  <c r="F129" i="7"/>
  <c r="G129" i="7" s="1"/>
  <c r="F128" i="7"/>
  <c r="G128" i="7" s="1"/>
  <c r="F127" i="7"/>
  <c r="G127" i="7" s="1"/>
  <c r="F126" i="7"/>
  <c r="G126" i="7" s="1"/>
  <c r="F125" i="7"/>
  <c r="G125" i="7" s="1"/>
  <c r="F124" i="7"/>
  <c r="G124" i="7" s="1"/>
  <c r="F122" i="7"/>
  <c r="G122" i="7" s="1"/>
  <c r="F121" i="7"/>
  <c r="G121" i="7" s="1"/>
  <c r="F120" i="7"/>
  <c r="G120" i="7" s="1"/>
  <c r="F119" i="7"/>
  <c r="G119" i="7" s="1"/>
  <c r="F118" i="7"/>
  <c r="G118" i="7" s="1"/>
  <c r="F117" i="7"/>
  <c r="G117" i="7" s="1"/>
  <c r="F116" i="7"/>
  <c r="G116" i="7" s="1"/>
  <c r="F115" i="7"/>
  <c r="G115" i="7" s="1"/>
  <c r="F114" i="7"/>
  <c r="G114" i="7" s="1"/>
  <c r="F113" i="7"/>
  <c r="G113" i="7" s="1"/>
  <c r="F12" i="2" l="1"/>
  <c r="G12" i="2" s="1"/>
  <c r="C9" i="4" l="1"/>
  <c r="C9" i="3" l="1"/>
  <c r="C9" i="5" s="1"/>
  <c r="C9" i="6" s="1"/>
  <c r="C9" i="7" s="1"/>
  <c r="C9" i="8" s="1"/>
  <c r="F13" i="2"/>
  <c r="G13" i="2" s="1"/>
  <c r="F14" i="2"/>
  <c r="G14" i="2" s="1"/>
  <c r="F17" i="2"/>
  <c r="G17" i="2" s="1"/>
  <c r="F18" i="2"/>
  <c r="G18" i="2" s="1"/>
  <c r="F19" i="2"/>
  <c r="G19" i="2" s="1"/>
  <c r="F20" i="2"/>
  <c r="G20" i="2" s="1"/>
  <c r="F24" i="2"/>
  <c r="G24" i="2" s="1"/>
  <c r="F25" i="2"/>
  <c r="G25" i="2" s="1"/>
  <c r="F30" i="2"/>
  <c r="G30" i="2" s="1"/>
  <c r="F31" i="2"/>
  <c r="G31" i="2" s="1"/>
  <c r="F32" i="2"/>
  <c r="G32" i="2" s="1"/>
  <c r="F33" i="2"/>
  <c r="G33" i="2" s="1"/>
  <c r="E18" i="6" l="1"/>
  <c r="F18" i="6" s="1"/>
  <c r="E19" i="6"/>
  <c r="F19" i="6" s="1"/>
  <c r="E17" i="6"/>
  <c r="F17" i="6" s="1"/>
  <c r="E16" i="6"/>
  <c r="F16" i="6" s="1"/>
  <c r="E29" i="6"/>
  <c r="F29" i="6" s="1"/>
  <c r="E12" i="6"/>
  <c r="F12" i="6" s="1"/>
  <c r="E13" i="6"/>
  <c r="F13" i="6" s="1"/>
  <c r="F25" i="6"/>
  <c r="F26" i="6"/>
  <c r="E27" i="6"/>
  <c r="F27" i="6" s="1"/>
  <c r="E14" i="6"/>
  <c r="F14" i="6" s="1"/>
  <c r="E15" i="6"/>
  <c r="F15" i="6" s="1"/>
  <c r="E20" i="6"/>
  <c r="F20" i="6" s="1"/>
  <c r="E21" i="6"/>
  <c r="F21" i="6" s="1"/>
  <c r="E22" i="6"/>
  <c r="F22" i="6" s="1"/>
  <c r="E23" i="6"/>
  <c r="F23" i="6" s="1"/>
  <c r="E24" i="6"/>
  <c r="F24" i="6" s="1"/>
  <c r="E28" i="6"/>
  <c r="F28" i="6" s="1"/>
  <c r="F13" i="7" l="1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F76" i="7"/>
  <c r="G76" i="7" s="1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2" i="7"/>
  <c r="G12" i="7" s="1"/>
  <c r="E13" i="5" l="1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12" i="5"/>
  <c r="F12" i="5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4" i="4"/>
  <c r="F24" i="4" s="1"/>
  <c r="E37" i="4"/>
  <c r="F37" i="4" s="1"/>
  <c r="E38" i="4"/>
  <c r="F38" i="4" s="1"/>
  <c r="E39" i="4"/>
  <c r="F39" i="4" s="1"/>
  <c r="E44" i="4"/>
  <c r="F44" i="4" s="1"/>
  <c r="E45" i="4"/>
  <c r="F45" i="4" s="1"/>
  <c r="E52" i="4"/>
  <c r="F52" i="4" s="1"/>
  <c r="E57" i="4"/>
  <c r="F57" i="4" s="1"/>
  <c r="E58" i="4"/>
  <c r="F58" i="4" s="1"/>
  <c r="E12" i="4"/>
  <c r="F12" i="4" s="1"/>
  <c r="F41" i="2" l="1"/>
  <c r="G41" i="2" s="1"/>
  <c r="F40" i="2"/>
  <c r="G40" i="2" s="1"/>
  <c r="F35" i="2"/>
  <c r="G35" i="2" s="1"/>
  <c r="F39" i="2"/>
  <c r="G39" i="2" s="1"/>
  <c r="F28" i="2"/>
  <c r="G28" i="2" s="1"/>
  <c r="F36" i="2"/>
  <c r="G36" i="2" s="1"/>
  <c r="F27" i="2"/>
  <c r="G27" i="2" s="1"/>
  <c r="F26" i="2"/>
  <c r="G26" i="2" s="1"/>
  <c r="F45" i="2"/>
  <c r="G45" i="2" s="1"/>
  <c r="F43" i="2"/>
  <c r="G43" i="2" s="1"/>
  <c r="F15" i="2"/>
  <c r="G15" i="2" s="1"/>
  <c r="F42" i="2"/>
  <c r="G42" i="2" s="1"/>
  <c r="F34" i="2"/>
  <c r="G34" i="2" s="1"/>
  <c r="F44" i="2"/>
  <c r="G44" i="2" s="1"/>
  <c r="F37" i="2"/>
  <c r="G37" i="2" s="1"/>
  <c r="F46" i="2"/>
  <c r="G46" i="2" s="1"/>
  <c r="F21" i="2"/>
  <c r="G21" i="2" s="1"/>
  <c r="F29" i="2"/>
  <c r="G29" i="2" s="1"/>
  <c r="F22" i="2"/>
  <c r="G22" i="2" s="1"/>
  <c r="F23" i="2"/>
  <c r="G23" i="2" s="1"/>
  <c r="F38" i="2"/>
  <c r="G38" i="2" s="1"/>
  <c r="F16" i="2"/>
  <c r="G16" i="2" s="1"/>
  <c r="F15" i="3" l="1"/>
  <c r="G15" i="3" s="1"/>
  <c r="F90" i="3" l="1"/>
  <c r="G90" i="3" s="1"/>
  <c r="F91" i="3"/>
  <c r="G91" i="3" s="1"/>
  <c r="F12" i="3" l="1"/>
  <c r="G12" i="3" s="1"/>
  <c r="F95" i="3" l="1"/>
  <c r="G95" i="3" s="1"/>
  <c r="F52" i="3"/>
  <c r="G52" i="3" s="1"/>
  <c r="F65" i="3"/>
  <c r="G65" i="3" s="1"/>
  <c r="F81" i="3"/>
  <c r="G81" i="3" s="1"/>
  <c r="F32" i="3"/>
  <c r="G32" i="3" s="1"/>
  <c r="F36" i="3"/>
  <c r="G36" i="3" s="1"/>
  <c r="F34" i="3"/>
  <c r="G34" i="3" s="1"/>
  <c r="F37" i="3"/>
  <c r="G37" i="3" s="1"/>
  <c r="F89" i="3"/>
  <c r="G89" i="3" s="1"/>
  <c r="F45" i="3"/>
  <c r="G45" i="3" s="1"/>
  <c r="F84" i="3"/>
  <c r="G84" i="3" s="1"/>
  <c r="F100" i="3"/>
  <c r="G100" i="3" s="1"/>
  <c r="F51" i="3"/>
  <c r="G51" i="3" s="1"/>
  <c r="F64" i="3"/>
  <c r="G64" i="3" s="1"/>
  <c r="F16" i="3"/>
  <c r="G16" i="3" s="1"/>
  <c r="F92" i="3"/>
  <c r="G92" i="3" s="1"/>
  <c r="F43" i="3"/>
  <c r="G43" i="3" s="1"/>
  <c r="F47" i="3"/>
  <c r="G47" i="3" s="1"/>
  <c r="F86" i="3"/>
  <c r="G86" i="3" s="1"/>
  <c r="F20" i="3"/>
  <c r="G20" i="3" s="1"/>
  <c r="F70" i="3"/>
  <c r="G70" i="3" s="1"/>
  <c r="F62" i="3"/>
  <c r="G62" i="3" s="1"/>
  <c r="F42" i="3"/>
  <c r="G42" i="3" s="1"/>
  <c r="F28" i="3"/>
  <c r="G28" i="3" s="1"/>
  <c r="F59" i="3"/>
  <c r="G59" i="3" s="1"/>
  <c r="F23" i="3"/>
  <c r="G23" i="3" s="1"/>
  <c r="F71" i="3"/>
  <c r="G71" i="3" s="1"/>
  <c r="F94" i="3"/>
  <c r="G94" i="3" s="1"/>
  <c r="F41" i="3"/>
  <c r="G41" i="3" s="1"/>
  <c r="F17" i="3"/>
  <c r="G17" i="3" s="1"/>
  <c r="F21" i="3"/>
  <c r="G21" i="3" s="1"/>
  <c r="F31" i="3"/>
  <c r="G31" i="3" s="1"/>
  <c r="F22" i="3"/>
  <c r="G22" i="3" s="1"/>
  <c r="F83" i="3"/>
  <c r="G83" i="3" s="1"/>
  <c r="F29" i="3"/>
  <c r="G29" i="3" s="1"/>
  <c r="F46" i="3"/>
  <c r="G46" i="3" s="1"/>
  <c r="F74" i="3"/>
  <c r="G74" i="3" s="1"/>
  <c r="F98" i="3"/>
  <c r="G98" i="3" s="1"/>
  <c r="F14" i="3"/>
  <c r="G14" i="3" s="1"/>
  <c r="F87" i="3"/>
  <c r="G87" i="3" s="1"/>
  <c r="F26" i="3"/>
  <c r="G26" i="3" s="1"/>
  <c r="F40" i="3"/>
  <c r="G40" i="3" s="1"/>
  <c r="F93" i="3"/>
  <c r="G93" i="3" s="1"/>
  <c r="F63" i="3"/>
  <c r="G63" i="3" s="1"/>
  <c r="F79" i="3"/>
  <c r="G79" i="3" s="1"/>
  <c r="F33" i="3"/>
  <c r="G33" i="3" s="1"/>
  <c r="F82" i="3"/>
  <c r="G82" i="3" s="1"/>
  <c r="F49" i="3"/>
  <c r="G49" i="3" s="1"/>
  <c r="F53" i="3"/>
  <c r="G53" i="3" s="1"/>
  <c r="F78" i="3"/>
  <c r="G78" i="3" s="1"/>
  <c r="F76" i="3"/>
  <c r="G76" i="3" s="1"/>
  <c r="F48" i="3"/>
  <c r="G48" i="3" s="1"/>
  <c r="F57" i="3"/>
  <c r="G57" i="3" s="1"/>
  <c r="F56" i="3"/>
  <c r="G56" i="3" s="1"/>
  <c r="F24" i="3"/>
  <c r="G24" i="3" s="1"/>
  <c r="F30" i="3"/>
  <c r="G30" i="3" s="1"/>
  <c r="F69" i="3"/>
  <c r="G69" i="3" s="1"/>
  <c r="F77" i="3"/>
  <c r="G77" i="3" s="1"/>
  <c r="F25" i="3"/>
  <c r="G25" i="3" s="1"/>
  <c r="F85" i="3"/>
  <c r="G85" i="3" s="1"/>
  <c r="F55" i="3"/>
  <c r="G55" i="3" s="1"/>
  <c r="F72" i="3"/>
  <c r="G72" i="3" s="1"/>
  <c r="F50" i="3"/>
  <c r="G50" i="3" s="1"/>
  <c r="F66" i="3"/>
  <c r="G66" i="3" s="1"/>
  <c r="F99" i="3"/>
  <c r="G99" i="3" s="1"/>
  <c r="F35" i="3"/>
  <c r="G35" i="3" s="1"/>
  <c r="F39" i="3"/>
  <c r="G39" i="3" s="1"/>
  <c r="F19" i="3"/>
  <c r="G19" i="3" s="1"/>
  <c r="F73" i="3"/>
  <c r="G73" i="3" s="1"/>
  <c r="F54" i="3"/>
  <c r="G54" i="3" s="1"/>
  <c r="F18" i="3"/>
  <c r="G18" i="3" s="1"/>
  <c r="F96" i="3"/>
  <c r="G96" i="3" s="1"/>
  <c r="F68" i="3"/>
  <c r="G68" i="3" s="1"/>
  <c r="F97" i="3"/>
  <c r="G97" i="3" s="1"/>
  <c r="F88" i="3"/>
  <c r="G88" i="3" s="1"/>
  <c r="F101" i="3"/>
  <c r="G101" i="3" s="1"/>
  <c r="F80" i="3"/>
  <c r="G80" i="3" s="1"/>
  <c r="F27" i="3"/>
  <c r="G27" i="3" s="1"/>
  <c r="F67" i="3"/>
  <c r="G67" i="3" s="1"/>
  <c r="F75" i="3"/>
  <c r="G75" i="3" s="1"/>
  <c r="F44" i="3"/>
  <c r="G44" i="3" s="1"/>
  <c r="F60" i="3"/>
  <c r="G60" i="3" s="1"/>
  <c r="F58" i="3"/>
  <c r="G58" i="3" s="1"/>
  <c r="F61" i="3"/>
  <c r="G61" i="3" s="1"/>
  <c r="F38" i="3"/>
  <c r="G38" i="3" s="1"/>
  <c r="F13" i="3"/>
  <c r="G13" i="3" s="1"/>
  <c r="E36" i="4" l="1"/>
  <c r="F36" i="4" s="1"/>
  <c r="E42" i="4"/>
  <c r="F42" i="4" s="1"/>
  <c r="E40" i="4"/>
  <c r="F40" i="4" s="1"/>
  <c r="E28" i="4"/>
  <c r="F28" i="4" s="1"/>
  <c r="E26" i="4"/>
  <c r="F26" i="4" s="1"/>
  <c r="E48" i="4"/>
  <c r="F48" i="4" s="1"/>
  <c r="E50" i="4"/>
  <c r="F50" i="4" s="1"/>
  <c r="E43" i="4"/>
  <c r="F43" i="4" s="1"/>
  <c r="E23" i="4"/>
  <c r="F23" i="4" s="1"/>
  <c r="E32" i="4"/>
  <c r="F32" i="4" s="1"/>
  <c r="E34" i="4"/>
  <c r="F34" i="4" s="1"/>
  <c r="E30" i="4"/>
  <c r="F30" i="4" s="1"/>
  <c r="E25" i="4"/>
  <c r="F25" i="4" s="1"/>
  <c r="E35" i="4"/>
  <c r="F35" i="4" s="1"/>
  <c r="E29" i="4"/>
  <c r="F29" i="4" s="1"/>
  <c r="E46" i="4"/>
  <c r="F46" i="4" s="1"/>
  <c r="E27" i="4"/>
  <c r="F27" i="4" s="1"/>
  <c r="E51" i="4"/>
  <c r="F51" i="4" s="1"/>
  <c r="E22" i="4"/>
  <c r="F22" i="4" s="1"/>
  <c r="E21" i="4"/>
  <c r="F21" i="4" s="1"/>
  <c r="E47" i="4"/>
  <c r="F47" i="4" s="1"/>
  <c r="E41" i="4"/>
  <c r="F41" i="4" s="1"/>
  <c r="E49" i="4"/>
  <c r="F49" i="4" s="1"/>
  <c r="E33" i="4"/>
  <c r="F33" i="4" s="1"/>
  <c r="E31" i="4"/>
  <c r="F31" i="4" s="1"/>
  <c r="E55" i="4" l="1"/>
  <c r="F55" i="4" s="1"/>
  <c r="E56" i="4"/>
  <c r="F56" i="4" s="1"/>
  <c r="E54" i="4"/>
  <c r="F54" i="4" s="1"/>
  <c r="E53" i="4"/>
  <c r="F5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Departamento Control de la Operación:
</t>
        </r>
        <r>
          <rPr>
            <sz val="9"/>
            <color indexed="81"/>
            <rFont val="Tahoma"/>
            <family val="2"/>
          </rPr>
          <t>0: No debe ser remunerado.
1: Debe ser reumnerado (superado el limite indicado en Art. 5-8 NTSyCS).</t>
        </r>
      </text>
    </comment>
  </commentList>
</comments>
</file>

<file path=xl/sharedStrings.xml><?xml version="1.0" encoding="utf-8"?>
<sst xmlns="http://schemas.openxmlformats.org/spreadsheetml/2006/main" count="942" uniqueCount="484">
  <si>
    <t>Mes:</t>
  </si>
  <si>
    <t>Unidad</t>
  </si>
  <si>
    <t>Respuesta CPF Normal</t>
  </si>
  <si>
    <t>Respuesta CPF Contingencia</t>
  </si>
  <si>
    <t>Disponibilidad mensual</t>
  </si>
  <si>
    <t>Desempeño Mensual</t>
  </si>
  <si>
    <t>FD_CPF</t>
  </si>
  <si>
    <t>Cuenta con equipo registrador</t>
  </si>
  <si>
    <t>Angostura U1</t>
  </si>
  <si>
    <t>NO</t>
  </si>
  <si>
    <t>Angostura U2</t>
  </si>
  <si>
    <t>Angostura U3</t>
  </si>
  <si>
    <t>Antuco U1</t>
  </si>
  <si>
    <t>SI</t>
  </si>
  <si>
    <t>Antuco U2</t>
  </si>
  <si>
    <t>Candelaria U1</t>
  </si>
  <si>
    <t>Candelaria U2</t>
  </si>
  <si>
    <t>Canutillar U1</t>
  </si>
  <si>
    <t>Canutillar U2</t>
  </si>
  <si>
    <t>Cipreses U1</t>
  </si>
  <si>
    <t>Cipreses U2</t>
  </si>
  <si>
    <t>Cipreses U3</t>
  </si>
  <si>
    <t>Colbún U1</t>
  </si>
  <si>
    <t>Colbún U2</t>
  </si>
  <si>
    <t>EL Toro U1</t>
  </si>
  <si>
    <t>El Toro U2</t>
  </si>
  <si>
    <t>El Toro U3</t>
  </si>
  <si>
    <t>El Toro U4</t>
  </si>
  <si>
    <t>Guacolda U3</t>
  </si>
  <si>
    <t>Guacolda U4</t>
  </si>
  <si>
    <t>Pangue U1 (*)</t>
  </si>
  <si>
    <t>Pangue U2 (*)</t>
  </si>
  <si>
    <t>Pehuenche U1</t>
  </si>
  <si>
    <t>Quintero U1</t>
  </si>
  <si>
    <t>Quintero U2</t>
  </si>
  <si>
    <t>Ralco U1 (*)</t>
  </si>
  <si>
    <t>Ralco U2 (*)</t>
  </si>
  <si>
    <t>Rapel U1</t>
  </si>
  <si>
    <t>Rapel U2</t>
  </si>
  <si>
    <t>Rapel U3</t>
  </si>
  <si>
    <t>Rapel U4</t>
  </si>
  <si>
    <t>Rapel U5</t>
  </si>
  <si>
    <t>Taltal U1</t>
  </si>
  <si>
    <t>Taltal U2</t>
  </si>
  <si>
    <t>Respuesta CT Automática</t>
  </si>
  <si>
    <t>Respuesta CT por Instrucción</t>
  </si>
  <si>
    <t>Disponibilidad Mensual</t>
  </si>
  <si>
    <t>FD_CT</t>
  </si>
  <si>
    <t>Abanico U1</t>
  </si>
  <si>
    <t>No participó</t>
  </si>
  <si>
    <t>Abanico U3</t>
  </si>
  <si>
    <t>Abanico U5</t>
  </si>
  <si>
    <t>Alfalfal U1</t>
  </si>
  <si>
    <t>Alfalfal U2</t>
  </si>
  <si>
    <t>Antilhue U1</t>
  </si>
  <si>
    <t>Blanco</t>
  </si>
  <si>
    <t>Bocamina U1</t>
  </si>
  <si>
    <t>Bocamina U2</t>
  </si>
  <si>
    <t>Campiche</t>
  </si>
  <si>
    <t>Chacayes U1</t>
  </si>
  <si>
    <t>Chacayes U2</t>
  </si>
  <si>
    <t>Confluencia U1</t>
  </si>
  <si>
    <t>Confluencia U2</t>
  </si>
  <si>
    <t>Coronel U1</t>
  </si>
  <si>
    <t>Curillinque U1</t>
  </si>
  <si>
    <t>El Toro U1</t>
  </si>
  <si>
    <t>Guacolda U1</t>
  </si>
  <si>
    <t>Guacolda U2</t>
  </si>
  <si>
    <t>Guacolda U5</t>
  </si>
  <si>
    <t>Isla U1</t>
  </si>
  <si>
    <t>Isla U2</t>
  </si>
  <si>
    <t>Juncal</t>
  </si>
  <si>
    <t>La Higuera U1</t>
  </si>
  <si>
    <t>La Higuera U2</t>
  </si>
  <si>
    <t>Loma Alta</t>
  </si>
  <si>
    <t>Los Quilos U1</t>
  </si>
  <si>
    <t>Los Quilos U2</t>
  </si>
  <si>
    <t>Los Quilos U3</t>
  </si>
  <si>
    <t>Nehuenco U1 TG</t>
  </si>
  <si>
    <t>Nehuenco U1 TV</t>
  </si>
  <si>
    <t>Nehuenco U2 TG</t>
  </si>
  <si>
    <t>Nehuenco U2 TV</t>
  </si>
  <si>
    <t>Nueva Renca TV</t>
  </si>
  <si>
    <t>Nueva Ventanas</t>
  </si>
  <si>
    <t>Pangue U1</t>
  </si>
  <si>
    <t>Pangue U2</t>
  </si>
  <si>
    <t>Pehuenche U2</t>
  </si>
  <si>
    <t>Pilmaiquen U1</t>
  </si>
  <si>
    <t>Pilmaiquen U2</t>
  </si>
  <si>
    <t>Pilmaiquen U3</t>
  </si>
  <si>
    <t>Pilmaiquen U4</t>
  </si>
  <si>
    <t>Pilmaiquen U5</t>
  </si>
  <si>
    <t>Pullinque U1</t>
  </si>
  <si>
    <t>Pullinque U2</t>
  </si>
  <si>
    <t>Pullinque U3</t>
  </si>
  <si>
    <t>Ralco U1</t>
  </si>
  <si>
    <t>Ralco U2</t>
  </si>
  <si>
    <t>Rucue U1</t>
  </si>
  <si>
    <t>Rucue U2</t>
  </si>
  <si>
    <t>San Isidro U1 TV</t>
  </si>
  <si>
    <t>San Isidro U2 TG</t>
  </si>
  <si>
    <t>San Isidro U2 TV</t>
  </si>
  <si>
    <t>Santa María</t>
  </si>
  <si>
    <t>Sauzal U1</t>
  </si>
  <si>
    <t>Sauzal U2</t>
  </si>
  <si>
    <t>Sauzal U3</t>
  </si>
  <si>
    <t>Ventanas U1</t>
  </si>
  <si>
    <t>Ventanas U2</t>
  </si>
  <si>
    <t>Respuesta CSF
(*)</t>
  </si>
  <si>
    <t>Disponibilidad mensual (*)</t>
  </si>
  <si>
    <t>FD_CSF</t>
  </si>
  <si>
    <t>Antilhue U1 (*)</t>
  </si>
  <si>
    <t>Antilhue U2 (*)</t>
  </si>
  <si>
    <t>Candelaria U1 (*)</t>
  </si>
  <si>
    <t>Candelaria U2 (*)</t>
  </si>
  <si>
    <t>Canutillar U1 (*)</t>
  </si>
  <si>
    <t>Canutillar U2 (*)</t>
  </si>
  <si>
    <t>Cipreses U1 (*)</t>
  </si>
  <si>
    <t>Cipreses U2 (*)</t>
  </si>
  <si>
    <t>Cipreses U3 (*)</t>
  </si>
  <si>
    <t>El Toro U1 (*)</t>
  </si>
  <si>
    <t>El Toro U2 (*)</t>
  </si>
  <si>
    <t>El Toro U3 (*)</t>
  </si>
  <si>
    <t>El Toro U4 (*)</t>
  </si>
  <si>
    <t>Guacolda U1 (*)</t>
  </si>
  <si>
    <t>Guacolda U2 (*)</t>
  </si>
  <si>
    <t>Guacolda U3 (*)</t>
  </si>
  <si>
    <t>Guacolda U4 (*)</t>
  </si>
  <si>
    <t>Guacolda U5 (*)</t>
  </si>
  <si>
    <t>Los Vientos U1 (*)</t>
  </si>
  <si>
    <t>Nehuenco TG 9B (*)</t>
  </si>
  <si>
    <t>Nueva Renca TG (*)</t>
  </si>
  <si>
    <t>Pehuenche U1 (*)</t>
  </si>
  <si>
    <t>Pehuenche U2 (*)</t>
  </si>
  <si>
    <t>Rapel U1 (*)</t>
  </si>
  <si>
    <t>Rapel U2 (*)</t>
  </si>
  <si>
    <t>Rapel U3 (*)</t>
  </si>
  <si>
    <t>Rapel U4 (*)</t>
  </si>
  <si>
    <t>Rapel U5 (*)</t>
  </si>
  <si>
    <t xml:space="preserve">Canutillar U2 </t>
  </si>
  <si>
    <t xml:space="preserve">Canutillar U1 </t>
  </si>
  <si>
    <t xml:space="preserve">Pilmaiquen U2 </t>
  </si>
  <si>
    <t xml:space="preserve">Pilmaiquen U1 </t>
  </si>
  <si>
    <t xml:space="preserve">Pullinque U3 </t>
  </si>
  <si>
    <t xml:space="preserve">Pullinque U2 </t>
  </si>
  <si>
    <t xml:space="preserve">Pullinque U1 </t>
  </si>
  <si>
    <t xml:space="preserve">Coronel </t>
  </si>
  <si>
    <t>Yungay U3</t>
  </si>
  <si>
    <t>Yungay U2</t>
  </si>
  <si>
    <t>Yungay U1</t>
  </si>
  <si>
    <t xml:space="preserve">Ralco U2 </t>
  </si>
  <si>
    <t xml:space="preserve">Ralco U1 </t>
  </si>
  <si>
    <t xml:space="preserve">El Toro U4 </t>
  </si>
  <si>
    <t xml:space="preserve">El Toro U3 </t>
  </si>
  <si>
    <t xml:space="preserve">El Toro U2 </t>
  </si>
  <si>
    <t xml:space="preserve">El Toro U1 </t>
  </si>
  <si>
    <t>Teno 1-36</t>
  </si>
  <si>
    <t xml:space="preserve">Rapel U5 </t>
  </si>
  <si>
    <t xml:space="preserve">Rapel U4 </t>
  </si>
  <si>
    <t xml:space="preserve">Rapel U3 </t>
  </si>
  <si>
    <t xml:space="preserve">Rapel U2 </t>
  </si>
  <si>
    <t xml:space="preserve">Rapel U1 </t>
  </si>
  <si>
    <t xml:space="preserve">Pehuenche U2 </t>
  </si>
  <si>
    <t xml:space="preserve">Pehuenche U1 </t>
  </si>
  <si>
    <t xml:space="preserve">Colbún U2 </t>
  </si>
  <si>
    <t xml:space="preserve">Colbún U1 </t>
  </si>
  <si>
    <t>El Peñón 1-50</t>
  </si>
  <si>
    <t>Huasco U5</t>
  </si>
  <si>
    <t>Huasco U4</t>
  </si>
  <si>
    <t>Huasco U3</t>
  </si>
  <si>
    <t>El Salvador U2</t>
  </si>
  <si>
    <t>Diego de Almagro U1</t>
  </si>
  <si>
    <t>FD_PRS</t>
  </si>
  <si>
    <t>DM_PRS</t>
  </si>
  <si>
    <t>Disp. Mensual</t>
  </si>
  <si>
    <t>Respuesta PRS (RPRS)</t>
  </si>
  <si>
    <t>Valdivia</t>
  </si>
  <si>
    <t>Arauco U2</t>
  </si>
  <si>
    <t>Arauco U1</t>
  </si>
  <si>
    <t>Viñales</t>
  </si>
  <si>
    <t>Celco TG2</t>
  </si>
  <si>
    <t>Licanten TG2</t>
  </si>
  <si>
    <t>Nueva Aldea II TG4</t>
  </si>
  <si>
    <t>Nueva Aldea I TG1</t>
  </si>
  <si>
    <t>Ciruelos J3</t>
  </si>
  <si>
    <t>LT 220kV Ciruelos – Planta Valdivia</t>
  </si>
  <si>
    <t>Charrúa J24</t>
  </si>
  <si>
    <t>LT 220kV Charrúa – Ralco N°2</t>
  </si>
  <si>
    <t>Charrúa J16</t>
  </si>
  <si>
    <t>LT 220kV Charrúa – Ralco N°1</t>
  </si>
  <si>
    <t>Alto Jahuel JT5</t>
  </si>
  <si>
    <t>lado de 220 kV ATR2 500/220 kV</t>
  </si>
  <si>
    <t>Alto Jahuel JT4</t>
  </si>
  <si>
    <t>lado de 220 kV ATR1 500/220 kV</t>
  </si>
  <si>
    <t>Los Vilos J4</t>
  </si>
  <si>
    <t>LT 220kV Los Vilos – Las Palmas N°2</t>
  </si>
  <si>
    <t>Los Vilos J3</t>
  </si>
  <si>
    <t>LT 220kV Los Vilos – Las Palmas N°1</t>
  </si>
  <si>
    <t>Antuco J5</t>
  </si>
  <si>
    <t>LT 220kV Antuco - Pangue - Charrúa N°3</t>
  </si>
  <si>
    <t>Antuco J4</t>
  </si>
  <si>
    <t>LT 220kV Antuco - Charrúa N°2</t>
  </si>
  <si>
    <t>Antuco J3</t>
  </si>
  <si>
    <t>LT 220kV Antuco - Charrúa N°1</t>
  </si>
  <si>
    <t>Antuco J1</t>
  </si>
  <si>
    <t>LT 220kV Antuco - El Toro N°2</t>
  </si>
  <si>
    <t>Antuco J2</t>
  </si>
  <si>
    <t>LT 220kV Antuco - El Toro N°1</t>
  </si>
  <si>
    <t>Charrúa K1</t>
  </si>
  <si>
    <t>LT 500kV Charrúa - Ancoa N°1</t>
  </si>
  <si>
    <t>Ancoa K4</t>
  </si>
  <si>
    <t>LT 500kV Ancoa – Charrúa N°2</t>
  </si>
  <si>
    <t>Ancoa K3</t>
  </si>
  <si>
    <t>LT 500kV Ancoa – Charrúa N°1</t>
  </si>
  <si>
    <t>Ancoa KT2</t>
  </si>
  <si>
    <t>lado de 500 kV ATR2 500/220kV</t>
  </si>
  <si>
    <t>Ancoa KT1</t>
  </si>
  <si>
    <t>lado de 500 kV ATR1 500/220kV</t>
  </si>
  <si>
    <t>Alto Jahuel KT5</t>
  </si>
  <si>
    <t>lado de 500 kV ATR5 500/220kV</t>
  </si>
  <si>
    <t>Alto Jahuel KT4</t>
  </si>
  <si>
    <t>lado de 500 kV ATR4 500/220kV</t>
  </si>
  <si>
    <t>Alto Jahuel K4</t>
  </si>
  <si>
    <t xml:space="preserve"> LT 500kV Alto Jahuel – Polpaico</t>
  </si>
  <si>
    <t>Alto Jahuel K2</t>
  </si>
  <si>
    <t xml:space="preserve"> LT 500kV Alto Jahuel – Ancoa N°2</t>
  </si>
  <si>
    <t>Alto Jahuel K1</t>
  </si>
  <si>
    <t xml:space="preserve"> LT 500kV Alto Jahuel – Ancoa N°1</t>
  </si>
  <si>
    <t>Polpaico K1</t>
  </si>
  <si>
    <t>LT 500kV Polpaico – Alto Jahuel</t>
  </si>
  <si>
    <t>Polpaico K2</t>
  </si>
  <si>
    <t>LT 500kV Polpaico – Lo Aguirre</t>
  </si>
  <si>
    <t>El Toro J2</t>
  </si>
  <si>
    <t>LT 220kV El Toro – Antuco N°2</t>
  </si>
  <si>
    <t>El Toro J1</t>
  </si>
  <si>
    <t>LT 220kV El Toro – Antuco N°1</t>
  </si>
  <si>
    <t>Pehuenche J2</t>
  </si>
  <si>
    <t>LT 220kV Pehuenche – Ancoa N°2</t>
  </si>
  <si>
    <t>Pehuenche J1</t>
  </si>
  <si>
    <t>LT 220kV Pehuenche – Ancoa N°1</t>
  </si>
  <si>
    <t>Pullinque B4</t>
  </si>
  <si>
    <t>LT 66kV Pullinque – Loncoche N°2</t>
  </si>
  <si>
    <t>Pullinque B2</t>
  </si>
  <si>
    <t>LT 66kV Pullinque – Loncoche N°1</t>
  </si>
  <si>
    <t>Puerto Montt J4</t>
  </si>
  <si>
    <t>LT 220kV Puerto Montt – Canutillar N°2</t>
  </si>
  <si>
    <t>Puerto Montt J3</t>
  </si>
  <si>
    <t>LT 220kV Puerto Montt – Canutillar N°1</t>
  </si>
  <si>
    <t>Puerto Montt J2</t>
  </si>
  <si>
    <t>LT 220kV Puerto Montt – Valdivia N°2</t>
  </si>
  <si>
    <t>Puerto Montt J1</t>
  </si>
  <si>
    <t>LT 220kV Puerto Montt – Rahue</t>
  </si>
  <si>
    <t>Rahue J5</t>
  </si>
  <si>
    <t>LT 220kV Rahue – Antillanca</t>
  </si>
  <si>
    <t>Rahue J2</t>
  </si>
  <si>
    <t>LT 220kV Rahue – Valdivia</t>
  </si>
  <si>
    <t>Rahue J1</t>
  </si>
  <si>
    <t>LT 220kV Rahue – Puerto Montt</t>
  </si>
  <si>
    <t>Valdivia J6</t>
  </si>
  <si>
    <t>LT 220kV Valdivia – Rahue N°1</t>
  </si>
  <si>
    <t>Valdivia J5</t>
  </si>
  <si>
    <t>LT 220kV Valdivia – Ciruelos N°2</t>
  </si>
  <si>
    <t>Ciruelos J2</t>
  </si>
  <si>
    <t>LT 220kV Ciruelos – Valdivia N°1</t>
  </si>
  <si>
    <t>Ciruelos J1</t>
  </si>
  <si>
    <t>LT 220kV Ciruelos – Cautín N°1</t>
  </si>
  <si>
    <t>Temuco J2</t>
  </si>
  <si>
    <t>LT 220kV Temuco – Duqueco</t>
  </si>
  <si>
    <t>Angostura J2</t>
  </si>
  <si>
    <t>LT 220kV Angostura – Mulchén N°2</t>
  </si>
  <si>
    <t>Angostura J1</t>
  </si>
  <si>
    <t>LT 220kV Angostura – Mulchén N°1</t>
  </si>
  <si>
    <t>Mulchén J6</t>
  </si>
  <si>
    <t>LT 220kV Mulchén – Angostura N°2</t>
  </si>
  <si>
    <t>Mulchén J5</t>
  </si>
  <si>
    <t>LT 220kV Mulchén – Angostura N°1</t>
  </si>
  <si>
    <t>Bocamina A1</t>
  </si>
  <si>
    <t>LT 154kV Bocamina – Lagunillas – Coronel</t>
  </si>
  <si>
    <t>Charrúa J22</t>
  </si>
  <si>
    <t>LT 220kV Charrúa – Pangue – Antuco</t>
  </si>
  <si>
    <t>Charrúa J7</t>
  </si>
  <si>
    <t>LT 220kV Charrúa – Antuco N°2</t>
  </si>
  <si>
    <t>Charrúa J4</t>
  </si>
  <si>
    <t>LT 220kV Charrúa – Antuco N°1</t>
  </si>
  <si>
    <t>Itahue A2</t>
  </si>
  <si>
    <t>LT 154kV Itahue – Cipreses N°2</t>
  </si>
  <si>
    <t>Itahue A1</t>
  </si>
  <si>
    <t>LT 154kV Itahue – Cipreses N°1</t>
  </si>
  <si>
    <t>Tinguiririca A6</t>
  </si>
  <si>
    <t>LT 154kV Tinguiririca – La Higuera N°1</t>
  </si>
  <si>
    <t>Tinguiririca A5</t>
  </si>
  <si>
    <t>LT 154kV Tinguiririca – La Higuera N°2</t>
  </si>
  <si>
    <t>Rancagua A3</t>
  </si>
  <si>
    <t>LT 154kV Rancagua – Sauzal</t>
  </si>
  <si>
    <t>Ancoa JT1</t>
  </si>
  <si>
    <t>lado de 220 kV ATR1 500/220kV</t>
  </si>
  <si>
    <t>Ancoa JT2</t>
  </si>
  <si>
    <t>lado de 220 kV ATR2 500/220kV</t>
  </si>
  <si>
    <t>Ancoa J9</t>
  </si>
  <si>
    <t>LT 220kV Ancoa – Colbún</t>
  </si>
  <si>
    <t>Ancoa J5</t>
  </si>
  <si>
    <t>LT 220kV Ancoa – Pehuenche N°2</t>
  </si>
  <si>
    <t>Ancoa J4</t>
  </si>
  <si>
    <t>LT 220kV Ancoa – Pehuenche N°1</t>
  </si>
  <si>
    <t>Colbún J4</t>
  </si>
  <si>
    <t>configuración en anillo</t>
  </si>
  <si>
    <t>Colbún J3</t>
  </si>
  <si>
    <t>Colbún J2</t>
  </si>
  <si>
    <t>Colbún J1</t>
  </si>
  <si>
    <t>Colbún J7</t>
  </si>
  <si>
    <t>LT 220kV Colbún – Candelaria N°1</t>
  </si>
  <si>
    <t>Alto Jahuel J7</t>
  </si>
  <si>
    <t>LT 220kV Alto Jahuel – Chena N°4</t>
  </si>
  <si>
    <t>Alto Jahuel J6</t>
  </si>
  <si>
    <t>LT 220kV Alto Jahuel – Chena N°3</t>
  </si>
  <si>
    <t>Cerro Navia J6</t>
  </si>
  <si>
    <t>LT 220kV Cerro Navia – Chena N°1</t>
  </si>
  <si>
    <t>Cerro Navia J5</t>
  </si>
  <si>
    <t>LT 220kV Cerro Navia – Chena N°2</t>
  </si>
  <si>
    <t>Cerro Navia JT7</t>
  </si>
  <si>
    <t>LT 220kV Cerro Navia – Polpaico N°1</t>
  </si>
  <si>
    <t>Cerro Navia JT6</t>
  </si>
  <si>
    <t>LT 220kV Cerro Navia – Polpaico N°2</t>
  </si>
  <si>
    <t>Cerro Navia J2</t>
  </si>
  <si>
    <t>LT 220kV Cerro Navia – Rapel N°2 (Lo Aguirre N° 2)</t>
  </si>
  <si>
    <t>Cerro Navia J1</t>
  </si>
  <si>
    <t>LT 220kV Cerro Navia – Rapel N°1 (Lo Aguirre N° 1)</t>
  </si>
  <si>
    <t>Polpaico J9</t>
  </si>
  <si>
    <t>LT 220kV Polpaico – Quillota N°2</t>
  </si>
  <si>
    <t>Polpaico J8</t>
  </si>
  <si>
    <t>LT 220kV Polpaico – Quillota N°1</t>
  </si>
  <si>
    <t>Polpaico J7</t>
  </si>
  <si>
    <t>LT 220kV Polpaico – Cerro Navia N°2</t>
  </si>
  <si>
    <t>Ventanas H3</t>
  </si>
  <si>
    <t>LT 110kV Ventanas – San Pedro N°1</t>
  </si>
  <si>
    <t>Ventanas H4</t>
  </si>
  <si>
    <t>LT 110kV Ventanas – San Pedro N°2</t>
  </si>
  <si>
    <t>San Pedro H7</t>
  </si>
  <si>
    <t>LT 110kV San Pedro – Ventanas N°2</t>
  </si>
  <si>
    <t>San Pedro H6</t>
  </si>
  <si>
    <t>LT 110kV San Pedro – Ventanas N°1</t>
  </si>
  <si>
    <t>Quillota J8</t>
  </si>
  <si>
    <t>LT 220kV Quillota – Piuquenes N°2</t>
  </si>
  <si>
    <t>Quillota J7</t>
  </si>
  <si>
    <t>LT 220kV Quillota – Piuquenes N°1</t>
  </si>
  <si>
    <t>Los Vilos J2</t>
  </si>
  <si>
    <t>LT 220kV Los Vilos – Nogales N°2</t>
  </si>
  <si>
    <t>Los Vilos J1</t>
  </si>
  <si>
    <t>LT 220kV Los Vilos – Nogales N°1</t>
  </si>
  <si>
    <t>Pan de Azúcar J4</t>
  </si>
  <si>
    <t>LT 220kV Pan de Azúcar – Las Palmas N°1 (La Cebada)</t>
  </si>
  <si>
    <t>Pan de Azúcar J3</t>
  </si>
  <si>
    <t>LT 220kV Pan de Azúcar – Las Palmas N°2 (Don Goyo)</t>
  </si>
  <si>
    <t>Pan de Azúcar J2</t>
  </si>
  <si>
    <t>LT 220kV Pan de Azúcar – Punta Colorada N°2</t>
  </si>
  <si>
    <t>Pan de Azúcar J1</t>
  </si>
  <si>
    <t>LT 220kV Pan de Azúcar – Punta Colorada N°1</t>
  </si>
  <si>
    <t>Maitencillo J10</t>
  </si>
  <si>
    <t>LT 220kV Maitencillo – Guacolda N°4</t>
  </si>
  <si>
    <t>Maitencillo J9</t>
  </si>
  <si>
    <t>LT 220kV Maitencillo – Guacolda N°3</t>
  </si>
  <si>
    <t>Maitencillo J6</t>
  </si>
  <si>
    <t>LT 220kV Maitencillo – Guacolda N°2</t>
  </si>
  <si>
    <t>Maitencillo J5</t>
  </si>
  <si>
    <t>LT 220kV Maitencillo – Guacolda N°1</t>
  </si>
  <si>
    <t>Maitencillo J4</t>
  </si>
  <si>
    <t>LT 220kV Maitencillo – Punta Colorada N°1</t>
  </si>
  <si>
    <t>Maitencillo J3</t>
  </si>
  <si>
    <t>LT 220kV Maitencillo – Punta Colorada N°2</t>
  </si>
  <si>
    <t>Maitencillo J1</t>
  </si>
  <si>
    <t>LT 220kV Maitencillo – Cardones N°1</t>
  </si>
  <si>
    <t>Cardones J5</t>
  </si>
  <si>
    <t>LT 220kV Cardones – Maitencillo N°2</t>
  </si>
  <si>
    <t>Diego de Almagro HT4</t>
  </si>
  <si>
    <t>lado de 110kV T4 220/110kV</t>
  </si>
  <si>
    <t>Diego de Almagro HT3</t>
  </si>
  <si>
    <t>lado de 110kV T3 220/110kV</t>
  </si>
  <si>
    <t>Diego de Almagro J4</t>
  </si>
  <si>
    <t>LT 220kV Diego de Almagro – Paposo N°1</t>
  </si>
  <si>
    <t>Diego de Almagro J3</t>
  </si>
  <si>
    <t>LT 220kV Diego de Almagro – Paposo N°2</t>
  </si>
  <si>
    <t>Diego de Almagro J1</t>
  </si>
  <si>
    <t>LT 220kV Diego de Almagro – Carrera Pinto N°1</t>
  </si>
  <si>
    <t>Línea</t>
  </si>
  <si>
    <t>Chilquinta</t>
  </si>
  <si>
    <t>CGED</t>
  </si>
  <si>
    <t>Constitución</t>
  </si>
  <si>
    <t>Energia no suministrada
[kWh]</t>
  </si>
  <si>
    <t>Factor anual</t>
  </si>
  <si>
    <t>Barra de consumo</t>
  </si>
  <si>
    <t>Cliente</t>
  </si>
  <si>
    <t>Antilhue U2</t>
  </si>
  <si>
    <t>Abanico U6</t>
  </si>
  <si>
    <t>No se registran eventos</t>
  </si>
  <si>
    <t>Colbún U1 (*)</t>
  </si>
  <si>
    <t>Desempeño Control Primario de Frecuencia - Centro Sur</t>
  </si>
  <si>
    <t>Desempeño Control Secundario de Frecuencia - Centro Sur</t>
  </si>
  <si>
    <t>Desempeño Control Tensión - Centro Sur</t>
  </si>
  <si>
    <t>Desempeño Plan de Recuperación de Servicio - Partida Autónoma - Centro Sur</t>
  </si>
  <si>
    <t>Desempeño Plan de Recuperación de Servicio - Aislamiento Rápido - Centro Sur</t>
  </si>
  <si>
    <t>Desempeño Plan de Recuperación de Servicio - Equipamiento de Vinculación - Centro Sur</t>
  </si>
  <si>
    <t>Desempeño EDAC - Centro Sur</t>
  </si>
  <si>
    <t xml:space="preserve">(*)Unidades que participan del SC de CSF a través del AGC.
</t>
  </si>
  <si>
    <t>Colbún U2 (*)</t>
  </si>
  <si>
    <t>Instalación                    (S/E y paño)</t>
  </si>
  <si>
    <t>Nueva Renca TG</t>
  </si>
  <si>
    <t>San Isidro U1 TG</t>
  </si>
  <si>
    <t>Lautaro U1</t>
  </si>
  <si>
    <t>Lautaro U2</t>
  </si>
  <si>
    <t>(*): Solo se presentan barras en las que al menos ha operado alguna vez durante el año alguno de los esquemas de desconexión de carga.</t>
  </si>
  <si>
    <t>San Felipe</t>
  </si>
  <si>
    <t>San Rafael</t>
  </si>
  <si>
    <t>San Isidro U1 TG (*)</t>
  </si>
  <si>
    <t>San Isidro U1 TV (*)</t>
  </si>
  <si>
    <t>San Isidro U2 TG (*)</t>
  </si>
  <si>
    <t>San Isidro U2 TV (*)</t>
  </si>
  <si>
    <t>Cauquenes</t>
  </si>
  <si>
    <t>lado de 110 kV ATR1 220/110kV</t>
  </si>
  <si>
    <t>Ventanas HT1</t>
  </si>
  <si>
    <t>LT 220kV P. Lama - Punta Colorada - Maitencillo</t>
  </si>
  <si>
    <t>Punta Colorada J8</t>
  </si>
  <si>
    <t>LT 220kV Punta Colorada - P. Lama</t>
  </si>
  <si>
    <t>Punta Colorada J7</t>
  </si>
  <si>
    <t>LT 220kV Punta Colorada - C. Punta Colorada</t>
  </si>
  <si>
    <t>Punta Colorada J9</t>
  </si>
  <si>
    <t>LT 220kV Charrua - Duqueco</t>
  </si>
  <si>
    <t>Duqueco J1</t>
  </si>
  <si>
    <t>Duqueco, LT 220kV Duqueco - Temuco</t>
  </si>
  <si>
    <t>Duqueco J2</t>
  </si>
  <si>
    <t>LT 220kV Canutillar - Puerto Montt N°1</t>
  </si>
  <si>
    <t>CanutIllar J2</t>
  </si>
  <si>
    <t>LT 220kV Canutillar - Puerto Montt N°2</t>
  </si>
  <si>
    <t>CanutIllar J1</t>
  </si>
  <si>
    <t>LT 220kV Don Goyo - Las Palmas</t>
  </si>
  <si>
    <t>Don Goyo J2</t>
  </si>
  <si>
    <t>LT 220kV Don Goyo - Pan de Azucar</t>
  </si>
  <si>
    <t>Don Goyo J3</t>
  </si>
  <si>
    <t>LT 220kV La Cebada - Las Palmas</t>
  </si>
  <si>
    <t>La Cebada J1</t>
  </si>
  <si>
    <t>LT 220kV La Cebada - Pan de Azucar</t>
  </si>
  <si>
    <t>La Cebada J2</t>
  </si>
  <si>
    <t>LT 220kV Nogales - Ventanas N°1</t>
  </si>
  <si>
    <t>Nogales J1</t>
  </si>
  <si>
    <t>LT 220kV Nogales - Ventanas N°1 y N°2</t>
  </si>
  <si>
    <t>Nogales J2</t>
  </si>
  <si>
    <t>LT 220kV Nogales - Ventanas N°2</t>
  </si>
  <si>
    <t>Nogales J3</t>
  </si>
  <si>
    <t>LT 220kV Polpaico - Cerro Navia N°1</t>
  </si>
  <si>
    <t>Polpaico J6</t>
  </si>
  <si>
    <t>LT 66kV Pullinque - Los Lagos N°1</t>
  </si>
  <si>
    <t>Pullinque B3</t>
  </si>
  <si>
    <t>lado de 110 TR4 y TR7 154/110kV</t>
  </si>
  <si>
    <t>Sauzal HT4</t>
  </si>
  <si>
    <t>LT 110kV Sauzal - Jahuel N°1</t>
  </si>
  <si>
    <t>Sauzal H1</t>
  </si>
  <si>
    <t>LT 110kV Sauzal - Jahuel N°2</t>
  </si>
  <si>
    <t>Sauzal H2</t>
  </si>
  <si>
    <t>LT 220kV Don Hector - Maitencillo N°1</t>
  </si>
  <si>
    <t>Don Hector J1</t>
  </si>
  <si>
    <t>LT 220kV Don Hector - Maitencillo N°2</t>
  </si>
  <si>
    <t>Don Hector J4</t>
  </si>
  <si>
    <t>LT 220kV Punta Colorada - Don Hector N°2</t>
  </si>
  <si>
    <t>Don Hector J7</t>
  </si>
  <si>
    <t>LT 220kV El Pelicano - Don Hector N°1</t>
  </si>
  <si>
    <t>Don Hector J9</t>
  </si>
  <si>
    <t>LT 220kV Punta Colorada - Don Hector N°1</t>
  </si>
  <si>
    <t>Don Hector J10</t>
  </si>
  <si>
    <t>LT 220kV Rapel - Lo Aguirre N°1</t>
  </si>
  <si>
    <t>LT 220kV Rapel - Lo Aguirre N°2</t>
  </si>
  <si>
    <t>Rapel J1</t>
  </si>
  <si>
    <t>Rapel J2</t>
  </si>
  <si>
    <t>lado de 220 kV TR3 220/110/13.8kV</t>
  </si>
  <si>
    <t>Diego de Almagro JT3</t>
  </si>
  <si>
    <t>LT 220kV Quillota - San Luis N°1</t>
  </si>
  <si>
    <t>Quillota J5</t>
  </si>
  <si>
    <t>LT 220kV Quillota - San Luis N°2</t>
  </si>
  <si>
    <t>Quillota J6</t>
  </si>
  <si>
    <t>LT 220kV San Luis - Quillota N°1</t>
  </si>
  <si>
    <t>San Luis J11</t>
  </si>
  <si>
    <t>LT 220kV San Luis - Quillota N°2</t>
  </si>
  <si>
    <t>San Luis J9</t>
  </si>
  <si>
    <t>No verificable</t>
  </si>
  <si>
    <t>LT 110kV Diego de Almagro - Emelda</t>
  </si>
  <si>
    <t>Diego de Almagro 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</si>
</sst>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10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0" fontId="0" fillId="0" borderId="2" xfId="1" applyNumberFormat="1" applyFont="1" applyFill="1" applyBorder="1"/>
    <xf numFmtId="0" fontId="0" fillId="0" borderId="2" xfId="0" applyFont="1" applyFill="1" applyBorder="1"/>
    <xf numFmtId="0" fontId="8" fillId="0" borderId="0" xfId="0" applyFont="1"/>
    <xf numFmtId="16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10" fontId="0" fillId="0" borderId="0" xfId="0" applyNumberFormat="1" applyFill="1"/>
    <xf numFmtId="0" fontId="0" fillId="0" borderId="0" xfId="0" applyFill="1" applyBorder="1"/>
    <xf numFmtId="0" fontId="9" fillId="0" borderId="0" xfId="0" applyFont="1" applyFill="1"/>
    <xf numFmtId="165" fontId="0" fillId="0" borderId="2" xfId="1" applyNumberFormat="1" applyFont="1" applyFill="1" applyBorder="1" applyAlignment="1">
      <alignment horizontal="center"/>
    </xf>
    <xf numFmtId="0" fontId="10" fillId="0" borderId="0" xfId="0" applyFont="1" applyFill="1"/>
    <xf numFmtId="9" fontId="0" fillId="0" borderId="2" xfId="1" applyNumberFormat="1" applyFont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10" fontId="3" fillId="0" borderId="2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</cellXfs>
  <cellStyles count="7">
    <cellStyle name="Millares 2" xfId="6" xr:uid="{00000000-0005-0000-0000-000000000000}"/>
    <cellStyle name="Normal" xfId="0" builtinId="0"/>
    <cellStyle name="Normal 11 2" xfId="5" xr:uid="{00000000-0005-0000-0000-000002000000}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Porcentaje" xfId="1" builtinId="5"/>
  </cellStyles>
  <dxfs count="0"/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219075</xdr:colOff>
      <xdr:row>5</xdr:row>
      <xdr:rowOff>57150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3EB5F909-F94F-4EF6-B024-AE4FAB4940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240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219075</xdr:colOff>
      <xdr:row>5</xdr:row>
      <xdr:rowOff>95250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ED7B2D5-17C3-4C00-838E-5C284BB8D7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240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F5461FB-9F95-4579-A386-BBF82875C0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444743-7E10-4898-BF66-5323CD986C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C86B50C3-D1AD-4D46-B6CA-AC59A8508B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BAAEC33-FACB-4799-B984-C0859B8650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8A4263D-1063-43DF-991A-D650397AB6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L53"/>
  <sheetViews>
    <sheetView showGridLines="0" topLeftCell="A10" workbookViewId="0">
      <selection activeCell="H12" sqref="H12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6.140625" customWidth="1"/>
    <col min="4" max="4" width="24.5703125" customWidth="1"/>
    <col min="5" max="5" width="16" customWidth="1"/>
    <col min="6" max="6" width="15.85546875" customWidth="1"/>
    <col min="7" max="7" width="17" customWidth="1"/>
    <col min="8" max="8" width="17.7109375" customWidth="1"/>
    <col min="10" max="10" width="11.85546875" bestFit="1" customWidth="1"/>
  </cols>
  <sheetData>
    <row r="5" spans="2:12" s="1" customFormat="1" ht="18" customHeight="1" x14ac:dyDescent="0.25">
      <c r="B5"/>
      <c r="C5"/>
      <c r="D5"/>
      <c r="E5"/>
      <c r="F5"/>
      <c r="G5"/>
      <c r="H5"/>
      <c r="J5" s="23"/>
      <c r="K5" s="23"/>
      <c r="L5" s="23"/>
    </row>
    <row r="6" spans="2:12" x14ac:dyDescent="0.25">
      <c r="I6" s="12"/>
      <c r="J6" s="12"/>
    </row>
    <row r="7" spans="2:12" x14ac:dyDescent="0.25">
      <c r="B7" s="1" t="s">
        <v>395</v>
      </c>
      <c r="I7" s="12"/>
      <c r="J7" s="12"/>
    </row>
    <row r="8" spans="2:12" x14ac:dyDescent="0.25">
      <c r="I8" s="12"/>
      <c r="J8" s="12"/>
    </row>
    <row r="9" spans="2:12" x14ac:dyDescent="0.25">
      <c r="B9" t="s">
        <v>0</v>
      </c>
      <c r="C9" s="2">
        <v>43435</v>
      </c>
      <c r="I9" s="12"/>
      <c r="J9" s="12"/>
    </row>
    <row r="10" spans="2:12" x14ac:dyDescent="0.25">
      <c r="I10" s="12"/>
      <c r="J10" s="12"/>
    </row>
    <row r="11" spans="2:12" ht="30" x14ac:dyDescent="0.25">
      <c r="B11" s="13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</row>
    <row r="12" spans="2:12" x14ac:dyDescent="0.25">
      <c r="B12" s="25" t="s">
        <v>8</v>
      </c>
      <c r="C12" s="59">
        <v>0.76666666666666672</v>
      </c>
      <c r="D12" s="39" t="s">
        <v>393</v>
      </c>
      <c r="E12" s="60">
        <v>1</v>
      </c>
      <c r="F12" s="32">
        <f>IF(C12="No verificable",0,IF(AND(C12="No participó",D12="No se registran eventos"),E12,IF(D12="No se registran eventos",C12*E12,(C12*0.5+D12*0.5)*E12)))</f>
        <v>0.76666666666666672</v>
      </c>
      <c r="G12" s="36">
        <f>+IF(ROUND(F12,2)&gt;=90%,100%,0%)</f>
        <v>0</v>
      </c>
      <c r="H12" s="22" t="s">
        <v>13</v>
      </c>
    </row>
    <row r="13" spans="2:12" x14ac:dyDescent="0.25">
      <c r="B13" s="25" t="s">
        <v>10</v>
      </c>
      <c r="C13" s="59">
        <v>0.77784600935575332</v>
      </c>
      <c r="D13" s="39" t="s">
        <v>393</v>
      </c>
      <c r="E13" s="60">
        <v>1</v>
      </c>
      <c r="F13" s="32">
        <f t="shared" ref="F13:F46" si="0">IF(C13="No verificable",0,IF(AND(C13="No participó",D13="No se registran eventos"),E13,IF(D13="No se registran eventos",C13*E13,(C13*0.5+D13*0.5)*E13)))</f>
        <v>0.77784600935575332</v>
      </c>
      <c r="G13" s="36">
        <f t="shared" ref="G13:G46" si="1">+IF(ROUND(F13,2)&gt;=90%,100%,0%)</f>
        <v>0</v>
      </c>
      <c r="H13" s="22" t="s">
        <v>13</v>
      </c>
    </row>
    <row r="14" spans="2:12" x14ac:dyDescent="0.25">
      <c r="B14" s="25" t="s">
        <v>11</v>
      </c>
      <c r="C14" s="59" t="s">
        <v>49</v>
      </c>
      <c r="D14" s="39" t="s">
        <v>393</v>
      </c>
      <c r="E14" s="60">
        <v>1</v>
      </c>
      <c r="F14" s="32">
        <f t="shared" si="0"/>
        <v>1</v>
      </c>
      <c r="G14" s="36">
        <f t="shared" si="1"/>
        <v>1</v>
      </c>
      <c r="H14" s="22" t="s">
        <v>13</v>
      </c>
    </row>
    <row r="15" spans="2:12" x14ac:dyDescent="0.25">
      <c r="B15" s="25" t="s">
        <v>12</v>
      </c>
      <c r="C15" s="59" t="s">
        <v>49</v>
      </c>
      <c r="D15" s="39" t="s">
        <v>393</v>
      </c>
      <c r="E15" s="60">
        <v>3.7335731547265762E-7</v>
      </c>
      <c r="F15" s="32">
        <f t="shared" si="0"/>
        <v>3.7335731547265762E-7</v>
      </c>
      <c r="G15" s="36">
        <f t="shared" si="1"/>
        <v>0</v>
      </c>
      <c r="H15" s="22" t="s">
        <v>13</v>
      </c>
    </row>
    <row r="16" spans="2:12" x14ac:dyDescent="0.25">
      <c r="B16" s="25" t="s">
        <v>14</v>
      </c>
      <c r="C16" s="59" t="s">
        <v>49</v>
      </c>
      <c r="D16" s="39" t="s">
        <v>393</v>
      </c>
      <c r="E16" s="60">
        <v>3.7335731547265762E-7</v>
      </c>
      <c r="F16" s="32">
        <f t="shared" si="0"/>
        <v>3.7335731547265762E-7</v>
      </c>
      <c r="G16" s="36">
        <f t="shared" si="1"/>
        <v>0</v>
      </c>
      <c r="H16" s="22" t="s">
        <v>13</v>
      </c>
    </row>
    <row r="17" spans="2:8" x14ac:dyDescent="0.25">
      <c r="B17" s="25" t="s">
        <v>15</v>
      </c>
      <c r="C17" s="59" t="s">
        <v>481</v>
      </c>
      <c r="D17" s="39" t="s">
        <v>393</v>
      </c>
      <c r="E17" s="60">
        <v>1</v>
      </c>
      <c r="F17" s="32">
        <f t="shared" si="0"/>
        <v>0</v>
      </c>
      <c r="G17" s="36">
        <f t="shared" si="1"/>
        <v>0</v>
      </c>
      <c r="H17" s="22" t="s">
        <v>9</v>
      </c>
    </row>
    <row r="18" spans="2:8" x14ac:dyDescent="0.25">
      <c r="B18" s="25" t="s">
        <v>16</v>
      </c>
      <c r="C18" s="59" t="s">
        <v>481</v>
      </c>
      <c r="D18" s="39" t="s">
        <v>393</v>
      </c>
      <c r="E18" s="60">
        <v>1</v>
      </c>
      <c r="F18" s="32">
        <f t="shared" si="0"/>
        <v>0</v>
      </c>
      <c r="G18" s="36">
        <f t="shared" si="1"/>
        <v>0</v>
      </c>
      <c r="H18" s="22" t="s">
        <v>9</v>
      </c>
    </row>
    <row r="19" spans="2:8" x14ac:dyDescent="0.25">
      <c r="B19" s="25" t="s">
        <v>17</v>
      </c>
      <c r="C19" s="59" t="s">
        <v>49</v>
      </c>
      <c r="D19" s="39" t="s">
        <v>393</v>
      </c>
      <c r="E19" s="60">
        <v>0.99845430107539401</v>
      </c>
      <c r="F19" s="32">
        <f t="shared" si="0"/>
        <v>0.99845430107539401</v>
      </c>
      <c r="G19" s="36">
        <f t="shared" si="1"/>
        <v>1</v>
      </c>
      <c r="H19" s="22" t="s">
        <v>13</v>
      </c>
    </row>
    <row r="20" spans="2:8" x14ac:dyDescent="0.25">
      <c r="B20" s="25" t="s">
        <v>18</v>
      </c>
      <c r="C20" s="59" t="s">
        <v>49</v>
      </c>
      <c r="D20" s="39" t="s">
        <v>393</v>
      </c>
      <c r="E20" s="60">
        <v>0.97379032258064513</v>
      </c>
      <c r="F20" s="32">
        <f t="shared" si="0"/>
        <v>0.97379032258064513</v>
      </c>
      <c r="G20" s="36">
        <f t="shared" si="1"/>
        <v>1</v>
      </c>
      <c r="H20" s="22" t="s">
        <v>13</v>
      </c>
    </row>
    <row r="21" spans="2:8" x14ac:dyDescent="0.25">
      <c r="B21" s="25" t="s">
        <v>19</v>
      </c>
      <c r="C21" s="59" t="s">
        <v>481</v>
      </c>
      <c r="D21" s="39" t="s">
        <v>393</v>
      </c>
      <c r="E21" s="60">
        <v>1</v>
      </c>
      <c r="F21" s="32">
        <f t="shared" si="0"/>
        <v>0</v>
      </c>
      <c r="G21" s="36">
        <f t="shared" si="1"/>
        <v>0</v>
      </c>
      <c r="H21" s="22" t="s">
        <v>13</v>
      </c>
    </row>
    <row r="22" spans="2:8" x14ac:dyDescent="0.25">
      <c r="B22" s="25" t="s">
        <v>20</v>
      </c>
      <c r="C22" s="59" t="s">
        <v>481</v>
      </c>
      <c r="D22" s="39" t="s">
        <v>393</v>
      </c>
      <c r="E22" s="60">
        <v>1</v>
      </c>
      <c r="F22" s="32">
        <f t="shared" si="0"/>
        <v>0</v>
      </c>
      <c r="G22" s="36">
        <f t="shared" si="1"/>
        <v>0</v>
      </c>
      <c r="H22" s="22" t="s">
        <v>13</v>
      </c>
    </row>
    <row r="23" spans="2:8" x14ac:dyDescent="0.25">
      <c r="B23" s="25" t="s">
        <v>21</v>
      </c>
      <c r="C23" s="59" t="s">
        <v>481</v>
      </c>
      <c r="D23" s="39" t="s">
        <v>393</v>
      </c>
      <c r="E23" s="60">
        <v>1</v>
      </c>
      <c r="F23" s="32">
        <f t="shared" si="0"/>
        <v>0</v>
      </c>
      <c r="G23" s="36">
        <f t="shared" si="1"/>
        <v>0</v>
      </c>
      <c r="H23" s="22" t="s">
        <v>13</v>
      </c>
    </row>
    <row r="24" spans="2:8" x14ac:dyDescent="0.25">
      <c r="B24" s="25" t="s">
        <v>22</v>
      </c>
      <c r="C24" s="59" t="s">
        <v>49</v>
      </c>
      <c r="D24" s="39" t="s">
        <v>393</v>
      </c>
      <c r="E24" s="60">
        <v>1</v>
      </c>
      <c r="F24" s="32">
        <f t="shared" si="0"/>
        <v>1</v>
      </c>
      <c r="G24" s="36">
        <f t="shared" si="1"/>
        <v>1</v>
      </c>
      <c r="H24" s="22" t="s">
        <v>13</v>
      </c>
    </row>
    <row r="25" spans="2:8" x14ac:dyDescent="0.25">
      <c r="B25" s="25" t="s">
        <v>23</v>
      </c>
      <c r="C25" s="59" t="s">
        <v>49</v>
      </c>
      <c r="D25" s="39" t="s">
        <v>393</v>
      </c>
      <c r="E25" s="60">
        <v>1</v>
      </c>
      <c r="F25" s="32">
        <f t="shared" si="0"/>
        <v>1</v>
      </c>
      <c r="G25" s="36">
        <f t="shared" si="1"/>
        <v>1</v>
      </c>
      <c r="H25" s="22" t="s">
        <v>13</v>
      </c>
    </row>
    <row r="26" spans="2:8" x14ac:dyDescent="0.25">
      <c r="B26" s="25" t="s">
        <v>24</v>
      </c>
      <c r="C26" s="59" t="s">
        <v>49</v>
      </c>
      <c r="D26" s="39" t="s">
        <v>393</v>
      </c>
      <c r="E26" s="60">
        <v>1</v>
      </c>
      <c r="F26" s="32">
        <f t="shared" si="0"/>
        <v>1</v>
      </c>
      <c r="G26" s="36">
        <f t="shared" si="1"/>
        <v>1</v>
      </c>
      <c r="H26" s="22" t="s">
        <v>13</v>
      </c>
    </row>
    <row r="27" spans="2:8" x14ac:dyDescent="0.25">
      <c r="B27" s="25" t="s">
        <v>25</v>
      </c>
      <c r="C27" s="59" t="s">
        <v>49</v>
      </c>
      <c r="D27" s="39" t="s">
        <v>393</v>
      </c>
      <c r="E27" s="60">
        <v>1</v>
      </c>
      <c r="F27" s="32">
        <f t="shared" si="0"/>
        <v>1</v>
      </c>
      <c r="G27" s="36">
        <f t="shared" si="1"/>
        <v>1</v>
      </c>
      <c r="H27" s="22" t="s">
        <v>13</v>
      </c>
    </row>
    <row r="28" spans="2:8" x14ac:dyDescent="0.25">
      <c r="B28" s="25" t="s">
        <v>26</v>
      </c>
      <c r="C28" s="59" t="s">
        <v>49</v>
      </c>
      <c r="D28" s="39" t="s">
        <v>393</v>
      </c>
      <c r="E28" s="60">
        <v>1</v>
      </c>
      <c r="F28" s="32">
        <f t="shared" si="0"/>
        <v>1</v>
      </c>
      <c r="G28" s="36">
        <f t="shared" si="1"/>
        <v>1</v>
      </c>
      <c r="H28" s="22" t="s">
        <v>13</v>
      </c>
    </row>
    <row r="29" spans="2:8" x14ac:dyDescent="0.25">
      <c r="B29" s="25" t="s">
        <v>27</v>
      </c>
      <c r="C29" s="59" t="s">
        <v>49</v>
      </c>
      <c r="D29" s="39" t="s">
        <v>393</v>
      </c>
      <c r="E29" s="60">
        <v>1</v>
      </c>
      <c r="F29" s="32">
        <f t="shared" si="0"/>
        <v>1</v>
      </c>
      <c r="G29" s="36">
        <f t="shared" si="1"/>
        <v>1</v>
      </c>
      <c r="H29" s="22" t="s">
        <v>13</v>
      </c>
    </row>
    <row r="30" spans="2:8" x14ac:dyDescent="0.25">
      <c r="B30" s="25" t="s">
        <v>28</v>
      </c>
      <c r="C30" s="59" t="s">
        <v>481</v>
      </c>
      <c r="D30" s="39" t="s">
        <v>393</v>
      </c>
      <c r="E30" s="60">
        <v>0.87047491039430169</v>
      </c>
      <c r="F30" s="32">
        <f t="shared" si="0"/>
        <v>0</v>
      </c>
      <c r="G30" s="36">
        <f t="shared" si="1"/>
        <v>0</v>
      </c>
      <c r="H30" s="22" t="s">
        <v>9</v>
      </c>
    </row>
    <row r="31" spans="2:8" x14ac:dyDescent="0.25">
      <c r="B31" s="25" t="s">
        <v>29</v>
      </c>
      <c r="C31" s="59" t="s">
        <v>481</v>
      </c>
      <c r="D31" s="39" t="s">
        <v>393</v>
      </c>
      <c r="E31" s="60">
        <v>1</v>
      </c>
      <c r="F31" s="32">
        <f t="shared" si="0"/>
        <v>0</v>
      </c>
      <c r="G31" s="36">
        <f t="shared" si="1"/>
        <v>0</v>
      </c>
      <c r="H31" s="22" t="s">
        <v>9</v>
      </c>
    </row>
    <row r="32" spans="2:8" x14ac:dyDescent="0.25">
      <c r="B32" s="25" t="s">
        <v>84</v>
      </c>
      <c r="C32" s="59" t="s">
        <v>481</v>
      </c>
      <c r="D32" s="39" t="s">
        <v>393</v>
      </c>
      <c r="E32" s="60">
        <v>0.98588709677419351</v>
      </c>
      <c r="F32" s="32">
        <f t="shared" si="0"/>
        <v>0</v>
      </c>
      <c r="G32" s="36">
        <f t="shared" si="1"/>
        <v>0</v>
      </c>
      <c r="H32" s="22" t="s">
        <v>13</v>
      </c>
    </row>
    <row r="33" spans="2:8" x14ac:dyDescent="0.25">
      <c r="B33" s="25" t="s">
        <v>85</v>
      </c>
      <c r="C33" s="59" t="s">
        <v>481</v>
      </c>
      <c r="D33" s="39" t="s">
        <v>393</v>
      </c>
      <c r="E33" s="60">
        <v>1</v>
      </c>
      <c r="F33" s="32">
        <f t="shared" si="0"/>
        <v>0</v>
      </c>
      <c r="G33" s="36">
        <f t="shared" si="1"/>
        <v>0</v>
      </c>
      <c r="H33" s="22" t="s">
        <v>13</v>
      </c>
    </row>
    <row r="34" spans="2:8" x14ac:dyDescent="0.25">
      <c r="B34" s="25" t="s">
        <v>32</v>
      </c>
      <c r="C34" s="59" t="s">
        <v>49</v>
      </c>
      <c r="D34" s="39" t="s">
        <v>393</v>
      </c>
      <c r="E34" s="60">
        <v>1</v>
      </c>
      <c r="F34" s="32">
        <f t="shared" si="0"/>
        <v>1</v>
      </c>
      <c r="G34" s="36">
        <f t="shared" si="1"/>
        <v>1</v>
      </c>
      <c r="H34" s="22" t="s">
        <v>13</v>
      </c>
    </row>
    <row r="35" spans="2:8" x14ac:dyDescent="0.25">
      <c r="B35" s="25" t="s">
        <v>86</v>
      </c>
      <c r="C35" s="59" t="s">
        <v>49</v>
      </c>
      <c r="D35" s="39" t="s">
        <v>393</v>
      </c>
      <c r="E35" s="60">
        <v>1</v>
      </c>
      <c r="F35" s="32">
        <f t="shared" si="0"/>
        <v>1</v>
      </c>
      <c r="G35" s="36">
        <f t="shared" si="1"/>
        <v>1</v>
      </c>
      <c r="H35" s="22" t="s">
        <v>13</v>
      </c>
    </row>
    <row r="36" spans="2:8" x14ac:dyDescent="0.25">
      <c r="B36" s="25" t="s">
        <v>33</v>
      </c>
      <c r="C36" s="59" t="s">
        <v>49</v>
      </c>
      <c r="D36" s="39" t="s">
        <v>393</v>
      </c>
      <c r="E36" s="60">
        <v>1</v>
      </c>
      <c r="F36" s="32">
        <f t="shared" si="0"/>
        <v>1</v>
      </c>
      <c r="G36" s="36">
        <f t="shared" si="1"/>
        <v>1</v>
      </c>
      <c r="H36" s="22" t="s">
        <v>13</v>
      </c>
    </row>
    <row r="37" spans="2:8" x14ac:dyDescent="0.25">
      <c r="B37" s="25" t="s">
        <v>34</v>
      </c>
      <c r="C37" s="59" t="s">
        <v>49</v>
      </c>
      <c r="D37" s="39" t="s">
        <v>393</v>
      </c>
      <c r="E37" s="60">
        <v>1</v>
      </c>
      <c r="F37" s="32">
        <f t="shared" si="0"/>
        <v>1</v>
      </c>
      <c r="G37" s="36">
        <f t="shared" si="1"/>
        <v>1</v>
      </c>
      <c r="H37" s="22" t="s">
        <v>13</v>
      </c>
    </row>
    <row r="38" spans="2:8" x14ac:dyDescent="0.25">
      <c r="B38" s="25" t="s">
        <v>95</v>
      </c>
      <c r="C38" s="59" t="s">
        <v>481</v>
      </c>
      <c r="D38" s="39" t="s">
        <v>393</v>
      </c>
      <c r="E38" s="60">
        <v>1</v>
      </c>
      <c r="F38" s="32">
        <f t="shared" si="0"/>
        <v>0</v>
      </c>
      <c r="G38" s="36">
        <f t="shared" si="1"/>
        <v>0</v>
      </c>
      <c r="H38" s="22" t="s">
        <v>13</v>
      </c>
    </row>
    <row r="39" spans="2:8" x14ac:dyDescent="0.25">
      <c r="B39" s="25" t="s">
        <v>96</v>
      </c>
      <c r="C39" s="59" t="s">
        <v>481</v>
      </c>
      <c r="D39" s="39" t="s">
        <v>393</v>
      </c>
      <c r="E39" s="60">
        <v>1</v>
      </c>
      <c r="F39" s="32">
        <f t="shared" si="0"/>
        <v>0</v>
      </c>
      <c r="G39" s="36">
        <f t="shared" si="1"/>
        <v>0</v>
      </c>
      <c r="H39" s="22" t="s">
        <v>13</v>
      </c>
    </row>
    <row r="40" spans="2:8" x14ac:dyDescent="0.25">
      <c r="B40" s="25" t="s">
        <v>37</v>
      </c>
      <c r="C40" s="59" t="s">
        <v>481</v>
      </c>
      <c r="D40" s="39" t="s">
        <v>393</v>
      </c>
      <c r="E40" s="60">
        <v>1</v>
      </c>
      <c r="F40" s="32">
        <f t="shared" si="0"/>
        <v>0</v>
      </c>
      <c r="G40" s="36">
        <f t="shared" si="1"/>
        <v>0</v>
      </c>
      <c r="H40" s="22" t="s">
        <v>13</v>
      </c>
    </row>
    <row r="41" spans="2:8" x14ac:dyDescent="0.25">
      <c r="B41" s="25" t="s">
        <v>38</v>
      </c>
      <c r="C41" s="59" t="s">
        <v>481</v>
      </c>
      <c r="D41" s="39" t="s">
        <v>393</v>
      </c>
      <c r="E41" s="60">
        <v>1</v>
      </c>
      <c r="F41" s="32">
        <f t="shared" si="0"/>
        <v>0</v>
      </c>
      <c r="G41" s="36">
        <f t="shared" si="1"/>
        <v>0</v>
      </c>
      <c r="H41" s="22" t="s">
        <v>13</v>
      </c>
    </row>
    <row r="42" spans="2:8" x14ac:dyDescent="0.25">
      <c r="B42" s="25" t="s">
        <v>39</v>
      </c>
      <c r="C42" s="59" t="s">
        <v>481</v>
      </c>
      <c r="D42" s="39" t="s">
        <v>393</v>
      </c>
      <c r="E42" s="60">
        <v>1</v>
      </c>
      <c r="F42" s="32">
        <f t="shared" si="0"/>
        <v>0</v>
      </c>
      <c r="G42" s="36">
        <f t="shared" si="1"/>
        <v>0</v>
      </c>
      <c r="H42" s="22" t="s">
        <v>13</v>
      </c>
    </row>
    <row r="43" spans="2:8" x14ac:dyDescent="0.25">
      <c r="B43" s="25" t="s">
        <v>40</v>
      </c>
      <c r="C43" s="59" t="s">
        <v>481</v>
      </c>
      <c r="D43" s="39" t="s">
        <v>393</v>
      </c>
      <c r="E43" s="60">
        <v>1</v>
      </c>
      <c r="F43" s="32">
        <f t="shared" si="0"/>
        <v>0</v>
      </c>
      <c r="G43" s="36">
        <f t="shared" si="1"/>
        <v>0</v>
      </c>
      <c r="H43" s="22" t="s">
        <v>13</v>
      </c>
    </row>
    <row r="44" spans="2:8" x14ac:dyDescent="0.25">
      <c r="B44" s="25" t="s">
        <v>41</v>
      </c>
      <c r="C44" s="59" t="s">
        <v>481</v>
      </c>
      <c r="D44" s="39" t="s">
        <v>393</v>
      </c>
      <c r="E44" s="60">
        <v>1</v>
      </c>
      <c r="F44" s="32">
        <f t="shared" si="0"/>
        <v>0</v>
      </c>
      <c r="G44" s="36">
        <f t="shared" si="1"/>
        <v>0</v>
      </c>
      <c r="H44" s="22" t="s">
        <v>13</v>
      </c>
    </row>
    <row r="45" spans="2:8" x14ac:dyDescent="0.25">
      <c r="B45" s="25" t="s">
        <v>42</v>
      </c>
      <c r="C45" s="59" t="s">
        <v>49</v>
      </c>
      <c r="D45" s="39" t="s">
        <v>393</v>
      </c>
      <c r="E45" s="60">
        <v>1</v>
      </c>
      <c r="F45" s="32">
        <f t="shared" si="0"/>
        <v>1</v>
      </c>
      <c r="G45" s="36">
        <f t="shared" si="1"/>
        <v>1</v>
      </c>
      <c r="H45" s="22" t="s">
        <v>13</v>
      </c>
    </row>
    <row r="46" spans="2:8" x14ac:dyDescent="0.25">
      <c r="B46" s="25" t="s">
        <v>43</v>
      </c>
      <c r="C46" s="59" t="s">
        <v>49</v>
      </c>
      <c r="D46" s="39" t="s">
        <v>393</v>
      </c>
      <c r="E46" s="60">
        <v>1</v>
      </c>
      <c r="F46" s="32">
        <f t="shared" si="0"/>
        <v>1</v>
      </c>
      <c r="G46" s="36">
        <f t="shared" si="1"/>
        <v>1</v>
      </c>
      <c r="H46" s="22" t="s">
        <v>13</v>
      </c>
    </row>
    <row r="47" spans="2:8" x14ac:dyDescent="0.25">
      <c r="C47" s="24"/>
      <c r="D47" s="24"/>
      <c r="E47" s="24"/>
      <c r="H47" s="3"/>
    </row>
    <row r="49" spans="2:8" x14ac:dyDescent="0.25">
      <c r="B49" s="40"/>
      <c r="C49" s="41"/>
      <c r="D49" s="41"/>
      <c r="E49" s="41"/>
      <c r="F49" s="41"/>
      <c r="G49" s="41"/>
      <c r="H49" s="42"/>
    </row>
    <row r="50" spans="2:8" x14ac:dyDescent="0.25">
      <c r="B50" s="43"/>
      <c r="C50" s="44"/>
      <c r="D50" s="44"/>
      <c r="E50" s="44"/>
      <c r="F50" s="44"/>
      <c r="G50" s="44"/>
      <c r="H50" s="45"/>
    </row>
    <row r="51" spans="2:8" x14ac:dyDescent="0.25">
      <c r="B51" s="43"/>
      <c r="C51" s="44"/>
      <c r="D51" s="44"/>
      <c r="E51" s="44"/>
      <c r="F51" s="44"/>
      <c r="G51" s="44"/>
      <c r="H51" s="45"/>
    </row>
    <row r="52" spans="2:8" x14ac:dyDescent="0.25">
      <c r="B52" s="43"/>
      <c r="C52" s="44"/>
      <c r="D52" s="44"/>
      <c r="E52" s="44"/>
      <c r="F52" s="44"/>
      <c r="G52" s="44"/>
      <c r="H52" s="45"/>
    </row>
    <row r="53" spans="2:8" x14ac:dyDescent="0.25">
      <c r="B53" s="46"/>
      <c r="C53" s="47"/>
      <c r="D53" s="47"/>
      <c r="E53" s="47"/>
      <c r="F53" s="47"/>
      <c r="G53" s="47"/>
      <c r="H53" s="48"/>
    </row>
  </sheetData>
  <autoFilter ref="B11:H46" xr:uid="{00000000-0009-0000-0000-000000000000}"/>
  <mergeCells count="1">
    <mergeCell ref="B49:H5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5:P64"/>
  <sheetViews>
    <sheetView showGridLines="0" workbookViewId="0">
      <selection activeCell="E26" sqref="E26"/>
    </sheetView>
  </sheetViews>
  <sheetFormatPr baseColWidth="10" defaultRowHeight="15" x14ac:dyDescent="0.25"/>
  <cols>
    <col min="1" max="1" width="10.7109375" style="33" customWidth="1"/>
    <col min="2" max="2" width="20.285156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6.42578125" customWidth="1"/>
    <col min="11" max="11" width="16.85546875" customWidth="1"/>
  </cols>
  <sheetData>
    <row r="5" spans="2:16" x14ac:dyDescent="0.25">
      <c r="I5" s="24"/>
      <c r="J5" s="24"/>
      <c r="K5" s="24"/>
      <c r="L5" s="24"/>
      <c r="M5" s="24"/>
      <c r="N5" s="24"/>
    </row>
    <row r="6" spans="2:16" x14ac:dyDescent="0.25">
      <c r="I6" s="24"/>
      <c r="J6" s="24"/>
      <c r="K6" s="24"/>
      <c r="L6" s="24"/>
      <c r="M6" s="24"/>
      <c r="N6" s="24"/>
    </row>
    <row r="7" spans="2:16" ht="17.25" customHeight="1" x14ac:dyDescent="0.25">
      <c r="B7" s="1" t="s">
        <v>396</v>
      </c>
      <c r="I7" s="24"/>
      <c r="J7" s="24"/>
      <c r="K7" s="24"/>
      <c r="L7" s="24"/>
      <c r="M7" s="24"/>
      <c r="N7" s="24"/>
    </row>
    <row r="8" spans="2:16" x14ac:dyDescent="0.25">
      <c r="I8" s="29"/>
      <c r="J8" s="24"/>
      <c r="K8" s="24"/>
      <c r="L8" s="24"/>
      <c r="M8" s="24"/>
      <c r="N8" s="24"/>
    </row>
    <row r="9" spans="2:16" x14ac:dyDescent="0.25">
      <c r="B9" t="s">
        <v>0</v>
      </c>
      <c r="C9" s="2">
        <f>+'CPF Centro Sur'!C9</f>
        <v>43435</v>
      </c>
      <c r="I9" s="29"/>
      <c r="J9" s="24"/>
      <c r="K9" s="24"/>
      <c r="L9" s="24"/>
      <c r="M9" s="24"/>
      <c r="N9" s="30"/>
      <c r="O9" s="6"/>
      <c r="P9" s="6"/>
    </row>
    <row r="10" spans="2:16" x14ac:dyDescent="0.25">
      <c r="H10" s="24"/>
      <c r="I10" s="29"/>
      <c r="J10" s="24"/>
      <c r="K10" s="24"/>
      <c r="L10" s="24"/>
      <c r="M10" s="24"/>
      <c r="N10" s="30"/>
      <c r="O10" s="6"/>
      <c r="P10" s="6"/>
    </row>
    <row r="11" spans="2:16" ht="30" x14ac:dyDescent="0.25">
      <c r="B11" s="16" t="s">
        <v>1</v>
      </c>
      <c r="C11" s="15" t="s">
        <v>108</v>
      </c>
      <c r="D11" s="15" t="s">
        <v>109</v>
      </c>
      <c r="E11" s="15" t="s">
        <v>5</v>
      </c>
      <c r="F11" s="15" t="s">
        <v>110</v>
      </c>
      <c r="G11" s="1"/>
      <c r="H11" s="23"/>
      <c r="I11" s="29"/>
      <c r="J11" s="24"/>
      <c r="K11" s="24"/>
      <c r="L11" s="24"/>
      <c r="M11" s="24"/>
      <c r="N11" s="30"/>
      <c r="O11" s="6"/>
      <c r="P11" s="6"/>
    </row>
    <row r="12" spans="2:16" x14ac:dyDescent="0.25">
      <c r="B12" s="27" t="s">
        <v>8</v>
      </c>
      <c r="C12" s="61" t="s">
        <v>49</v>
      </c>
      <c r="D12" s="32">
        <v>1</v>
      </c>
      <c r="E12" s="32">
        <f t="shared" ref="E12:E58" si="0">IF(C12="No participó",D12,C12*D12)</f>
        <v>1</v>
      </c>
      <c r="F12" s="34">
        <f t="shared" ref="F12:F58" si="1">IF(ROUND(E12,2)&gt;=0.9,1,0)</f>
        <v>1</v>
      </c>
      <c r="H12" s="26"/>
      <c r="I12" s="5"/>
      <c r="N12" s="6"/>
      <c r="O12" s="6"/>
      <c r="P12" s="6"/>
    </row>
    <row r="13" spans="2:16" x14ac:dyDescent="0.25">
      <c r="B13" s="27" t="s">
        <v>10</v>
      </c>
      <c r="C13" s="61" t="s">
        <v>49</v>
      </c>
      <c r="D13" s="32">
        <v>1</v>
      </c>
      <c r="E13" s="32">
        <f t="shared" si="0"/>
        <v>1</v>
      </c>
      <c r="F13" s="34">
        <f t="shared" si="1"/>
        <v>1</v>
      </c>
      <c r="H13" s="29"/>
      <c r="I13" s="5"/>
      <c r="N13" s="6"/>
      <c r="O13" s="6"/>
      <c r="P13" s="6"/>
    </row>
    <row r="14" spans="2:16" x14ac:dyDescent="0.25">
      <c r="B14" s="27" t="s">
        <v>11</v>
      </c>
      <c r="C14" s="61" t="s">
        <v>49</v>
      </c>
      <c r="D14" s="32">
        <v>1</v>
      </c>
      <c r="E14" s="32">
        <f t="shared" si="0"/>
        <v>1</v>
      </c>
      <c r="F14" s="34">
        <f t="shared" si="1"/>
        <v>1</v>
      </c>
      <c r="H14" s="29"/>
      <c r="I14" s="5"/>
      <c r="N14" s="6"/>
      <c r="O14" s="6"/>
      <c r="P14" s="6"/>
    </row>
    <row r="15" spans="2:16" x14ac:dyDescent="0.25">
      <c r="B15" s="28" t="s">
        <v>111</v>
      </c>
      <c r="C15" s="61" t="s">
        <v>49</v>
      </c>
      <c r="D15" s="32">
        <v>0.99231630824379535</v>
      </c>
      <c r="E15" s="32">
        <f t="shared" si="0"/>
        <v>0.99231630824379535</v>
      </c>
      <c r="F15" s="34">
        <f t="shared" si="1"/>
        <v>1</v>
      </c>
      <c r="H15" s="29"/>
      <c r="I15" s="5"/>
      <c r="N15" s="6"/>
      <c r="O15" s="6"/>
      <c r="P15" s="6"/>
    </row>
    <row r="16" spans="2:16" x14ac:dyDescent="0.25">
      <c r="B16" s="28" t="s">
        <v>112</v>
      </c>
      <c r="C16" s="61" t="s">
        <v>49</v>
      </c>
      <c r="D16" s="32">
        <v>1</v>
      </c>
      <c r="E16" s="32">
        <f t="shared" si="0"/>
        <v>1</v>
      </c>
      <c r="F16" s="34">
        <f t="shared" si="1"/>
        <v>1</v>
      </c>
      <c r="H16" s="29"/>
      <c r="I16" s="5"/>
      <c r="N16" s="6"/>
      <c r="O16" s="6"/>
      <c r="P16" s="6"/>
    </row>
    <row r="17" spans="2:16" x14ac:dyDescent="0.25">
      <c r="B17" s="27" t="s">
        <v>12</v>
      </c>
      <c r="C17" s="61" t="s">
        <v>49</v>
      </c>
      <c r="D17" s="32">
        <v>1</v>
      </c>
      <c r="E17" s="32">
        <f t="shared" si="0"/>
        <v>1</v>
      </c>
      <c r="F17" s="34">
        <f t="shared" si="1"/>
        <v>1</v>
      </c>
      <c r="H17" s="5"/>
      <c r="I17" s="5"/>
      <c r="N17" s="6"/>
      <c r="O17" s="6"/>
      <c r="P17" s="6"/>
    </row>
    <row r="18" spans="2:16" x14ac:dyDescent="0.25">
      <c r="B18" s="27" t="s">
        <v>14</v>
      </c>
      <c r="C18" s="61" t="s">
        <v>49</v>
      </c>
      <c r="D18" s="32">
        <v>0.99652777777796031</v>
      </c>
      <c r="E18" s="32">
        <f t="shared" si="0"/>
        <v>0.99652777777796031</v>
      </c>
      <c r="F18" s="34">
        <f t="shared" si="1"/>
        <v>1</v>
      </c>
      <c r="H18" s="5"/>
      <c r="I18" s="5"/>
      <c r="N18" s="6"/>
      <c r="O18" s="6"/>
      <c r="P18" s="6"/>
    </row>
    <row r="19" spans="2:16" x14ac:dyDescent="0.25">
      <c r="B19" s="28" t="s">
        <v>113</v>
      </c>
      <c r="C19" s="61" t="s">
        <v>49</v>
      </c>
      <c r="D19" s="32">
        <v>1</v>
      </c>
      <c r="E19" s="32">
        <f t="shared" si="0"/>
        <v>1</v>
      </c>
      <c r="F19" s="34">
        <f t="shared" si="1"/>
        <v>1</v>
      </c>
      <c r="H19" s="5"/>
      <c r="I19" s="5"/>
      <c r="N19" s="6"/>
      <c r="O19" s="6"/>
      <c r="P19" s="6"/>
    </row>
    <row r="20" spans="2:16" x14ac:dyDescent="0.25">
      <c r="B20" s="28" t="s">
        <v>114</v>
      </c>
      <c r="C20" s="61" t="s">
        <v>49</v>
      </c>
      <c r="D20" s="32">
        <v>1</v>
      </c>
      <c r="E20" s="32">
        <f t="shared" si="0"/>
        <v>1</v>
      </c>
      <c r="F20" s="34">
        <f t="shared" si="1"/>
        <v>1</v>
      </c>
      <c r="H20" s="5"/>
      <c r="I20" s="5"/>
      <c r="N20" s="6"/>
      <c r="O20" s="6"/>
      <c r="P20" s="6"/>
    </row>
    <row r="21" spans="2:16" x14ac:dyDescent="0.25">
      <c r="B21" s="28" t="s">
        <v>115</v>
      </c>
      <c r="C21" s="61">
        <v>1</v>
      </c>
      <c r="D21" s="32">
        <v>0.99845430107539401</v>
      </c>
      <c r="E21" s="32">
        <f t="shared" si="0"/>
        <v>0.99845430107539401</v>
      </c>
      <c r="F21" s="34">
        <f t="shared" si="1"/>
        <v>1</v>
      </c>
      <c r="H21" s="5"/>
      <c r="I21" s="5"/>
      <c r="N21" s="6"/>
      <c r="O21" s="6"/>
      <c r="P21" s="6"/>
    </row>
    <row r="22" spans="2:16" x14ac:dyDescent="0.25">
      <c r="B22" s="28" t="s">
        <v>116</v>
      </c>
      <c r="C22" s="61">
        <v>0.99999452072808592</v>
      </c>
      <c r="D22" s="32">
        <v>0.97379032258064513</v>
      </c>
      <c r="E22" s="32">
        <f t="shared" si="0"/>
        <v>0.97378498691868043</v>
      </c>
      <c r="F22" s="34">
        <f t="shared" si="1"/>
        <v>1</v>
      </c>
      <c r="H22" s="5"/>
      <c r="I22" s="5"/>
      <c r="N22" s="6"/>
      <c r="O22" s="6"/>
      <c r="P22" s="6"/>
    </row>
    <row r="23" spans="2:16" x14ac:dyDescent="0.25">
      <c r="B23" s="28" t="s">
        <v>117</v>
      </c>
      <c r="C23" s="61">
        <v>1</v>
      </c>
      <c r="D23" s="32">
        <v>1</v>
      </c>
      <c r="E23" s="32">
        <f t="shared" si="0"/>
        <v>1</v>
      </c>
      <c r="F23" s="34">
        <f t="shared" si="1"/>
        <v>1</v>
      </c>
      <c r="H23" s="5"/>
      <c r="I23" s="5"/>
      <c r="N23" s="6"/>
      <c r="O23" s="6"/>
      <c r="P23" s="6"/>
    </row>
    <row r="24" spans="2:16" x14ac:dyDescent="0.25">
      <c r="B24" s="28" t="s">
        <v>118</v>
      </c>
      <c r="C24" s="61" t="s">
        <v>49</v>
      </c>
      <c r="D24" s="32">
        <v>1</v>
      </c>
      <c r="E24" s="32">
        <f t="shared" si="0"/>
        <v>1</v>
      </c>
      <c r="F24" s="34">
        <f t="shared" si="1"/>
        <v>1</v>
      </c>
      <c r="H24" s="5"/>
      <c r="I24" s="5"/>
      <c r="N24" s="6"/>
      <c r="O24" s="6"/>
      <c r="P24" s="6"/>
    </row>
    <row r="25" spans="2:16" x14ac:dyDescent="0.25">
      <c r="B25" s="28" t="s">
        <v>119</v>
      </c>
      <c r="C25" s="61" t="s">
        <v>49</v>
      </c>
      <c r="D25" s="32">
        <v>1</v>
      </c>
      <c r="E25" s="32">
        <f t="shared" si="0"/>
        <v>1</v>
      </c>
      <c r="F25" s="34">
        <f t="shared" si="1"/>
        <v>1</v>
      </c>
      <c r="H25" s="5"/>
      <c r="I25" s="5"/>
      <c r="N25" s="6"/>
      <c r="O25" s="6"/>
      <c r="P25" s="6"/>
    </row>
    <row r="26" spans="2:16" x14ac:dyDescent="0.25">
      <c r="B26" s="27" t="s">
        <v>394</v>
      </c>
      <c r="C26" s="61">
        <v>0.99501752251884867</v>
      </c>
      <c r="D26" s="32">
        <v>0.96662186379915271</v>
      </c>
      <c r="E26" s="32">
        <f t="shared" si="0"/>
        <v>0.9618056921299849</v>
      </c>
      <c r="F26" s="35">
        <f t="shared" si="1"/>
        <v>1</v>
      </c>
      <c r="H26" s="5"/>
      <c r="I26" s="5"/>
      <c r="N26" s="6"/>
      <c r="O26" s="6"/>
      <c r="P26" s="6"/>
    </row>
    <row r="27" spans="2:16" x14ac:dyDescent="0.25">
      <c r="B27" s="27" t="s">
        <v>403</v>
      </c>
      <c r="C27" s="61">
        <v>0.98571798897395213</v>
      </c>
      <c r="D27" s="32">
        <v>1</v>
      </c>
      <c r="E27" s="32">
        <f t="shared" si="0"/>
        <v>0.98571798897395213</v>
      </c>
      <c r="F27" s="35">
        <f t="shared" si="1"/>
        <v>1</v>
      </c>
      <c r="H27" s="5"/>
      <c r="I27" s="5"/>
      <c r="N27" s="6"/>
      <c r="O27" s="6"/>
      <c r="P27" s="6"/>
    </row>
    <row r="28" spans="2:16" x14ac:dyDescent="0.25">
      <c r="B28" s="28" t="s">
        <v>120</v>
      </c>
      <c r="C28" s="61">
        <v>0.99881656803898966</v>
      </c>
      <c r="D28" s="32">
        <v>1</v>
      </c>
      <c r="E28" s="32">
        <f t="shared" si="0"/>
        <v>0.99881656803898966</v>
      </c>
      <c r="F28" s="34">
        <f t="shared" si="1"/>
        <v>1</v>
      </c>
      <c r="H28" s="5"/>
      <c r="I28" s="5"/>
      <c r="N28" s="7"/>
      <c r="O28" s="8"/>
      <c r="P28" s="6"/>
    </row>
    <row r="29" spans="2:16" x14ac:dyDescent="0.25">
      <c r="B29" s="28" t="s">
        <v>121</v>
      </c>
      <c r="C29" s="61">
        <v>0.99897132570388469</v>
      </c>
      <c r="D29" s="32">
        <v>1</v>
      </c>
      <c r="E29" s="32">
        <f t="shared" si="0"/>
        <v>0.99897132570388469</v>
      </c>
      <c r="F29" s="34">
        <f t="shared" si="1"/>
        <v>1</v>
      </c>
      <c r="H29" s="5"/>
      <c r="I29" s="5"/>
      <c r="N29" s="7"/>
      <c r="O29" s="8"/>
      <c r="P29" s="6"/>
    </row>
    <row r="30" spans="2:16" x14ac:dyDescent="0.25">
      <c r="B30" s="28" t="s">
        <v>122</v>
      </c>
      <c r="C30" s="61">
        <v>0.99963804180569604</v>
      </c>
      <c r="D30" s="32">
        <v>1</v>
      </c>
      <c r="E30" s="32">
        <f t="shared" si="0"/>
        <v>0.99963804180569604</v>
      </c>
      <c r="F30" s="34">
        <f t="shared" si="1"/>
        <v>1</v>
      </c>
      <c r="H30" s="5"/>
      <c r="I30" s="5"/>
      <c r="N30" s="7"/>
      <c r="O30" s="8"/>
      <c r="P30" s="6"/>
    </row>
    <row r="31" spans="2:16" x14ac:dyDescent="0.25">
      <c r="B31" s="28" t="s">
        <v>123</v>
      </c>
      <c r="C31" s="61">
        <v>0.99712678078936334</v>
      </c>
      <c r="D31" s="32">
        <v>1</v>
      </c>
      <c r="E31" s="32">
        <f t="shared" si="0"/>
        <v>0.99712678078936334</v>
      </c>
      <c r="F31" s="34">
        <f t="shared" si="1"/>
        <v>1</v>
      </c>
      <c r="H31" s="5"/>
      <c r="I31" s="5"/>
      <c r="N31" s="7"/>
      <c r="O31" s="8"/>
      <c r="P31" s="6"/>
    </row>
    <row r="32" spans="2:16" x14ac:dyDescent="0.25">
      <c r="B32" s="10" t="s">
        <v>124</v>
      </c>
      <c r="C32" s="61">
        <v>1</v>
      </c>
      <c r="D32" s="32">
        <v>0.98947132616505706</v>
      </c>
      <c r="E32" s="32">
        <f t="shared" si="0"/>
        <v>0.98947132616505706</v>
      </c>
      <c r="F32" s="34">
        <f t="shared" si="1"/>
        <v>1</v>
      </c>
      <c r="H32" s="5"/>
      <c r="I32" s="5"/>
      <c r="N32" s="7"/>
      <c r="O32" s="8"/>
      <c r="P32" s="6"/>
    </row>
    <row r="33" spans="2:16" x14ac:dyDescent="0.25">
      <c r="B33" s="10" t="s">
        <v>125</v>
      </c>
      <c r="C33" s="61">
        <v>1</v>
      </c>
      <c r="D33" s="32">
        <v>0.96064068100343813</v>
      </c>
      <c r="E33" s="32">
        <f t="shared" si="0"/>
        <v>0.96064068100343813</v>
      </c>
      <c r="F33" s="34">
        <f t="shared" si="1"/>
        <v>1</v>
      </c>
      <c r="H33" s="5"/>
      <c r="I33" s="5"/>
      <c r="N33" s="7"/>
      <c r="O33" s="8"/>
      <c r="P33" s="6"/>
    </row>
    <row r="34" spans="2:16" x14ac:dyDescent="0.25">
      <c r="B34" s="10" t="s">
        <v>126</v>
      </c>
      <c r="C34" s="61">
        <v>1</v>
      </c>
      <c r="D34" s="32">
        <v>0.87047491039430169</v>
      </c>
      <c r="E34" s="32">
        <f t="shared" si="0"/>
        <v>0.87047491039430169</v>
      </c>
      <c r="F34" s="34">
        <f t="shared" si="1"/>
        <v>0</v>
      </c>
      <c r="H34" s="5"/>
      <c r="I34" s="5"/>
      <c r="N34" s="7"/>
      <c r="O34" s="8"/>
      <c r="P34" s="6"/>
    </row>
    <row r="35" spans="2:16" x14ac:dyDescent="0.25">
      <c r="B35" s="10" t="s">
        <v>127</v>
      </c>
      <c r="C35" s="61">
        <v>1</v>
      </c>
      <c r="D35" s="32">
        <v>1</v>
      </c>
      <c r="E35" s="32">
        <f t="shared" si="0"/>
        <v>1</v>
      </c>
      <c r="F35" s="34">
        <f t="shared" si="1"/>
        <v>1</v>
      </c>
      <c r="H35" s="5"/>
      <c r="I35" s="5"/>
      <c r="N35" s="7"/>
      <c r="O35" s="8"/>
      <c r="P35" s="6"/>
    </row>
    <row r="36" spans="2:16" x14ac:dyDescent="0.25">
      <c r="B36" s="10" t="s">
        <v>128</v>
      </c>
      <c r="C36" s="61">
        <v>1</v>
      </c>
      <c r="D36" s="32">
        <v>0.99722222222232138</v>
      </c>
      <c r="E36" s="32">
        <f t="shared" si="0"/>
        <v>0.99722222222232138</v>
      </c>
      <c r="F36" s="34">
        <f t="shared" si="1"/>
        <v>1</v>
      </c>
      <c r="H36" s="5"/>
      <c r="I36" s="5"/>
      <c r="N36" s="7"/>
      <c r="O36" s="8"/>
      <c r="P36" s="6"/>
    </row>
    <row r="37" spans="2:16" x14ac:dyDescent="0.25">
      <c r="B37" s="10" t="s">
        <v>129</v>
      </c>
      <c r="C37" s="61" t="s">
        <v>49</v>
      </c>
      <c r="D37" s="32">
        <v>1</v>
      </c>
      <c r="E37" s="32">
        <f t="shared" si="0"/>
        <v>1</v>
      </c>
      <c r="F37" s="34">
        <f t="shared" si="1"/>
        <v>1</v>
      </c>
      <c r="H37" s="5"/>
      <c r="I37" s="5"/>
      <c r="N37" s="7"/>
      <c r="O37" s="8"/>
      <c r="P37" s="6"/>
    </row>
    <row r="38" spans="2:16" ht="15" customHeight="1" x14ac:dyDescent="0.25">
      <c r="B38" s="10" t="s">
        <v>130</v>
      </c>
      <c r="C38" s="61" t="s">
        <v>49</v>
      </c>
      <c r="D38" s="32">
        <v>1</v>
      </c>
      <c r="E38" s="32">
        <f t="shared" si="0"/>
        <v>1</v>
      </c>
      <c r="F38" s="34">
        <f t="shared" si="1"/>
        <v>1</v>
      </c>
      <c r="H38" s="5"/>
      <c r="I38" s="5"/>
      <c r="N38" s="7"/>
      <c r="O38" s="8"/>
      <c r="P38" s="6"/>
    </row>
    <row r="39" spans="2:16" x14ac:dyDescent="0.25">
      <c r="B39" s="10" t="s">
        <v>131</v>
      </c>
      <c r="C39" s="61" t="s">
        <v>49</v>
      </c>
      <c r="D39" s="32">
        <v>3.7335731547265762E-7</v>
      </c>
      <c r="E39" s="32">
        <f t="shared" si="0"/>
        <v>3.7335731547265762E-7</v>
      </c>
      <c r="F39" s="34">
        <f>IF(ROUND(E39,2)&gt;=0.9,1,0)</f>
        <v>0</v>
      </c>
      <c r="H39" s="5"/>
      <c r="I39" s="5"/>
      <c r="K39" s="7"/>
      <c r="L39" s="6"/>
      <c r="M39" s="6"/>
      <c r="N39" s="7"/>
      <c r="O39" s="8"/>
      <c r="P39" s="6"/>
    </row>
    <row r="40" spans="2:16" x14ac:dyDescent="0.25">
      <c r="B40" s="27" t="s">
        <v>30</v>
      </c>
      <c r="C40" s="61">
        <v>0.99543224299652044</v>
      </c>
      <c r="D40" s="32">
        <v>1</v>
      </c>
      <c r="E40" s="32">
        <f t="shared" si="0"/>
        <v>0.99543224299652044</v>
      </c>
      <c r="F40" s="34">
        <f t="shared" si="1"/>
        <v>1</v>
      </c>
      <c r="H40" s="5"/>
      <c r="I40" s="5"/>
      <c r="K40" s="7"/>
      <c r="L40" s="6"/>
      <c r="M40" s="6"/>
      <c r="N40" s="7"/>
      <c r="O40" s="8"/>
      <c r="P40" s="6"/>
    </row>
    <row r="41" spans="2:16" x14ac:dyDescent="0.25">
      <c r="B41" s="27" t="s">
        <v>31</v>
      </c>
      <c r="C41" s="61">
        <v>0.99523022064007338</v>
      </c>
      <c r="D41" s="32">
        <v>0.99890232974904658</v>
      </c>
      <c r="E41" s="32">
        <f t="shared" si="0"/>
        <v>0.99413778603402692</v>
      </c>
      <c r="F41" s="34">
        <f t="shared" si="1"/>
        <v>1</v>
      </c>
      <c r="H41" s="5"/>
      <c r="I41" s="5"/>
      <c r="K41" s="7"/>
      <c r="L41" s="6"/>
      <c r="M41" s="6"/>
      <c r="N41" s="6"/>
      <c r="O41" s="6"/>
      <c r="P41" s="6"/>
    </row>
    <row r="42" spans="2:16" x14ac:dyDescent="0.25">
      <c r="B42" s="10" t="s">
        <v>132</v>
      </c>
      <c r="C42" s="61">
        <v>0.99432345454039717</v>
      </c>
      <c r="D42" s="32">
        <v>1</v>
      </c>
      <c r="E42" s="32">
        <f t="shared" si="0"/>
        <v>0.99432345454039717</v>
      </c>
      <c r="F42" s="34">
        <f t="shared" si="1"/>
        <v>1</v>
      </c>
      <c r="G42" s="6"/>
      <c r="H42" s="5"/>
      <c r="I42" s="5"/>
      <c r="K42" s="7"/>
      <c r="L42" s="6"/>
      <c r="M42" s="6"/>
      <c r="N42" s="6"/>
      <c r="O42" s="6"/>
      <c r="P42" s="6"/>
    </row>
    <row r="43" spans="2:16" x14ac:dyDescent="0.25">
      <c r="B43" s="10" t="s">
        <v>133</v>
      </c>
      <c r="C43" s="61">
        <v>0.9987058746099684</v>
      </c>
      <c r="D43" s="32">
        <v>1</v>
      </c>
      <c r="E43" s="32">
        <f t="shared" si="0"/>
        <v>0.9987058746099684</v>
      </c>
      <c r="F43" s="34">
        <f t="shared" si="1"/>
        <v>1</v>
      </c>
      <c r="G43" s="6"/>
      <c r="H43" s="5"/>
      <c r="I43" s="5"/>
      <c r="K43" s="7"/>
      <c r="L43" s="6"/>
      <c r="M43" s="6"/>
      <c r="N43" s="6"/>
      <c r="O43" s="6"/>
      <c r="P43" s="6"/>
    </row>
    <row r="44" spans="2:16" x14ac:dyDescent="0.25">
      <c r="B44" s="27" t="s">
        <v>33</v>
      </c>
      <c r="C44" s="61" t="s">
        <v>49</v>
      </c>
      <c r="D44" s="32">
        <v>1</v>
      </c>
      <c r="E44" s="32">
        <f t="shared" si="0"/>
        <v>1</v>
      </c>
      <c r="F44" s="34">
        <f t="shared" si="1"/>
        <v>1</v>
      </c>
      <c r="H44" s="5"/>
      <c r="I44" s="5"/>
      <c r="K44" s="7"/>
      <c r="L44" s="6"/>
      <c r="M44" s="6"/>
      <c r="N44" s="6"/>
      <c r="O44" s="6"/>
      <c r="P44" s="6"/>
    </row>
    <row r="45" spans="2:16" x14ac:dyDescent="0.25">
      <c r="B45" s="27" t="s">
        <v>34</v>
      </c>
      <c r="C45" s="61" t="s">
        <v>49</v>
      </c>
      <c r="D45" s="32">
        <v>1</v>
      </c>
      <c r="E45" s="32">
        <f t="shared" si="0"/>
        <v>1</v>
      </c>
      <c r="F45" s="34">
        <f>IF(ROUND(E45,2)&gt;=0.9,1,0)</f>
        <v>1</v>
      </c>
      <c r="H45" s="5"/>
      <c r="I45" s="5"/>
      <c r="K45" s="7"/>
      <c r="L45" s="6"/>
      <c r="M45" s="6"/>
      <c r="N45" s="6"/>
      <c r="O45" s="6"/>
      <c r="P45" s="6"/>
    </row>
    <row r="46" spans="2:16" x14ac:dyDescent="0.25">
      <c r="B46" s="10" t="s">
        <v>35</v>
      </c>
      <c r="C46" s="61">
        <v>0.99608829897249718</v>
      </c>
      <c r="D46" s="32">
        <v>1</v>
      </c>
      <c r="E46" s="32">
        <f t="shared" si="0"/>
        <v>0.99608829897249718</v>
      </c>
      <c r="F46" s="34">
        <f t="shared" si="1"/>
        <v>1</v>
      </c>
      <c r="G46" s="6"/>
      <c r="H46" s="5"/>
      <c r="I46" s="5"/>
      <c r="K46" s="7"/>
      <c r="L46" s="6"/>
      <c r="M46" s="6"/>
      <c r="N46" s="6"/>
      <c r="O46" s="6"/>
      <c r="P46" s="6"/>
    </row>
    <row r="47" spans="2:16" x14ac:dyDescent="0.25">
      <c r="B47" s="10" t="s">
        <v>36</v>
      </c>
      <c r="C47" s="61">
        <v>0.99660073819381712</v>
      </c>
      <c r="D47" s="32">
        <v>1</v>
      </c>
      <c r="E47" s="32">
        <f t="shared" si="0"/>
        <v>0.99660073819381712</v>
      </c>
      <c r="F47" s="34">
        <f t="shared" si="1"/>
        <v>1</v>
      </c>
      <c r="G47" s="6"/>
      <c r="H47" s="5"/>
      <c r="I47" s="5"/>
      <c r="K47" s="7"/>
      <c r="L47" s="6"/>
      <c r="M47" s="6"/>
      <c r="N47" s="6"/>
      <c r="O47" s="6"/>
      <c r="P47" s="6"/>
    </row>
    <row r="48" spans="2:16" x14ac:dyDescent="0.25">
      <c r="B48" s="10" t="s">
        <v>134</v>
      </c>
      <c r="C48" s="61" t="s">
        <v>49</v>
      </c>
      <c r="D48" s="32">
        <v>1</v>
      </c>
      <c r="E48" s="32">
        <f t="shared" si="0"/>
        <v>1</v>
      </c>
      <c r="F48" s="34">
        <f t="shared" si="1"/>
        <v>1</v>
      </c>
      <c r="G48" s="6"/>
      <c r="H48" s="5"/>
      <c r="I48" s="5"/>
      <c r="K48" s="7"/>
      <c r="L48" s="6"/>
      <c r="M48" s="6"/>
      <c r="N48" s="6"/>
      <c r="O48" s="6"/>
      <c r="P48" s="6"/>
    </row>
    <row r="49" spans="2:16" x14ac:dyDescent="0.25">
      <c r="B49" s="10" t="s">
        <v>135</v>
      </c>
      <c r="C49" s="61" t="s">
        <v>49</v>
      </c>
      <c r="D49" s="32">
        <v>1</v>
      </c>
      <c r="E49" s="32">
        <f t="shared" si="0"/>
        <v>1</v>
      </c>
      <c r="F49" s="34">
        <f t="shared" si="1"/>
        <v>1</v>
      </c>
      <c r="H49" s="5"/>
      <c r="I49" s="5"/>
      <c r="K49" s="7"/>
      <c r="L49" s="6"/>
      <c r="M49" s="6"/>
      <c r="N49" s="6"/>
      <c r="O49" s="6"/>
      <c r="P49" s="6"/>
    </row>
    <row r="50" spans="2:16" x14ac:dyDescent="0.25">
      <c r="B50" s="28" t="s">
        <v>136</v>
      </c>
      <c r="C50" s="61" t="s">
        <v>49</v>
      </c>
      <c r="D50" s="32">
        <v>1</v>
      </c>
      <c r="E50" s="32">
        <f t="shared" si="0"/>
        <v>1</v>
      </c>
      <c r="F50" s="34">
        <f t="shared" si="1"/>
        <v>1</v>
      </c>
      <c r="H50" s="5"/>
      <c r="K50" s="7"/>
      <c r="L50" s="6"/>
      <c r="M50" s="6"/>
      <c r="N50" s="6"/>
      <c r="O50" s="6"/>
      <c r="P50" s="6"/>
    </row>
    <row r="51" spans="2:16" x14ac:dyDescent="0.25">
      <c r="B51" s="28" t="s">
        <v>137</v>
      </c>
      <c r="C51" s="61" t="s">
        <v>49</v>
      </c>
      <c r="D51" s="32">
        <v>1</v>
      </c>
      <c r="E51" s="32">
        <f t="shared" si="0"/>
        <v>1</v>
      </c>
      <c r="F51" s="34">
        <f t="shared" si="1"/>
        <v>1</v>
      </c>
      <c r="H51" s="5"/>
      <c r="K51" s="7"/>
      <c r="L51" s="6"/>
      <c r="M51" s="6"/>
      <c r="N51" s="6"/>
      <c r="O51" s="6"/>
      <c r="P51" s="6"/>
    </row>
    <row r="52" spans="2:16" x14ac:dyDescent="0.25">
      <c r="B52" s="28" t="s">
        <v>138</v>
      </c>
      <c r="C52" s="61" t="s">
        <v>49</v>
      </c>
      <c r="D52" s="32">
        <v>1</v>
      </c>
      <c r="E52" s="32">
        <f t="shared" si="0"/>
        <v>1</v>
      </c>
      <c r="F52" s="34">
        <f t="shared" si="1"/>
        <v>1</v>
      </c>
      <c r="H52" s="5"/>
      <c r="K52" s="6"/>
      <c r="L52" s="6"/>
      <c r="M52" s="6"/>
      <c r="N52" s="6"/>
      <c r="O52" s="6"/>
      <c r="P52" s="6"/>
    </row>
    <row r="53" spans="2:16" x14ac:dyDescent="0.25">
      <c r="B53" s="28" t="s">
        <v>412</v>
      </c>
      <c r="C53" s="61" t="s">
        <v>49</v>
      </c>
      <c r="D53" s="32">
        <v>1</v>
      </c>
      <c r="E53" s="32">
        <f>IF(C53="No participó",D53,C53*D53)</f>
        <v>1</v>
      </c>
      <c r="F53" s="34">
        <f>IF(ROUND(E53,2)&gt;=0.9,1,0)</f>
        <v>1</v>
      </c>
      <c r="H53" s="5"/>
      <c r="K53" s="6"/>
      <c r="L53" s="6"/>
      <c r="M53" s="6"/>
      <c r="N53" s="6"/>
      <c r="O53" s="6"/>
      <c r="P53" s="6"/>
    </row>
    <row r="54" spans="2:16" x14ac:dyDescent="0.25">
      <c r="B54" s="28" t="s">
        <v>413</v>
      </c>
      <c r="C54" s="61" t="s">
        <v>49</v>
      </c>
      <c r="D54" s="32">
        <v>1</v>
      </c>
      <c r="E54" s="32">
        <f>IF(C54="No participó",D54,C54*D54)</f>
        <v>1</v>
      </c>
      <c r="F54" s="34">
        <f>IF(ROUND(E54,2)&gt;=0.9,1,0)</f>
        <v>1</v>
      </c>
      <c r="H54" s="5"/>
      <c r="K54" s="6"/>
      <c r="L54" s="6"/>
      <c r="M54" s="6"/>
      <c r="N54" s="6"/>
      <c r="O54" s="6"/>
      <c r="P54" s="6"/>
    </row>
    <row r="55" spans="2:16" x14ac:dyDescent="0.25">
      <c r="B55" s="28" t="s">
        <v>414</v>
      </c>
      <c r="C55" s="61">
        <v>0.8231620041334432</v>
      </c>
      <c r="D55" s="32">
        <v>0.98519265232983255</v>
      </c>
      <c r="E55" s="32">
        <f>IF(C55="No participó",D55,C55*D55)</f>
        <v>0.81097315814936755</v>
      </c>
      <c r="F55" s="35">
        <f>IF(ROUND(E55,2)&gt;=0.9,1,0)</f>
        <v>0</v>
      </c>
      <c r="H55" s="5"/>
      <c r="K55" s="6"/>
      <c r="L55" s="6"/>
      <c r="M55" s="6"/>
      <c r="N55" s="6"/>
      <c r="O55" s="6"/>
      <c r="P55" s="6"/>
    </row>
    <row r="56" spans="2:16" x14ac:dyDescent="0.25">
      <c r="B56" s="28" t="s">
        <v>415</v>
      </c>
      <c r="C56" s="61">
        <v>0.8231620041334432</v>
      </c>
      <c r="D56" s="32">
        <v>0.98519265232983255</v>
      </c>
      <c r="E56" s="32">
        <f>IF(C56="No participó",D56,C56*D56)</f>
        <v>0.81097315814936755</v>
      </c>
      <c r="F56" s="35">
        <f>IF(ROUND(E56,2)&gt;=0.9,1,0)</f>
        <v>0</v>
      </c>
      <c r="H56" s="5"/>
      <c r="K56" s="6"/>
      <c r="L56" s="6"/>
      <c r="M56" s="6"/>
      <c r="N56" s="6"/>
      <c r="O56" s="6"/>
      <c r="P56" s="6"/>
    </row>
    <row r="57" spans="2:16" x14ac:dyDescent="0.25">
      <c r="B57" s="27" t="s">
        <v>42</v>
      </c>
      <c r="C57" s="32" t="s">
        <v>49</v>
      </c>
      <c r="D57" s="32">
        <v>1</v>
      </c>
      <c r="E57" s="32">
        <f t="shared" si="0"/>
        <v>1</v>
      </c>
      <c r="F57" s="34">
        <f t="shared" si="1"/>
        <v>1</v>
      </c>
      <c r="H57" s="5"/>
    </row>
    <row r="58" spans="2:16" x14ac:dyDescent="0.25">
      <c r="B58" s="27" t="s">
        <v>43</v>
      </c>
      <c r="C58" s="32" t="s">
        <v>49</v>
      </c>
      <c r="D58" s="32">
        <v>1</v>
      </c>
      <c r="E58" s="32">
        <f t="shared" si="0"/>
        <v>1</v>
      </c>
      <c r="F58" s="34">
        <f t="shared" si="1"/>
        <v>1</v>
      </c>
      <c r="H58" s="5"/>
    </row>
    <row r="60" spans="2:16" x14ac:dyDescent="0.25">
      <c r="B60" s="49" t="s">
        <v>402</v>
      </c>
      <c r="C60" s="49"/>
      <c r="D60" s="49"/>
      <c r="E60" s="49"/>
      <c r="F60" s="49"/>
    </row>
    <row r="61" spans="2:16" x14ac:dyDescent="0.25">
      <c r="B61" s="49"/>
      <c r="C61" s="49"/>
      <c r="D61" s="49"/>
      <c r="E61" s="49"/>
      <c r="F61" s="49"/>
    </row>
    <row r="62" spans="2:16" x14ac:dyDescent="0.25">
      <c r="B62" s="49"/>
      <c r="C62" s="49"/>
      <c r="D62" s="49"/>
      <c r="E62" s="49"/>
      <c r="F62" s="49"/>
    </row>
    <row r="63" spans="2:16" x14ac:dyDescent="0.25">
      <c r="B63" s="49"/>
      <c r="C63" s="49"/>
      <c r="D63" s="49"/>
      <c r="E63" s="49"/>
      <c r="F63" s="49"/>
    </row>
    <row r="64" spans="2:16" x14ac:dyDescent="0.25">
      <c r="B64" s="49"/>
      <c r="C64" s="49"/>
      <c r="D64" s="49"/>
      <c r="E64" s="49"/>
      <c r="F64" s="49"/>
    </row>
  </sheetData>
  <autoFilter ref="B11:F58" xr:uid="{97D733D7-760C-44FF-9D6A-9D94D31A9A90}"/>
  <mergeCells count="1">
    <mergeCell ref="B60:F6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101"/>
  <sheetViews>
    <sheetView showGridLines="0" zoomScaleNormal="100" workbookViewId="0">
      <selection activeCell="E35" sqref="E35"/>
    </sheetView>
  </sheetViews>
  <sheetFormatPr baseColWidth="10" defaultRowHeight="15" x14ac:dyDescent="0.25"/>
  <cols>
    <col min="1" max="1" width="10.7109375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7" max="7" width="11.42578125" style="3"/>
  </cols>
  <sheetData>
    <row r="1" spans="1:11" x14ac:dyDescent="0.25">
      <c r="G1"/>
    </row>
    <row r="2" spans="1:11" x14ac:dyDescent="0.25">
      <c r="G2"/>
    </row>
    <row r="3" spans="1:11" x14ac:dyDescent="0.25">
      <c r="G3"/>
    </row>
    <row r="4" spans="1:11" x14ac:dyDescent="0.25">
      <c r="G4"/>
    </row>
    <row r="5" spans="1:11" x14ac:dyDescent="0.25">
      <c r="G5"/>
    </row>
    <row r="6" spans="1:11" x14ac:dyDescent="0.25">
      <c r="G6"/>
    </row>
    <row r="7" spans="1:11" x14ac:dyDescent="0.25">
      <c r="B7" s="1" t="s">
        <v>397</v>
      </c>
    </row>
    <row r="8" spans="1:11" x14ac:dyDescent="0.25">
      <c r="J8" s="24"/>
      <c r="K8" s="24"/>
    </row>
    <row r="9" spans="1:11" x14ac:dyDescent="0.25">
      <c r="B9" t="s">
        <v>0</v>
      </c>
      <c r="C9" s="2">
        <f>+'CSF Centro Sur'!C9</f>
        <v>43435</v>
      </c>
    </row>
    <row r="10" spans="1:11" x14ac:dyDescent="0.25">
      <c r="J10" s="24"/>
      <c r="K10" s="24"/>
    </row>
    <row r="11" spans="1:11" ht="30" x14ac:dyDescent="0.25">
      <c r="B11" s="17" t="s">
        <v>1</v>
      </c>
      <c r="C11" s="18" t="s">
        <v>44</v>
      </c>
      <c r="D11" s="18" t="s">
        <v>45</v>
      </c>
      <c r="E11" s="18" t="s">
        <v>46</v>
      </c>
      <c r="F11" s="20" t="s">
        <v>5</v>
      </c>
      <c r="G11" s="18" t="s">
        <v>47</v>
      </c>
    </row>
    <row r="12" spans="1:11" x14ac:dyDescent="0.25">
      <c r="B12" s="28" t="s">
        <v>48</v>
      </c>
      <c r="C12" s="62">
        <v>0.99970664479120031</v>
      </c>
      <c r="D12" s="62" t="s">
        <v>49</v>
      </c>
      <c r="E12" s="62">
        <v>0.98362455197099241</v>
      </c>
      <c r="F12" s="37">
        <f t="shared" ref="F12:F41" si="0">IF(D12="No verificable",0,IF(C12="No verificable",0,IF(AND(C12="No participó",D12="No participó"),E12,IF(D12="No participó",C12*E12,(C12*0.5+D12*0.5)*E12))))</f>
        <v>0.98333600058516846</v>
      </c>
      <c r="G12" s="35">
        <f t="shared" ref="G12:G41" si="1">IF(ROUND(F12,2)&gt;=0.98,1,0)</f>
        <v>1</v>
      </c>
    </row>
    <row r="13" spans="1:11" x14ac:dyDescent="0.25">
      <c r="B13" s="28" t="s">
        <v>50</v>
      </c>
      <c r="C13" s="62" t="s">
        <v>49</v>
      </c>
      <c r="D13" s="62" t="s">
        <v>49</v>
      </c>
      <c r="E13" s="62">
        <v>0.98445340501770728</v>
      </c>
      <c r="F13" s="37">
        <f t="shared" si="0"/>
        <v>0.98445340501770728</v>
      </c>
      <c r="G13" s="35">
        <f t="shared" si="1"/>
        <v>1</v>
      </c>
    </row>
    <row r="14" spans="1:11" x14ac:dyDescent="0.25">
      <c r="B14" s="28" t="s">
        <v>51</v>
      </c>
      <c r="C14" s="62">
        <v>1</v>
      </c>
      <c r="D14" s="62" t="s">
        <v>49</v>
      </c>
      <c r="E14" s="62">
        <v>0.98445340501770728</v>
      </c>
      <c r="F14" s="37">
        <f t="shared" si="0"/>
        <v>0.98445340501770728</v>
      </c>
      <c r="G14" s="35">
        <f t="shared" si="1"/>
        <v>1</v>
      </c>
    </row>
    <row r="15" spans="1:11" x14ac:dyDescent="0.25">
      <c r="B15" s="28" t="s">
        <v>392</v>
      </c>
      <c r="C15" s="62">
        <v>0.99544160979172436</v>
      </c>
      <c r="D15" s="62" t="s">
        <v>49</v>
      </c>
      <c r="E15" s="62">
        <v>0.9839157706089956</v>
      </c>
      <c r="F15" s="37">
        <f t="shared" si="0"/>
        <v>0.97943069859448362</v>
      </c>
      <c r="G15" s="35">
        <f t="shared" si="1"/>
        <v>1</v>
      </c>
    </row>
    <row r="16" spans="1:11" x14ac:dyDescent="0.25">
      <c r="A16" s="11"/>
      <c r="B16" s="28" t="s">
        <v>52</v>
      </c>
      <c r="C16" s="62" t="s">
        <v>481</v>
      </c>
      <c r="D16" s="62" t="s">
        <v>481</v>
      </c>
      <c r="E16" s="62">
        <v>0.97968189964153529</v>
      </c>
      <c r="F16" s="37">
        <f t="shared" si="0"/>
        <v>0</v>
      </c>
      <c r="G16" s="35">
        <f t="shared" si="1"/>
        <v>0</v>
      </c>
    </row>
    <row r="17" spans="1:7" x14ac:dyDescent="0.25">
      <c r="A17" s="11"/>
      <c r="B17" s="28" t="s">
        <v>53</v>
      </c>
      <c r="C17" s="62" t="s">
        <v>481</v>
      </c>
      <c r="D17" s="62" t="s">
        <v>481</v>
      </c>
      <c r="E17" s="62">
        <v>1</v>
      </c>
      <c r="F17" s="37">
        <f t="shared" si="0"/>
        <v>0</v>
      </c>
      <c r="G17" s="35">
        <f t="shared" si="1"/>
        <v>0</v>
      </c>
    </row>
    <row r="18" spans="1:7" x14ac:dyDescent="0.25">
      <c r="B18" s="28" t="s">
        <v>8</v>
      </c>
      <c r="C18" s="62">
        <v>0.9999905064042216</v>
      </c>
      <c r="D18" s="62" t="s">
        <v>49</v>
      </c>
      <c r="E18" s="62">
        <v>1</v>
      </c>
      <c r="F18" s="37">
        <f t="shared" si="0"/>
        <v>0.9999905064042216</v>
      </c>
      <c r="G18" s="35">
        <f t="shared" si="1"/>
        <v>1</v>
      </c>
    </row>
    <row r="19" spans="1:7" x14ac:dyDescent="0.25">
      <c r="B19" s="28" t="s">
        <v>10</v>
      </c>
      <c r="C19" s="62">
        <v>0.99998896469530141</v>
      </c>
      <c r="D19" s="62">
        <v>0</v>
      </c>
      <c r="E19" s="62">
        <v>1</v>
      </c>
      <c r="F19" s="37">
        <f t="shared" si="0"/>
        <v>0.4999944823476507</v>
      </c>
      <c r="G19" s="35">
        <f t="shared" si="1"/>
        <v>0</v>
      </c>
    </row>
    <row r="20" spans="1:7" x14ac:dyDescent="0.25">
      <c r="B20" s="28" t="s">
        <v>11</v>
      </c>
      <c r="C20" s="62">
        <v>0.99998007220504381</v>
      </c>
      <c r="D20" s="62" t="s">
        <v>49</v>
      </c>
      <c r="E20" s="62">
        <v>1</v>
      </c>
      <c r="F20" s="37">
        <f t="shared" si="0"/>
        <v>0.99998007220504381</v>
      </c>
      <c r="G20" s="35">
        <f t="shared" si="1"/>
        <v>1</v>
      </c>
    </row>
    <row r="21" spans="1:7" x14ac:dyDescent="0.25">
      <c r="B21" s="28" t="s">
        <v>54</v>
      </c>
      <c r="C21" s="62">
        <v>0.9997902574589691</v>
      </c>
      <c r="D21" s="62" t="s">
        <v>49</v>
      </c>
      <c r="E21" s="62">
        <v>0.99231630824379535</v>
      </c>
      <c r="F21" s="37">
        <f t="shared" si="0"/>
        <v>0.99210817729979794</v>
      </c>
      <c r="G21" s="35">
        <f t="shared" si="1"/>
        <v>1</v>
      </c>
    </row>
    <row r="22" spans="1:7" x14ac:dyDescent="0.25">
      <c r="B22" s="28" t="s">
        <v>391</v>
      </c>
      <c r="C22" s="62">
        <v>0.99986208164766455</v>
      </c>
      <c r="D22" s="62" t="s">
        <v>49</v>
      </c>
      <c r="E22" s="62">
        <v>1</v>
      </c>
      <c r="F22" s="37">
        <f t="shared" si="0"/>
        <v>0.99986208164766455</v>
      </c>
      <c r="G22" s="35">
        <f t="shared" si="1"/>
        <v>1</v>
      </c>
    </row>
    <row r="23" spans="1:7" x14ac:dyDescent="0.25">
      <c r="B23" s="28" t="s">
        <v>12</v>
      </c>
      <c r="C23" s="62">
        <v>0.99990003591929677</v>
      </c>
      <c r="D23" s="62">
        <v>0.27777777777777779</v>
      </c>
      <c r="E23" s="62">
        <v>1</v>
      </c>
      <c r="F23" s="37">
        <f t="shared" si="0"/>
        <v>0.63883890684853728</v>
      </c>
      <c r="G23" s="35">
        <f t="shared" si="1"/>
        <v>0</v>
      </c>
    </row>
    <row r="24" spans="1:7" x14ac:dyDescent="0.25">
      <c r="B24" s="28" t="s">
        <v>14</v>
      </c>
      <c r="C24" s="62">
        <v>0.99937558011982108</v>
      </c>
      <c r="D24" s="62">
        <v>7.6923076923076927E-2</v>
      </c>
      <c r="E24" s="62">
        <v>1</v>
      </c>
      <c r="F24" s="37">
        <f t="shared" si="0"/>
        <v>0.53814932852144903</v>
      </c>
      <c r="G24" s="35">
        <f t="shared" si="1"/>
        <v>0</v>
      </c>
    </row>
    <row r="25" spans="1:7" x14ac:dyDescent="0.25">
      <c r="B25" s="28" t="s">
        <v>55</v>
      </c>
      <c r="C25" s="62">
        <v>0.97468607684015496</v>
      </c>
      <c r="D25" s="62">
        <v>1</v>
      </c>
      <c r="E25" s="62">
        <v>1</v>
      </c>
      <c r="F25" s="37">
        <f t="shared" si="0"/>
        <v>0.98734303842007742</v>
      </c>
      <c r="G25" s="35">
        <f t="shared" si="1"/>
        <v>1</v>
      </c>
    </row>
    <row r="26" spans="1:7" x14ac:dyDescent="0.25">
      <c r="B26" s="28" t="s">
        <v>56</v>
      </c>
      <c r="C26" s="62" t="s">
        <v>481</v>
      </c>
      <c r="D26" s="62" t="s">
        <v>481</v>
      </c>
      <c r="E26" s="62">
        <v>1</v>
      </c>
      <c r="F26" s="37">
        <f t="shared" si="0"/>
        <v>0</v>
      </c>
      <c r="G26" s="35">
        <f t="shared" si="1"/>
        <v>0</v>
      </c>
    </row>
    <row r="27" spans="1:7" x14ac:dyDescent="0.25">
      <c r="B27" s="28" t="s">
        <v>57</v>
      </c>
      <c r="C27" s="62">
        <v>1</v>
      </c>
      <c r="D27" s="62" t="s">
        <v>481</v>
      </c>
      <c r="E27" s="62">
        <v>0.93967293906790739</v>
      </c>
      <c r="F27" s="37">
        <f t="shared" si="0"/>
        <v>0</v>
      </c>
      <c r="G27" s="35">
        <f t="shared" si="1"/>
        <v>0</v>
      </c>
    </row>
    <row r="28" spans="1:7" x14ac:dyDescent="0.25">
      <c r="B28" s="28" t="s">
        <v>58</v>
      </c>
      <c r="C28" s="62">
        <v>0.99744492942822438</v>
      </c>
      <c r="D28" s="62" t="s">
        <v>49</v>
      </c>
      <c r="E28" s="62">
        <v>1</v>
      </c>
      <c r="F28" s="37">
        <f t="shared" si="0"/>
        <v>0.99744492942822438</v>
      </c>
      <c r="G28" s="35">
        <f t="shared" si="1"/>
        <v>1</v>
      </c>
    </row>
    <row r="29" spans="1:7" x14ac:dyDescent="0.25">
      <c r="B29" s="28" t="s">
        <v>17</v>
      </c>
      <c r="C29" s="62">
        <v>0.99996765894665174</v>
      </c>
      <c r="D29" s="62">
        <v>0</v>
      </c>
      <c r="E29" s="62">
        <v>0.99845430107539401</v>
      </c>
      <c r="F29" s="37">
        <f t="shared" si="0"/>
        <v>0.49921100500578858</v>
      </c>
      <c r="G29" s="35">
        <f t="shared" si="1"/>
        <v>0</v>
      </c>
    </row>
    <row r="30" spans="1:7" x14ac:dyDescent="0.25">
      <c r="B30" s="28" t="s">
        <v>18</v>
      </c>
      <c r="C30" s="62">
        <v>0.99997439519955178</v>
      </c>
      <c r="D30" s="62">
        <v>0</v>
      </c>
      <c r="E30" s="62">
        <v>0.97379032258064513</v>
      </c>
      <c r="F30" s="37">
        <f t="shared" si="0"/>
        <v>0.48688269443687854</v>
      </c>
      <c r="G30" s="35">
        <f t="shared" si="1"/>
        <v>0</v>
      </c>
    </row>
    <row r="31" spans="1:7" x14ac:dyDescent="0.25">
      <c r="B31" s="28" t="s">
        <v>59</v>
      </c>
      <c r="C31" s="62">
        <v>1</v>
      </c>
      <c r="D31" s="62" t="s">
        <v>49</v>
      </c>
      <c r="E31" s="62">
        <v>1</v>
      </c>
      <c r="F31" s="37">
        <f t="shared" si="0"/>
        <v>1</v>
      </c>
      <c r="G31" s="35">
        <f t="shared" si="1"/>
        <v>1</v>
      </c>
    </row>
    <row r="32" spans="1:7" x14ac:dyDescent="0.25">
      <c r="B32" s="28" t="s">
        <v>60</v>
      </c>
      <c r="C32" s="62">
        <v>1</v>
      </c>
      <c r="D32" s="62" t="s">
        <v>49</v>
      </c>
      <c r="E32" s="62">
        <v>1</v>
      </c>
      <c r="F32" s="37">
        <f t="shared" si="0"/>
        <v>1</v>
      </c>
      <c r="G32" s="35">
        <f t="shared" si="1"/>
        <v>1</v>
      </c>
    </row>
    <row r="33" spans="2:7" x14ac:dyDescent="0.25">
      <c r="B33" s="28" t="s">
        <v>19</v>
      </c>
      <c r="C33" s="62">
        <v>0.9999133611897737</v>
      </c>
      <c r="D33" s="62" t="s">
        <v>49</v>
      </c>
      <c r="E33" s="62">
        <v>1</v>
      </c>
      <c r="F33" s="37">
        <f t="shared" si="0"/>
        <v>0.9999133611897737</v>
      </c>
      <c r="G33" s="35">
        <f t="shared" si="1"/>
        <v>1</v>
      </c>
    </row>
    <row r="34" spans="2:7" x14ac:dyDescent="0.25">
      <c r="B34" s="28" t="s">
        <v>20</v>
      </c>
      <c r="C34" s="62">
        <v>0.99972864279650997</v>
      </c>
      <c r="D34" s="62" t="s">
        <v>49</v>
      </c>
      <c r="E34" s="62">
        <v>1</v>
      </c>
      <c r="F34" s="37">
        <f t="shared" si="0"/>
        <v>0.99972864279650997</v>
      </c>
      <c r="G34" s="35">
        <f t="shared" si="1"/>
        <v>1</v>
      </c>
    </row>
    <row r="35" spans="2:7" x14ac:dyDescent="0.25">
      <c r="B35" s="28" t="s">
        <v>21</v>
      </c>
      <c r="C35" s="62">
        <v>0.99984759026114578</v>
      </c>
      <c r="D35" s="62" t="s">
        <v>49</v>
      </c>
      <c r="E35" s="62">
        <v>1</v>
      </c>
      <c r="F35" s="37">
        <f t="shared" si="0"/>
        <v>0.99984759026114578</v>
      </c>
      <c r="G35" s="35">
        <f t="shared" si="1"/>
        <v>1</v>
      </c>
    </row>
    <row r="36" spans="2:7" x14ac:dyDescent="0.25">
      <c r="B36" s="28" t="s">
        <v>22</v>
      </c>
      <c r="C36" s="62">
        <v>0.99999737123429311</v>
      </c>
      <c r="D36" s="62">
        <v>0</v>
      </c>
      <c r="E36" s="62">
        <v>1</v>
      </c>
      <c r="F36" s="37">
        <f t="shared" si="0"/>
        <v>0.49999868561714655</v>
      </c>
      <c r="G36" s="35">
        <f t="shared" si="1"/>
        <v>0</v>
      </c>
    </row>
    <row r="37" spans="2:7" x14ac:dyDescent="0.25">
      <c r="B37" s="28" t="s">
        <v>23</v>
      </c>
      <c r="C37" s="62">
        <v>0.99999448659139023</v>
      </c>
      <c r="D37" s="62">
        <v>0</v>
      </c>
      <c r="E37" s="62">
        <v>1</v>
      </c>
      <c r="F37" s="37">
        <f t="shared" si="0"/>
        <v>0.49999724329569512</v>
      </c>
      <c r="G37" s="35">
        <f t="shared" si="1"/>
        <v>0</v>
      </c>
    </row>
    <row r="38" spans="2:7" x14ac:dyDescent="0.25">
      <c r="B38" s="28" t="s">
        <v>61</v>
      </c>
      <c r="C38" s="62">
        <v>0.99934227169238554</v>
      </c>
      <c r="D38" s="62" t="s">
        <v>481</v>
      </c>
      <c r="E38" s="62">
        <v>1</v>
      </c>
      <c r="F38" s="37">
        <f t="shared" si="0"/>
        <v>0</v>
      </c>
      <c r="G38" s="35">
        <f t="shared" si="1"/>
        <v>0</v>
      </c>
    </row>
    <row r="39" spans="2:7" x14ac:dyDescent="0.25">
      <c r="B39" s="28" t="s">
        <v>62</v>
      </c>
      <c r="C39" s="62">
        <v>0.93367346938775508</v>
      </c>
      <c r="D39" s="62" t="s">
        <v>481</v>
      </c>
      <c r="E39" s="62">
        <v>1</v>
      </c>
      <c r="F39" s="37">
        <f t="shared" si="0"/>
        <v>0</v>
      </c>
      <c r="G39" s="35">
        <f t="shared" si="1"/>
        <v>0</v>
      </c>
    </row>
    <row r="40" spans="2:7" x14ac:dyDescent="0.25">
      <c r="B40" s="28" t="s">
        <v>63</v>
      </c>
      <c r="C40" s="62" t="s">
        <v>49</v>
      </c>
      <c r="D40" s="62" t="s">
        <v>49</v>
      </c>
      <c r="E40" s="62">
        <v>1</v>
      </c>
      <c r="F40" s="37">
        <f t="shared" si="0"/>
        <v>1</v>
      </c>
      <c r="G40" s="35">
        <f t="shared" si="1"/>
        <v>1</v>
      </c>
    </row>
    <row r="41" spans="2:7" x14ac:dyDescent="0.25">
      <c r="B41" s="28" t="s">
        <v>64</v>
      </c>
      <c r="C41" s="62">
        <v>0.99984246027304124</v>
      </c>
      <c r="D41" s="62">
        <v>0</v>
      </c>
      <c r="E41" s="62">
        <v>1</v>
      </c>
      <c r="F41" s="37">
        <f t="shared" si="0"/>
        <v>0.49992123013652062</v>
      </c>
      <c r="G41" s="35">
        <f t="shared" si="1"/>
        <v>0</v>
      </c>
    </row>
    <row r="42" spans="2:7" x14ac:dyDescent="0.25">
      <c r="B42" s="28" t="s">
        <v>65</v>
      </c>
      <c r="C42" s="62">
        <v>0.99991089726454607</v>
      </c>
      <c r="D42" s="62">
        <v>0</v>
      </c>
      <c r="E42" s="62">
        <v>1</v>
      </c>
      <c r="F42" s="37">
        <f t="shared" ref="F42:F73" si="2">IF(D42="No verificable",0,IF(C42="No verificable",0,IF(AND(C42="No participó",D42="No participó"),E42,IF(D42="No participó",C42*E42,(C42*0.5+D42*0.5)*E42))))</f>
        <v>0.49995544863227304</v>
      </c>
      <c r="G42" s="35">
        <f t="shared" ref="G42:G73" si="3">IF(ROUND(F42,2)&gt;=0.98,1,0)</f>
        <v>0</v>
      </c>
    </row>
    <row r="43" spans="2:7" x14ac:dyDescent="0.25">
      <c r="B43" s="28" t="s">
        <v>25</v>
      </c>
      <c r="C43" s="62">
        <v>0.99977978704111503</v>
      </c>
      <c r="D43" s="62" t="s">
        <v>49</v>
      </c>
      <c r="E43" s="62">
        <v>1</v>
      </c>
      <c r="F43" s="37">
        <f t="shared" si="2"/>
        <v>0.99977978704111503</v>
      </c>
      <c r="G43" s="35">
        <f t="shared" si="3"/>
        <v>1</v>
      </c>
    </row>
    <row r="44" spans="2:7" x14ac:dyDescent="0.25">
      <c r="B44" s="28" t="s">
        <v>26</v>
      </c>
      <c r="C44" s="62">
        <v>0.9999454966388196</v>
      </c>
      <c r="D44" s="62">
        <v>0.42857142857142855</v>
      </c>
      <c r="E44" s="62">
        <v>1</v>
      </c>
      <c r="F44" s="37">
        <f t="shared" si="2"/>
        <v>0.71425846260512404</v>
      </c>
      <c r="G44" s="35">
        <f t="shared" si="3"/>
        <v>0</v>
      </c>
    </row>
    <row r="45" spans="2:7" x14ac:dyDescent="0.25">
      <c r="B45" s="28" t="s">
        <v>27</v>
      </c>
      <c r="C45" s="62">
        <v>0.99998445390762991</v>
      </c>
      <c r="D45" s="62">
        <v>0.375</v>
      </c>
      <c r="E45" s="62">
        <v>1</v>
      </c>
      <c r="F45" s="37">
        <f t="shared" si="2"/>
        <v>0.68749222695381496</v>
      </c>
      <c r="G45" s="35">
        <f t="shared" si="3"/>
        <v>0</v>
      </c>
    </row>
    <row r="46" spans="2:7" x14ac:dyDescent="0.25">
      <c r="B46" s="28" t="s">
        <v>66</v>
      </c>
      <c r="C46" s="62">
        <v>0.99996112083090338</v>
      </c>
      <c r="D46" s="62" t="s">
        <v>49</v>
      </c>
      <c r="E46" s="62">
        <v>0.98947132616505706</v>
      </c>
      <c r="F46" s="37">
        <f t="shared" si="2"/>
        <v>0.9894328563420508</v>
      </c>
      <c r="G46" s="35">
        <f t="shared" si="3"/>
        <v>1</v>
      </c>
    </row>
    <row r="47" spans="2:7" x14ac:dyDescent="0.25">
      <c r="B47" s="28" t="s">
        <v>67</v>
      </c>
      <c r="C47" s="62">
        <v>0.99986416386207788</v>
      </c>
      <c r="D47" s="62" t="s">
        <v>49</v>
      </c>
      <c r="E47" s="62">
        <v>0.96064068100343813</v>
      </c>
      <c r="F47" s="37">
        <f t="shared" si="2"/>
        <v>0.96051019128339976</v>
      </c>
      <c r="G47" s="35">
        <f t="shared" si="3"/>
        <v>0</v>
      </c>
    </row>
    <row r="48" spans="2:7" x14ac:dyDescent="0.25">
      <c r="B48" s="28" t="s">
        <v>28</v>
      </c>
      <c r="C48" s="62">
        <v>0.99965170359714239</v>
      </c>
      <c r="D48" s="62" t="s">
        <v>49</v>
      </c>
      <c r="E48" s="62">
        <v>0.87047491039430169</v>
      </c>
      <c r="F48" s="37">
        <f t="shared" si="2"/>
        <v>0.87017172711423352</v>
      </c>
      <c r="G48" s="35">
        <f t="shared" si="3"/>
        <v>0</v>
      </c>
    </row>
    <row r="49" spans="2:7" x14ac:dyDescent="0.25">
      <c r="B49" s="28" t="s">
        <v>29</v>
      </c>
      <c r="C49" s="62">
        <v>0.99997279766158809</v>
      </c>
      <c r="D49" s="62" t="s">
        <v>49</v>
      </c>
      <c r="E49" s="62">
        <v>1</v>
      </c>
      <c r="F49" s="37">
        <f t="shared" si="2"/>
        <v>0.99997279766158809</v>
      </c>
      <c r="G49" s="35">
        <f t="shared" si="3"/>
        <v>1</v>
      </c>
    </row>
    <row r="50" spans="2:7" x14ac:dyDescent="0.25">
      <c r="B50" s="28" t="s">
        <v>68</v>
      </c>
      <c r="C50" s="62">
        <v>1</v>
      </c>
      <c r="D50" s="62" t="s">
        <v>49</v>
      </c>
      <c r="E50" s="62">
        <v>0.99722222222232138</v>
      </c>
      <c r="F50" s="37">
        <f t="shared" si="2"/>
        <v>0.99722222222232138</v>
      </c>
      <c r="G50" s="35">
        <f t="shared" si="3"/>
        <v>1</v>
      </c>
    </row>
    <row r="51" spans="2:7" x14ac:dyDescent="0.25">
      <c r="B51" s="27" t="s">
        <v>69</v>
      </c>
      <c r="C51" s="62">
        <v>0.9999838579499597</v>
      </c>
      <c r="D51" s="62" t="s">
        <v>49</v>
      </c>
      <c r="E51" s="62">
        <v>0.99892473118281133</v>
      </c>
      <c r="F51" s="37">
        <f t="shared" si="2"/>
        <v>0.99890860648981405</v>
      </c>
      <c r="G51" s="35">
        <f t="shared" si="3"/>
        <v>1</v>
      </c>
    </row>
    <row r="52" spans="2:7" x14ac:dyDescent="0.25">
      <c r="B52" s="27" t="s">
        <v>70</v>
      </c>
      <c r="C52" s="62">
        <v>0.99998949901920842</v>
      </c>
      <c r="D52" s="62" t="s">
        <v>49</v>
      </c>
      <c r="E52" s="62">
        <v>0.99872311827963245</v>
      </c>
      <c r="F52" s="37">
        <f t="shared" si="2"/>
        <v>0.99871263070735128</v>
      </c>
      <c r="G52" s="35">
        <f t="shared" si="3"/>
        <v>1</v>
      </c>
    </row>
    <row r="53" spans="2:7" x14ac:dyDescent="0.25">
      <c r="B53" s="28" t="s">
        <v>71</v>
      </c>
      <c r="C53" s="62">
        <v>0.99557351012912543</v>
      </c>
      <c r="D53" s="62">
        <v>0.5</v>
      </c>
      <c r="E53" s="62">
        <v>1</v>
      </c>
      <c r="F53" s="37">
        <f t="shared" si="2"/>
        <v>0.74778675506456271</v>
      </c>
      <c r="G53" s="35">
        <f t="shared" si="3"/>
        <v>0</v>
      </c>
    </row>
    <row r="54" spans="2:7" x14ac:dyDescent="0.25">
      <c r="B54" s="28" t="s">
        <v>72</v>
      </c>
      <c r="C54" s="62">
        <v>0.98049601299713207</v>
      </c>
      <c r="D54" s="62">
        <v>0</v>
      </c>
      <c r="E54" s="62">
        <v>1</v>
      </c>
      <c r="F54" s="37">
        <f t="shared" si="2"/>
        <v>0.49024800649856604</v>
      </c>
      <c r="G54" s="35">
        <f t="shared" si="3"/>
        <v>0</v>
      </c>
    </row>
    <row r="55" spans="2:7" x14ac:dyDescent="0.25">
      <c r="B55" s="28" t="s">
        <v>73</v>
      </c>
      <c r="C55" s="62">
        <v>0.97310969787594348</v>
      </c>
      <c r="D55" s="62">
        <v>0</v>
      </c>
      <c r="E55" s="62">
        <v>1</v>
      </c>
      <c r="F55" s="37">
        <f t="shared" si="2"/>
        <v>0.48655484893797174</v>
      </c>
      <c r="G55" s="35">
        <f t="shared" si="3"/>
        <v>0</v>
      </c>
    </row>
    <row r="56" spans="2:7" x14ac:dyDescent="0.25">
      <c r="B56" s="28" t="s">
        <v>407</v>
      </c>
      <c r="C56" s="62">
        <v>0.93936457226369741</v>
      </c>
      <c r="D56" s="62" t="s">
        <v>49</v>
      </c>
      <c r="E56" s="62">
        <v>0.94995519713261123</v>
      </c>
      <c r="F56" s="37">
        <f t="shared" si="2"/>
        <v>0.89235425742415164</v>
      </c>
      <c r="G56" s="35">
        <f t="shared" si="3"/>
        <v>0</v>
      </c>
    </row>
    <row r="57" spans="2:7" x14ac:dyDescent="0.25">
      <c r="B57" s="28" t="s">
        <v>408</v>
      </c>
      <c r="C57" s="62" t="s">
        <v>49</v>
      </c>
      <c r="D57" s="62" t="s">
        <v>49</v>
      </c>
      <c r="E57" s="62">
        <v>3.7335731547265762E-7</v>
      </c>
      <c r="F57" s="37">
        <f t="shared" si="2"/>
        <v>3.7335731547265762E-7</v>
      </c>
      <c r="G57" s="35">
        <f t="shared" si="3"/>
        <v>0</v>
      </c>
    </row>
    <row r="58" spans="2:7" x14ac:dyDescent="0.25">
      <c r="B58" s="28" t="s">
        <v>74</v>
      </c>
      <c r="C58" s="62">
        <v>0.99999922939815222</v>
      </c>
      <c r="D58" s="62" t="s">
        <v>49</v>
      </c>
      <c r="E58" s="62">
        <v>1</v>
      </c>
      <c r="F58" s="37">
        <f t="shared" si="2"/>
        <v>0.99999922939815222</v>
      </c>
      <c r="G58" s="35">
        <f t="shared" si="3"/>
        <v>1</v>
      </c>
    </row>
    <row r="59" spans="2:7" x14ac:dyDescent="0.25">
      <c r="B59" s="28" t="s">
        <v>75</v>
      </c>
      <c r="C59" s="62">
        <v>0.99998700328167134</v>
      </c>
      <c r="D59" s="62" t="s">
        <v>49</v>
      </c>
      <c r="E59" s="62">
        <v>0.98953853046588203</v>
      </c>
      <c r="F59" s="37">
        <f t="shared" si="2"/>
        <v>0.98952566971232625</v>
      </c>
      <c r="G59" s="35">
        <f t="shared" si="3"/>
        <v>1</v>
      </c>
    </row>
    <row r="60" spans="2:7" x14ac:dyDescent="0.25">
      <c r="B60" s="28" t="s">
        <v>76</v>
      </c>
      <c r="C60" s="62">
        <v>0.99998490570180265</v>
      </c>
      <c r="D60" s="62" t="s">
        <v>49</v>
      </c>
      <c r="E60" s="62">
        <v>1</v>
      </c>
      <c r="F60" s="37">
        <f t="shared" si="2"/>
        <v>0.99998490570180265</v>
      </c>
      <c r="G60" s="35">
        <f t="shared" si="3"/>
        <v>1</v>
      </c>
    </row>
    <row r="61" spans="2:7" x14ac:dyDescent="0.25">
      <c r="B61" s="28" t="s">
        <v>77</v>
      </c>
      <c r="C61" s="62">
        <v>1</v>
      </c>
      <c r="D61" s="62" t="s">
        <v>49</v>
      </c>
      <c r="E61" s="62">
        <v>1</v>
      </c>
      <c r="F61" s="37">
        <f t="shared" si="2"/>
        <v>1</v>
      </c>
      <c r="G61" s="35">
        <f t="shared" si="3"/>
        <v>1</v>
      </c>
    </row>
    <row r="62" spans="2:7" x14ac:dyDescent="0.25">
      <c r="B62" s="28" t="s">
        <v>78</v>
      </c>
      <c r="C62" s="62">
        <v>0.92417496765979323</v>
      </c>
      <c r="D62" s="62" t="s">
        <v>49</v>
      </c>
      <c r="E62" s="62">
        <v>1</v>
      </c>
      <c r="F62" s="37">
        <f t="shared" si="2"/>
        <v>0.92417496765979323</v>
      </c>
      <c r="G62" s="35">
        <f t="shared" si="3"/>
        <v>0</v>
      </c>
    </row>
    <row r="63" spans="2:7" x14ac:dyDescent="0.25">
      <c r="B63" s="28" t="s">
        <v>79</v>
      </c>
      <c r="C63" s="62">
        <v>0.94857216944999989</v>
      </c>
      <c r="D63" s="62" t="s">
        <v>49</v>
      </c>
      <c r="E63" s="62">
        <v>0.94872311827953859</v>
      </c>
      <c r="F63" s="37">
        <f t="shared" si="2"/>
        <v>0.89993234651379073</v>
      </c>
      <c r="G63" s="35">
        <f t="shared" si="3"/>
        <v>0</v>
      </c>
    </row>
    <row r="64" spans="2:7" x14ac:dyDescent="0.25">
      <c r="B64" s="28" t="s">
        <v>80</v>
      </c>
      <c r="C64" s="62">
        <v>0.99862339285639723</v>
      </c>
      <c r="D64" s="62" t="s">
        <v>49</v>
      </c>
      <c r="E64" s="62">
        <v>1</v>
      </c>
      <c r="F64" s="37">
        <f t="shared" si="2"/>
        <v>0.99862339285639723</v>
      </c>
      <c r="G64" s="35">
        <f t="shared" si="3"/>
        <v>1</v>
      </c>
    </row>
    <row r="65" spans="2:7" x14ac:dyDescent="0.25">
      <c r="B65" s="28" t="s">
        <v>81</v>
      </c>
      <c r="C65" s="62">
        <v>0.9994528476972504</v>
      </c>
      <c r="D65" s="62" t="s">
        <v>49</v>
      </c>
      <c r="E65" s="62">
        <v>0.99746863799279506</v>
      </c>
      <c r="F65" s="37">
        <f t="shared" si="2"/>
        <v>0.99692287073059682</v>
      </c>
      <c r="G65" s="35">
        <f t="shared" si="3"/>
        <v>1</v>
      </c>
    </row>
    <row r="66" spans="2:7" x14ac:dyDescent="0.25">
      <c r="B66" s="28" t="s">
        <v>405</v>
      </c>
      <c r="C66" s="62">
        <v>0.99998246118660594</v>
      </c>
      <c r="D66" s="62">
        <v>0</v>
      </c>
      <c r="E66" s="62">
        <v>0.9461693548385689</v>
      </c>
      <c r="F66" s="37">
        <f t="shared" si="2"/>
        <v>0.47307638007540759</v>
      </c>
      <c r="G66" s="35">
        <f t="shared" si="3"/>
        <v>0</v>
      </c>
    </row>
    <row r="67" spans="2:7" x14ac:dyDescent="0.25">
      <c r="B67" s="28" t="s">
        <v>82</v>
      </c>
      <c r="C67" s="62">
        <v>0.99996559124734641</v>
      </c>
      <c r="D67" s="62">
        <v>0</v>
      </c>
      <c r="E67" s="62">
        <v>0.9461693548385689</v>
      </c>
      <c r="F67" s="37">
        <f t="shared" si="2"/>
        <v>0.47306839916563492</v>
      </c>
      <c r="G67" s="35">
        <f t="shared" si="3"/>
        <v>0</v>
      </c>
    </row>
    <row r="68" spans="2:7" x14ac:dyDescent="0.25">
      <c r="B68" s="28" t="s">
        <v>83</v>
      </c>
      <c r="C68" s="62">
        <v>0.99986821513878599</v>
      </c>
      <c r="D68" s="62" t="s">
        <v>49</v>
      </c>
      <c r="E68" s="62">
        <v>1</v>
      </c>
      <c r="F68" s="37">
        <f t="shared" si="2"/>
        <v>0.99986821513878599</v>
      </c>
      <c r="G68" s="35">
        <f t="shared" si="3"/>
        <v>1</v>
      </c>
    </row>
    <row r="69" spans="2:7" x14ac:dyDescent="0.25">
      <c r="B69" s="28" t="s">
        <v>84</v>
      </c>
      <c r="C69" s="62">
        <v>0.84902939199565552</v>
      </c>
      <c r="D69" s="62">
        <v>0.13636363636363635</v>
      </c>
      <c r="E69" s="62">
        <v>0.98588709677419351</v>
      </c>
      <c r="F69" s="37">
        <f t="shared" si="2"/>
        <v>0.48574313595533641</v>
      </c>
      <c r="G69" s="35">
        <f t="shared" si="3"/>
        <v>0</v>
      </c>
    </row>
    <row r="70" spans="2:7" x14ac:dyDescent="0.25">
      <c r="B70" s="28" t="s">
        <v>85</v>
      </c>
      <c r="C70" s="62">
        <v>0.90709313337824515</v>
      </c>
      <c r="D70" s="62">
        <v>0.25</v>
      </c>
      <c r="E70" s="62">
        <v>0.99890232974904658</v>
      </c>
      <c r="F70" s="37">
        <f t="shared" si="2"/>
        <v>0.57791151333407664</v>
      </c>
      <c r="G70" s="35">
        <f t="shared" si="3"/>
        <v>0</v>
      </c>
    </row>
    <row r="71" spans="2:7" x14ac:dyDescent="0.25">
      <c r="B71" s="28" t="s">
        <v>32</v>
      </c>
      <c r="C71" s="62">
        <v>1</v>
      </c>
      <c r="D71" s="62">
        <v>7.1428571428571425E-2</v>
      </c>
      <c r="E71" s="62">
        <v>1</v>
      </c>
      <c r="F71" s="37">
        <f t="shared" si="2"/>
        <v>0.5357142857142857</v>
      </c>
      <c r="G71" s="35">
        <f t="shared" si="3"/>
        <v>0</v>
      </c>
    </row>
    <row r="72" spans="2:7" x14ac:dyDescent="0.25">
      <c r="B72" s="28" t="s">
        <v>86</v>
      </c>
      <c r="C72" s="62">
        <v>0.99999788354413222</v>
      </c>
      <c r="D72" s="62">
        <v>0</v>
      </c>
      <c r="E72" s="62">
        <v>1</v>
      </c>
      <c r="F72" s="37">
        <f t="shared" si="2"/>
        <v>0.49999894177206611</v>
      </c>
      <c r="G72" s="35">
        <f t="shared" si="3"/>
        <v>0</v>
      </c>
    </row>
    <row r="73" spans="2:7" x14ac:dyDescent="0.25">
      <c r="B73" s="28" t="s">
        <v>87</v>
      </c>
      <c r="C73" s="62">
        <v>0.99987231869254345</v>
      </c>
      <c r="D73" s="62" t="s">
        <v>49</v>
      </c>
      <c r="E73" s="62">
        <v>1</v>
      </c>
      <c r="F73" s="37">
        <f t="shared" si="2"/>
        <v>0.99987231869254345</v>
      </c>
      <c r="G73" s="35">
        <f t="shared" si="3"/>
        <v>1</v>
      </c>
    </row>
    <row r="74" spans="2:7" x14ac:dyDescent="0.25">
      <c r="B74" s="28" t="s">
        <v>88</v>
      </c>
      <c r="C74" s="62">
        <v>0.99988465309418073</v>
      </c>
      <c r="D74" s="62" t="s">
        <v>49</v>
      </c>
      <c r="E74" s="62">
        <v>1</v>
      </c>
      <c r="F74" s="37">
        <f t="shared" ref="F74:F101" si="4">IF(D74="No verificable",0,IF(C74="No verificable",0,IF(AND(C74="No participó",D74="No participó"),E74,IF(D74="No participó",C74*E74,(C74*0.5+D74*0.5)*E74))))</f>
        <v>0.99988465309418073</v>
      </c>
      <c r="G74" s="35">
        <f t="shared" ref="G74:G101" si="5">IF(ROUND(F74,2)&gt;=0.98,1,0)</f>
        <v>1</v>
      </c>
    </row>
    <row r="75" spans="2:7" x14ac:dyDescent="0.25">
      <c r="B75" s="28" t="s">
        <v>89</v>
      </c>
      <c r="C75" s="62">
        <v>0.99995546252171197</v>
      </c>
      <c r="D75" s="62" t="s">
        <v>49</v>
      </c>
      <c r="E75" s="62">
        <v>1</v>
      </c>
      <c r="F75" s="37">
        <f t="shared" si="4"/>
        <v>0.99995546252171197</v>
      </c>
      <c r="G75" s="35">
        <f t="shared" si="5"/>
        <v>1</v>
      </c>
    </row>
    <row r="76" spans="2:7" x14ac:dyDescent="0.25">
      <c r="B76" s="28" t="s">
        <v>90</v>
      </c>
      <c r="C76" s="62">
        <v>0.99908045977011495</v>
      </c>
      <c r="D76" s="62" t="s">
        <v>49</v>
      </c>
      <c r="E76" s="62">
        <v>1</v>
      </c>
      <c r="F76" s="37">
        <f t="shared" si="4"/>
        <v>0.99908045977011495</v>
      </c>
      <c r="G76" s="35">
        <f t="shared" si="5"/>
        <v>1</v>
      </c>
    </row>
    <row r="77" spans="2:7" x14ac:dyDescent="0.25">
      <c r="B77" s="28" t="s">
        <v>91</v>
      </c>
      <c r="C77" s="62">
        <v>0.99992014437896293</v>
      </c>
      <c r="D77" s="62" t="s">
        <v>49</v>
      </c>
      <c r="E77" s="62">
        <v>1</v>
      </c>
      <c r="F77" s="37">
        <f t="shared" si="4"/>
        <v>0.99992014437896293</v>
      </c>
      <c r="G77" s="35">
        <f t="shared" si="5"/>
        <v>1</v>
      </c>
    </row>
    <row r="78" spans="2:7" x14ac:dyDescent="0.25">
      <c r="B78" s="28" t="s">
        <v>92</v>
      </c>
      <c r="C78" s="62">
        <v>0.99962492541130343</v>
      </c>
      <c r="D78" s="62" t="s">
        <v>49</v>
      </c>
      <c r="E78" s="62">
        <v>0.99348118279580844</v>
      </c>
      <c r="F78" s="37">
        <f t="shared" si="4"/>
        <v>0.99310855324979352</v>
      </c>
      <c r="G78" s="35">
        <f t="shared" si="5"/>
        <v>1</v>
      </c>
    </row>
    <row r="79" spans="2:7" x14ac:dyDescent="0.25">
      <c r="B79" s="28" t="s">
        <v>93</v>
      </c>
      <c r="C79" s="62">
        <v>0.9992859085963004</v>
      </c>
      <c r="D79" s="62" t="s">
        <v>49</v>
      </c>
      <c r="E79" s="62">
        <v>1</v>
      </c>
      <c r="F79" s="37">
        <f t="shared" si="4"/>
        <v>0.9992859085963004</v>
      </c>
      <c r="G79" s="35">
        <f t="shared" si="5"/>
        <v>1</v>
      </c>
    </row>
    <row r="80" spans="2:7" x14ac:dyDescent="0.25">
      <c r="B80" s="28" t="s">
        <v>94</v>
      </c>
      <c r="C80" s="62">
        <v>0.99974759425776938</v>
      </c>
      <c r="D80" s="62" t="s">
        <v>49</v>
      </c>
      <c r="E80" s="62">
        <v>1</v>
      </c>
      <c r="F80" s="37">
        <f t="shared" si="4"/>
        <v>0.99974759425776938</v>
      </c>
      <c r="G80" s="35">
        <f t="shared" si="5"/>
        <v>1</v>
      </c>
    </row>
    <row r="81" spans="2:7" x14ac:dyDescent="0.25">
      <c r="B81" s="28" t="s">
        <v>95</v>
      </c>
      <c r="C81" s="62">
        <v>0.95953757225433522</v>
      </c>
      <c r="D81" s="62">
        <v>0.43478260869565216</v>
      </c>
      <c r="E81" s="62">
        <v>1</v>
      </c>
      <c r="F81" s="37">
        <f t="shared" si="4"/>
        <v>0.69716009047499372</v>
      </c>
      <c r="G81" s="35">
        <f t="shared" si="5"/>
        <v>0</v>
      </c>
    </row>
    <row r="82" spans="2:7" x14ac:dyDescent="0.25">
      <c r="B82" s="28" t="s">
        <v>96</v>
      </c>
      <c r="C82" s="62">
        <v>0.97794117647058831</v>
      </c>
      <c r="D82" s="62">
        <v>0.45833333333333331</v>
      </c>
      <c r="E82" s="62">
        <v>1</v>
      </c>
      <c r="F82" s="37">
        <f t="shared" si="4"/>
        <v>0.71813725490196079</v>
      </c>
      <c r="G82" s="35">
        <f t="shared" si="5"/>
        <v>0</v>
      </c>
    </row>
    <row r="83" spans="2:7" x14ac:dyDescent="0.25">
      <c r="B83" s="28" t="s">
        <v>37</v>
      </c>
      <c r="C83" s="62" t="s">
        <v>49</v>
      </c>
      <c r="D83" s="62" t="s">
        <v>49</v>
      </c>
      <c r="E83" s="62">
        <v>1</v>
      </c>
      <c r="F83" s="37">
        <f t="shared" si="4"/>
        <v>1</v>
      </c>
      <c r="G83" s="35">
        <f t="shared" si="5"/>
        <v>1</v>
      </c>
    </row>
    <row r="84" spans="2:7" x14ac:dyDescent="0.25">
      <c r="B84" s="28" t="s">
        <v>38</v>
      </c>
      <c r="C84" s="62">
        <v>1</v>
      </c>
      <c r="D84" s="62" t="s">
        <v>49</v>
      </c>
      <c r="E84" s="62">
        <v>1</v>
      </c>
      <c r="F84" s="37">
        <f t="shared" si="4"/>
        <v>1</v>
      </c>
      <c r="G84" s="35">
        <f t="shared" si="5"/>
        <v>1</v>
      </c>
    </row>
    <row r="85" spans="2:7" x14ac:dyDescent="0.25">
      <c r="B85" s="28" t="s">
        <v>39</v>
      </c>
      <c r="C85" s="62">
        <v>0.99983927480793344</v>
      </c>
      <c r="D85" s="62" t="s">
        <v>49</v>
      </c>
      <c r="E85" s="62">
        <v>1</v>
      </c>
      <c r="F85" s="37">
        <f t="shared" si="4"/>
        <v>0.99983927480793344</v>
      </c>
      <c r="G85" s="35">
        <f t="shared" si="5"/>
        <v>1</v>
      </c>
    </row>
    <row r="86" spans="2:7" x14ac:dyDescent="0.25">
      <c r="B86" s="28" t="s">
        <v>40</v>
      </c>
      <c r="C86" s="62" t="s">
        <v>49</v>
      </c>
      <c r="D86" s="62" t="s">
        <v>49</v>
      </c>
      <c r="E86" s="62">
        <v>1</v>
      </c>
      <c r="F86" s="37">
        <f t="shared" si="4"/>
        <v>1</v>
      </c>
      <c r="G86" s="35">
        <f t="shared" si="5"/>
        <v>1</v>
      </c>
    </row>
    <row r="87" spans="2:7" x14ac:dyDescent="0.25">
      <c r="B87" s="28" t="s">
        <v>41</v>
      </c>
      <c r="C87" s="62">
        <v>1</v>
      </c>
      <c r="D87" s="62" t="s">
        <v>49</v>
      </c>
      <c r="E87" s="62">
        <v>1</v>
      </c>
      <c r="F87" s="37">
        <f t="shared" si="4"/>
        <v>1</v>
      </c>
      <c r="G87" s="35">
        <f t="shared" si="5"/>
        <v>1</v>
      </c>
    </row>
    <row r="88" spans="2:7" x14ac:dyDescent="0.25">
      <c r="B88" s="28" t="s">
        <v>97</v>
      </c>
      <c r="C88" s="62" t="s">
        <v>481</v>
      </c>
      <c r="D88" s="62" t="s">
        <v>481</v>
      </c>
      <c r="E88" s="62">
        <v>1</v>
      </c>
      <c r="F88" s="37">
        <f t="shared" si="4"/>
        <v>0</v>
      </c>
      <c r="G88" s="35">
        <f t="shared" si="5"/>
        <v>0</v>
      </c>
    </row>
    <row r="89" spans="2:7" x14ac:dyDescent="0.25">
      <c r="B89" s="28" t="s">
        <v>98</v>
      </c>
      <c r="C89" s="62" t="s">
        <v>481</v>
      </c>
      <c r="D89" s="62" t="s">
        <v>481</v>
      </c>
      <c r="E89" s="62">
        <v>1</v>
      </c>
      <c r="F89" s="37">
        <f t="shared" si="4"/>
        <v>0</v>
      </c>
      <c r="G89" s="35">
        <f t="shared" si="5"/>
        <v>0</v>
      </c>
    </row>
    <row r="90" spans="2:7" x14ac:dyDescent="0.25">
      <c r="B90" s="28" t="s">
        <v>406</v>
      </c>
      <c r="C90" s="62" t="s">
        <v>49</v>
      </c>
      <c r="D90" s="62" t="s">
        <v>49</v>
      </c>
      <c r="E90" s="62">
        <v>1</v>
      </c>
      <c r="F90" s="37">
        <f t="shared" si="4"/>
        <v>1</v>
      </c>
      <c r="G90" s="35">
        <f t="shared" si="5"/>
        <v>1</v>
      </c>
    </row>
    <row r="91" spans="2:7" x14ac:dyDescent="0.25">
      <c r="B91" s="28" t="s">
        <v>99</v>
      </c>
      <c r="C91" s="62" t="s">
        <v>49</v>
      </c>
      <c r="D91" s="62" t="s">
        <v>49</v>
      </c>
      <c r="E91" s="62">
        <v>1</v>
      </c>
      <c r="F91" s="37">
        <f t="shared" si="4"/>
        <v>1</v>
      </c>
      <c r="G91" s="35">
        <f t="shared" si="5"/>
        <v>1</v>
      </c>
    </row>
    <row r="92" spans="2:7" x14ac:dyDescent="0.25">
      <c r="B92" s="28" t="s">
        <v>100</v>
      </c>
      <c r="C92" s="62">
        <v>1</v>
      </c>
      <c r="D92" s="62" t="s">
        <v>49</v>
      </c>
      <c r="E92" s="62">
        <v>0.98519265232983255</v>
      </c>
      <c r="F92" s="37">
        <f t="shared" si="4"/>
        <v>0.98519265232983255</v>
      </c>
      <c r="G92" s="35">
        <f t="shared" si="5"/>
        <v>1</v>
      </c>
    </row>
    <row r="93" spans="2:7" x14ac:dyDescent="0.25">
      <c r="B93" s="28" t="s">
        <v>101</v>
      </c>
      <c r="C93" s="62">
        <v>1</v>
      </c>
      <c r="D93" s="62" t="s">
        <v>49</v>
      </c>
      <c r="E93" s="62">
        <v>0.98519265232983255</v>
      </c>
      <c r="F93" s="37">
        <f t="shared" si="4"/>
        <v>0.98519265232983255</v>
      </c>
      <c r="G93" s="35">
        <f t="shared" si="5"/>
        <v>1</v>
      </c>
    </row>
    <row r="94" spans="2:7" x14ac:dyDescent="0.25">
      <c r="B94" s="28" t="s">
        <v>102</v>
      </c>
      <c r="C94" s="62">
        <v>0.97526806831844826</v>
      </c>
      <c r="D94" s="62">
        <v>0.4375</v>
      </c>
      <c r="E94" s="62">
        <v>0.92988351254462032</v>
      </c>
      <c r="F94" s="37">
        <f t="shared" si="4"/>
        <v>0.65685486688941841</v>
      </c>
      <c r="G94" s="35">
        <f t="shared" si="5"/>
        <v>0</v>
      </c>
    </row>
    <row r="95" spans="2:7" x14ac:dyDescent="0.25">
      <c r="B95" s="28" t="s">
        <v>103</v>
      </c>
      <c r="C95" s="62">
        <v>0.99998272551125278</v>
      </c>
      <c r="D95" s="62" t="s">
        <v>49</v>
      </c>
      <c r="E95" s="62">
        <v>1</v>
      </c>
      <c r="F95" s="37">
        <f t="shared" si="4"/>
        <v>0.99998272551125278</v>
      </c>
      <c r="G95" s="35">
        <f t="shared" si="5"/>
        <v>1</v>
      </c>
    </row>
    <row r="96" spans="2:7" x14ac:dyDescent="0.25">
      <c r="B96" s="28" t="s">
        <v>104</v>
      </c>
      <c r="C96" s="62">
        <v>0.99966634166500579</v>
      </c>
      <c r="D96" s="62" t="s">
        <v>49</v>
      </c>
      <c r="E96" s="62">
        <v>0.9974014336917354</v>
      </c>
      <c r="F96" s="37">
        <f t="shared" si="4"/>
        <v>0.997068642390049</v>
      </c>
      <c r="G96" s="35">
        <f t="shared" si="5"/>
        <v>1</v>
      </c>
    </row>
    <row r="97" spans="2:7" x14ac:dyDescent="0.25">
      <c r="B97" s="28" t="s">
        <v>105</v>
      </c>
      <c r="C97" s="62">
        <v>0.99993232138485477</v>
      </c>
      <c r="D97" s="62" t="s">
        <v>49</v>
      </c>
      <c r="E97" s="62">
        <v>0.99767025089620864</v>
      </c>
      <c r="F97" s="37">
        <f t="shared" si="4"/>
        <v>0.99760272995525645</v>
      </c>
      <c r="G97" s="35">
        <f t="shared" si="5"/>
        <v>1</v>
      </c>
    </row>
    <row r="98" spans="2:7" x14ac:dyDescent="0.25">
      <c r="B98" s="28" t="s">
        <v>42</v>
      </c>
      <c r="C98" s="62">
        <v>0.99994166034653764</v>
      </c>
      <c r="D98" s="62" t="s">
        <v>49</v>
      </c>
      <c r="E98" s="62">
        <v>1</v>
      </c>
      <c r="F98" s="37">
        <f t="shared" si="4"/>
        <v>0.99994166034653764</v>
      </c>
      <c r="G98" s="35">
        <f t="shared" si="5"/>
        <v>1</v>
      </c>
    </row>
    <row r="99" spans="2:7" x14ac:dyDescent="0.25">
      <c r="B99" s="28" t="s">
        <v>43</v>
      </c>
      <c r="C99" s="62">
        <v>1</v>
      </c>
      <c r="D99" s="62" t="s">
        <v>49</v>
      </c>
      <c r="E99" s="62">
        <v>1</v>
      </c>
      <c r="F99" s="37">
        <f t="shared" si="4"/>
        <v>1</v>
      </c>
      <c r="G99" s="35">
        <f t="shared" si="5"/>
        <v>1</v>
      </c>
    </row>
    <row r="100" spans="2:7" x14ac:dyDescent="0.25">
      <c r="B100" s="28" t="s">
        <v>106</v>
      </c>
      <c r="C100" s="62">
        <v>0.99999709772258294</v>
      </c>
      <c r="D100" s="62" t="s">
        <v>49</v>
      </c>
      <c r="E100" s="62">
        <v>0.97874103942646595</v>
      </c>
      <c r="F100" s="37">
        <f t="shared" si="4"/>
        <v>0.97873819884845004</v>
      </c>
      <c r="G100" s="35">
        <f t="shared" si="5"/>
        <v>1</v>
      </c>
    </row>
    <row r="101" spans="2:7" x14ac:dyDescent="0.25">
      <c r="B101" s="28" t="s">
        <v>107</v>
      </c>
      <c r="C101" s="62">
        <v>0.99997156362574113</v>
      </c>
      <c r="D101" s="62" t="s">
        <v>49</v>
      </c>
      <c r="E101" s="62">
        <v>0.77170698924718661</v>
      </c>
      <c r="F101" s="37">
        <f t="shared" si="4"/>
        <v>0.77168504469842225</v>
      </c>
      <c r="G101" s="35">
        <f t="shared" si="5"/>
        <v>0</v>
      </c>
    </row>
  </sheetData>
  <autoFilter ref="B11:G101" xr:uid="{00000000-0009-0000-0000-000002000000}">
    <sortState ref="B12:G101">
      <sortCondition ref="B11:B101"/>
    </sortState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N52"/>
  <sheetViews>
    <sheetView showGridLines="0" topLeftCell="A7" workbookViewId="0">
      <selection activeCell="E15" sqref="E15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3" customWidth="1"/>
    <col min="4" max="4" width="16" style="3" customWidth="1"/>
    <col min="5" max="5" width="15.85546875" style="3" customWidth="1"/>
    <col min="6" max="6" width="17" style="3" customWidth="1"/>
    <col min="9" max="9" width="11.85546875" bestFit="1" customWidth="1"/>
  </cols>
  <sheetData>
    <row r="1" spans="2:14" x14ac:dyDescent="0.25">
      <c r="C1"/>
      <c r="D1"/>
      <c r="E1"/>
      <c r="F1"/>
    </row>
    <row r="2" spans="2:14" x14ac:dyDescent="0.25">
      <c r="C2"/>
      <c r="D2"/>
      <c r="E2"/>
      <c r="F2"/>
    </row>
    <row r="3" spans="2:14" x14ac:dyDescent="0.25">
      <c r="C3"/>
      <c r="D3"/>
      <c r="E3"/>
      <c r="F3"/>
    </row>
    <row r="4" spans="2:14" x14ac:dyDescent="0.25">
      <c r="C4"/>
      <c r="D4"/>
      <c r="E4"/>
      <c r="F4"/>
    </row>
    <row r="5" spans="2:14" x14ac:dyDescent="0.25">
      <c r="C5"/>
      <c r="D5"/>
      <c r="E5"/>
      <c r="F5"/>
    </row>
    <row r="6" spans="2:14" x14ac:dyDescent="0.25">
      <c r="H6" s="26"/>
      <c r="I6" s="24"/>
      <c r="J6" s="24"/>
      <c r="K6" s="24"/>
      <c r="L6" s="24"/>
    </row>
    <row r="7" spans="2:14" x14ac:dyDescent="0.25">
      <c r="B7" s="1" t="s">
        <v>398</v>
      </c>
      <c r="H7" s="29"/>
      <c r="I7" s="24"/>
      <c r="J7" s="24"/>
      <c r="K7" s="24"/>
      <c r="L7" s="24"/>
      <c r="M7" s="24"/>
      <c r="N7" s="24"/>
    </row>
    <row r="8" spans="2:14" x14ac:dyDescent="0.25">
      <c r="H8" s="24"/>
      <c r="I8" s="24"/>
      <c r="J8" s="24"/>
      <c r="K8" s="24"/>
      <c r="L8" s="24"/>
    </row>
    <row r="9" spans="2:14" x14ac:dyDescent="0.25">
      <c r="B9" t="s">
        <v>0</v>
      </c>
      <c r="C9" s="2">
        <f>+'CT Centro Sur'!C9</f>
        <v>43435</v>
      </c>
      <c r="H9" s="24"/>
      <c r="I9" s="24"/>
      <c r="J9" s="24"/>
      <c r="K9" s="24"/>
      <c r="L9" s="24"/>
    </row>
    <row r="10" spans="2:14" x14ac:dyDescent="0.25">
      <c r="H10" s="24"/>
      <c r="I10" s="24"/>
      <c r="J10" s="24"/>
      <c r="K10" s="24"/>
      <c r="L10" s="24"/>
    </row>
    <row r="11" spans="2:14" ht="30" x14ac:dyDescent="0.25">
      <c r="B11" s="17" t="s">
        <v>1</v>
      </c>
      <c r="C11" s="18" t="s">
        <v>175</v>
      </c>
      <c r="D11" s="18" t="s">
        <v>174</v>
      </c>
      <c r="E11" s="18" t="s">
        <v>173</v>
      </c>
      <c r="F11" s="18" t="s">
        <v>172</v>
      </c>
      <c r="G11" s="19"/>
    </row>
    <row r="12" spans="2:14" x14ac:dyDescent="0.25">
      <c r="B12" s="28" t="s">
        <v>140</v>
      </c>
      <c r="C12" s="32" t="s">
        <v>49</v>
      </c>
      <c r="D12" s="32">
        <v>0.99845430107539401</v>
      </c>
      <c r="E12" s="32">
        <f t="shared" ref="E12" si="0">IF(C12="No participó",D12,C12*D12)</f>
        <v>0.99845430107539401</v>
      </c>
      <c r="F12" s="35">
        <f>IF(ROUND(E12,2)&gt;=0.98,1,0)</f>
        <v>1</v>
      </c>
    </row>
    <row r="13" spans="2:14" x14ac:dyDescent="0.25">
      <c r="B13" s="28" t="s">
        <v>139</v>
      </c>
      <c r="C13" s="32" t="s">
        <v>49</v>
      </c>
      <c r="D13" s="32">
        <v>0.97379032258064513</v>
      </c>
      <c r="E13" s="32">
        <f t="shared" ref="E13:E46" si="1">IF(C13="No participó",D13,C13*D13)</f>
        <v>0.97379032258064513</v>
      </c>
      <c r="F13" s="35">
        <f t="shared" ref="F13:F46" si="2">IF(ROUND(E13,2)&gt;=0.98,1,0)</f>
        <v>0</v>
      </c>
    </row>
    <row r="14" spans="2:14" x14ac:dyDescent="0.25">
      <c r="B14" s="10" t="s">
        <v>165</v>
      </c>
      <c r="C14" s="32" t="s">
        <v>49</v>
      </c>
      <c r="D14" s="32">
        <v>1</v>
      </c>
      <c r="E14" s="32">
        <f t="shared" si="1"/>
        <v>1</v>
      </c>
      <c r="F14" s="35">
        <f t="shared" si="2"/>
        <v>1</v>
      </c>
    </row>
    <row r="15" spans="2:14" x14ac:dyDescent="0.25">
      <c r="B15" s="10" t="s">
        <v>164</v>
      </c>
      <c r="C15" s="32" t="s">
        <v>49</v>
      </c>
      <c r="D15" s="32">
        <v>1</v>
      </c>
      <c r="E15" s="32">
        <f t="shared" si="1"/>
        <v>1</v>
      </c>
      <c r="F15" s="35">
        <f t="shared" si="2"/>
        <v>1</v>
      </c>
    </row>
    <row r="16" spans="2:14" x14ac:dyDescent="0.25">
      <c r="B16" s="28" t="s">
        <v>146</v>
      </c>
      <c r="C16" s="32" t="s">
        <v>49</v>
      </c>
      <c r="D16" s="32">
        <v>1</v>
      </c>
      <c r="E16" s="32">
        <f t="shared" si="1"/>
        <v>1</v>
      </c>
      <c r="F16" s="35">
        <f t="shared" si="2"/>
        <v>1</v>
      </c>
    </row>
    <row r="17" spans="2:6" x14ac:dyDescent="0.25">
      <c r="B17" s="10" t="s">
        <v>171</v>
      </c>
      <c r="C17" s="32" t="s">
        <v>49</v>
      </c>
      <c r="D17" s="32">
        <v>0.99050179211471623</v>
      </c>
      <c r="E17" s="32">
        <f t="shared" si="1"/>
        <v>0.99050179211471623</v>
      </c>
      <c r="F17" s="35">
        <f t="shared" si="2"/>
        <v>1</v>
      </c>
    </row>
    <row r="18" spans="2:6" x14ac:dyDescent="0.25">
      <c r="B18" s="10" t="s">
        <v>166</v>
      </c>
      <c r="C18" s="32" t="s">
        <v>49</v>
      </c>
      <c r="D18" s="32">
        <v>1</v>
      </c>
      <c r="E18" s="32">
        <f t="shared" si="1"/>
        <v>1</v>
      </c>
      <c r="F18" s="35">
        <f t="shared" si="2"/>
        <v>1</v>
      </c>
    </row>
    <row r="19" spans="2:6" x14ac:dyDescent="0.25">
      <c r="B19" s="10" t="s">
        <v>170</v>
      </c>
      <c r="C19" s="32" t="s">
        <v>49</v>
      </c>
      <c r="D19" s="32">
        <v>0.99876792114716206</v>
      </c>
      <c r="E19" s="32">
        <f t="shared" si="1"/>
        <v>0.99876792114716206</v>
      </c>
      <c r="F19" s="35">
        <f t="shared" si="2"/>
        <v>1</v>
      </c>
    </row>
    <row r="20" spans="2:6" x14ac:dyDescent="0.25">
      <c r="B20" s="10" t="s">
        <v>155</v>
      </c>
      <c r="C20" s="32" t="s">
        <v>49</v>
      </c>
      <c r="D20" s="32">
        <v>1</v>
      </c>
      <c r="E20" s="32">
        <f t="shared" si="1"/>
        <v>1</v>
      </c>
      <c r="F20" s="35">
        <f t="shared" si="2"/>
        <v>1</v>
      </c>
    </row>
    <row r="21" spans="2:6" x14ac:dyDescent="0.25">
      <c r="B21" s="10" t="s">
        <v>154</v>
      </c>
      <c r="C21" s="32" t="s">
        <v>49</v>
      </c>
      <c r="D21" s="32">
        <v>1</v>
      </c>
      <c r="E21" s="32">
        <f t="shared" si="1"/>
        <v>1</v>
      </c>
      <c r="F21" s="35">
        <f t="shared" si="2"/>
        <v>1</v>
      </c>
    </row>
    <row r="22" spans="2:6" x14ac:dyDescent="0.25">
      <c r="B22" s="10" t="s">
        <v>153</v>
      </c>
      <c r="C22" s="32" t="s">
        <v>49</v>
      </c>
      <c r="D22" s="32">
        <v>1</v>
      </c>
      <c r="E22" s="32">
        <f t="shared" si="1"/>
        <v>1</v>
      </c>
      <c r="F22" s="35">
        <f t="shared" si="2"/>
        <v>1</v>
      </c>
    </row>
    <row r="23" spans="2:6" x14ac:dyDescent="0.25">
      <c r="B23" s="10" t="s">
        <v>152</v>
      </c>
      <c r="C23" s="32" t="s">
        <v>49</v>
      </c>
      <c r="D23" s="32">
        <v>1</v>
      </c>
      <c r="E23" s="32">
        <f t="shared" si="1"/>
        <v>1</v>
      </c>
      <c r="F23" s="35">
        <f t="shared" si="2"/>
        <v>1</v>
      </c>
    </row>
    <row r="24" spans="2:6" x14ac:dyDescent="0.25">
      <c r="B24" s="10" t="s">
        <v>169</v>
      </c>
      <c r="C24" s="32" t="s">
        <v>49</v>
      </c>
      <c r="D24" s="32">
        <v>1</v>
      </c>
      <c r="E24" s="32">
        <f t="shared" si="1"/>
        <v>1</v>
      </c>
      <c r="F24" s="35">
        <f t="shared" si="2"/>
        <v>1</v>
      </c>
    </row>
    <row r="25" spans="2:6" x14ac:dyDescent="0.25">
      <c r="B25" s="10" t="s">
        <v>168</v>
      </c>
      <c r="C25" s="32" t="s">
        <v>49</v>
      </c>
      <c r="D25" s="32">
        <v>1</v>
      </c>
      <c r="E25" s="32">
        <f t="shared" si="1"/>
        <v>1</v>
      </c>
      <c r="F25" s="35">
        <f t="shared" si="2"/>
        <v>1</v>
      </c>
    </row>
    <row r="26" spans="2:6" x14ac:dyDescent="0.25">
      <c r="B26" s="10" t="s">
        <v>167</v>
      </c>
      <c r="C26" s="32" t="s">
        <v>49</v>
      </c>
      <c r="D26" s="32">
        <v>1</v>
      </c>
      <c r="E26" s="32">
        <f t="shared" si="1"/>
        <v>1</v>
      </c>
      <c r="F26" s="35">
        <f t="shared" si="2"/>
        <v>1</v>
      </c>
    </row>
    <row r="27" spans="2:6" x14ac:dyDescent="0.25">
      <c r="B27" s="10" t="s">
        <v>163</v>
      </c>
      <c r="C27" s="32" t="s">
        <v>49</v>
      </c>
      <c r="D27" s="32">
        <v>3.7335731547265762E-7</v>
      </c>
      <c r="E27" s="32">
        <f t="shared" si="1"/>
        <v>3.7335731547265762E-7</v>
      </c>
      <c r="F27" s="35">
        <f t="shared" si="2"/>
        <v>0</v>
      </c>
    </row>
    <row r="28" spans="2:6" x14ac:dyDescent="0.25">
      <c r="B28" s="10" t="s">
        <v>162</v>
      </c>
      <c r="C28" s="32" t="s">
        <v>49</v>
      </c>
      <c r="D28" s="32">
        <v>3.7335731547265762E-7</v>
      </c>
      <c r="E28" s="32">
        <f t="shared" si="1"/>
        <v>3.7335731547265762E-7</v>
      </c>
      <c r="F28" s="35">
        <f t="shared" si="2"/>
        <v>0</v>
      </c>
    </row>
    <row r="29" spans="2:6" x14ac:dyDescent="0.25">
      <c r="B29" s="28" t="s">
        <v>142</v>
      </c>
      <c r="C29" s="32" t="s">
        <v>49</v>
      </c>
      <c r="D29" s="32">
        <v>1</v>
      </c>
      <c r="E29" s="32">
        <f t="shared" si="1"/>
        <v>1</v>
      </c>
      <c r="F29" s="35">
        <f t="shared" si="2"/>
        <v>1</v>
      </c>
    </row>
    <row r="30" spans="2:6" x14ac:dyDescent="0.25">
      <c r="B30" s="28" t="s">
        <v>141</v>
      </c>
      <c r="C30" s="32" t="s">
        <v>49</v>
      </c>
      <c r="D30" s="32">
        <v>1</v>
      </c>
      <c r="E30" s="32">
        <f t="shared" si="1"/>
        <v>1</v>
      </c>
      <c r="F30" s="35">
        <f t="shared" si="2"/>
        <v>1</v>
      </c>
    </row>
    <row r="31" spans="2:6" x14ac:dyDescent="0.25">
      <c r="B31" s="28" t="s">
        <v>145</v>
      </c>
      <c r="C31" s="32" t="s">
        <v>49</v>
      </c>
      <c r="D31" s="32">
        <v>0.99348118279580844</v>
      </c>
      <c r="E31" s="32">
        <f t="shared" si="1"/>
        <v>0.99348118279580844</v>
      </c>
      <c r="F31" s="35">
        <f t="shared" si="2"/>
        <v>1</v>
      </c>
    </row>
    <row r="32" spans="2:6" x14ac:dyDescent="0.25">
      <c r="B32" s="28" t="s">
        <v>144</v>
      </c>
      <c r="C32" s="32" t="s">
        <v>49</v>
      </c>
      <c r="D32" s="32">
        <v>1</v>
      </c>
      <c r="E32" s="32">
        <f t="shared" si="1"/>
        <v>1</v>
      </c>
      <c r="F32" s="35">
        <f t="shared" si="2"/>
        <v>1</v>
      </c>
    </row>
    <row r="33" spans="2:6" x14ac:dyDescent="0.25">
      <c r="B33" s="28" t="s">
        <v>143</v>
      </c>
      <c r="C33" s="32" t="s">
        <v>49</v>
      </c>
      <c r="D33" s="32">
        <v>1</v>
      </c>
      <c r="E33" s="32">
        <f t="shared" si="1"/>
        <v>1</v>
      </c>
      <c r="F33" s="35">
        <f t="shared" si="2"/>
        <v>1</v>
      </c>
    </row>
    <row r="34" spans="2:6" x14ac:dyDescent="0.25">
      <c r="B34" s="10" t="s">
        <v>33</v>
      </c>
      <c r="C34" s="32" t="s">
        <v>49</v>
      </c>
      <c r="D34" s="32">
        <v>1</v>
      </c>
      <c r="E34" s="32">
        <f t="shared" si="1"/>
        <v>1</v>
      </c>
      <c r="F34" s="35">
        <f t="shared" si="2"/>
        <v>1</v>
      </c>
    </row>
    <row r="35" spans="2:6" x14ac:dyDescent="0.25">
      <c r="B35" s="10" t="s">
        <v>34</v>
      </c>
      <c r="C35" s="32" t="s">
        <v>49</v>
      </c>
      <c r="D35" s="32">
        <v>1</v>
      </c>
      <c r="E35" s="32">
        <f t="shared" si="1"/>
        <v>1</v>
      </c>
      <c r="F35" s="35">
        <f t="shared" si="2"/>
        <v>1</v>
      </c>
    </row>
    <row r="36" spans="2:6" x14ac:dyDescent="0.25">
      <c r="B36" s="10" t="s">
        <v>151</v>
      </c>
      <c r="C36" s="32" t="s">
        <v>49</v>
      </c>
      <c r="D36" s="32">
        <v>1</v>
      </c>
      <c r="E36" s="32">
        <f t="shared" si="1"/>
        <v>1</v>
      </c>
      <c r="F36" s="35">
        <f t="shared" si="2"/>
        <v>1</v>
      </c>
    </row>
    <row r="37" spans="2:6" x14ac:dyDescent="0.25">
      <c r="B37" s="10" t="s">
        <v>150</v>
      </c>
      <c r="C37" s="32" t="s">
        <v>49</v>
      </c>
      <c r="D37" s="32">
        <v>1</v>
      </c>
      <c r="E37" s="32">
        <f t="shared" si="1"/>
        <v>1</v>
      </c>
      <c r="F37" s="35">
        <f t="shared" si="2"/>
        <v>1</v>
      </c>
    </row>
    <row r="38" spans="2:6" x14ac:dyDescent="0.25">
      <c r="B38" s="10" t="s">
        <v>161</v>
      </c>
      <c r="C38" s="32" t="s">
        <v>49</v>
      </c>
      <c r="D38" s="32">
        <v>1</v>
      </c>
      <c r="E38" s="32">
        <f t="shared" si="1"/>
        <v>1</v>
      </c>
      <c r="F38" s="35">
        <f t="shared" si="2"/>
        <v>1</v>
      </c>
    </row>
    <row r="39" spans="2:6" x14ac:dyDescent="0.25">
      <c r="B39" s="10" t="s">
        <v>160</v>
      </c>
      <c r="C39" s="32" t="s">
        <v>49</v>
      </c>
      <c r="D39" s="32">
        <v>1</v>
      </c>
      <c r="E39" s="32">
        <f t="shared" si="1"/>
        <v>1</v>
      </c>
      <c r="F39" s="35">
        <f t="shared" si="2"/>
        <v>1</v>
      </c>
    </row>
    <row r="40" spans="2:6" x14ac:dyDescent="0.25">
      <c r="B40" s="10" t="s">
        <v>159</v>
      </c>
      <c r="C40" s="32" t="s">
        <v>49</v>
      </c>
      <c r="D40" s="32">
        <v>1</v>
      </c>
      <c r="E40" s="32">
        <f t="shared" si="1"/>
        <v>1</v>
      </c>
      <c r="F40" s="35">
        <f t="shared" si="2"/>
        <v>1</v>
      </c>
    </row>
    <row r="41" spans="2:6" x14ac:dyDescent="0.25">
      <c r="B41" s="10" t="s">
        <v>158</v>
      </c>
      <c r="C41" s="32" t="s">
        <v>49</v>
      </c>
      <c r="D41" s="32">
        <v>1</v>
      </c>
      <c r="E41" s="32">
        <f t="shared" si="1"/>
        <v>1</v>
      </c>
      <c r="F41" s="35">
        <f t="shared" si="2"/>
        <v>1</v>
      </c>
    </row>
    <row r="42" spans="2:6" x14ac:dyDescent="0.25">
      <c r="B42" s="10" t="s">
        <v>157</v>
      </c>
      <c r="C42" s="32" t="s">
        <v>49</v>
      </c>
      <c r="D42" s="32">
        <v>1</v>
      </c>
      <c r="E42" s="32">
        <f t="shared" si="1"/>
        <v>1</v>
      </c>
      <c r="F42" s="35">
        <f t="shared" si="2"/>
        <v>1</v>
      </c>
    </row>
    <row r="43" spans="2:6" x14ac:dyDescent="0.25">
      <c r="B43" s="10" t="s">
        <v>156</v>
      </c>
      <c r="C43" s="32" t="s">
        <v>49</v>
      </c>
      <c r="D43" s="32">
        <v>1</v>
      </c>
      <c r="E43" s="32">
        <f t="shared" si="1"/>
        <v>1</v>
      </c>
      <c r="F43" s="35">
        <f t="shared" si="2"/>
        <v>1</v>
      </c>
    </row>
    <row r="44" spans="2:6" x14ac:dyDescent="0.25">
      <c r="B44" s="10" t="s">
        <v>149</v>
      </c>
      <c r="C44" s="32" t="s">
        <v>49</v>
      </c>
      <c r="D44" s="32">
        <v>1</v>
      </c>
      <c r="E44" s="32">
        <f t="shared" si="1"/>
        <v>1</v>
      </c>
      <c r="F44" s="35">
        <f t="shared" si="2"/>
        <v>1</v>
      </c>
    </row>
    <row r="45" spans="2:6" x14ac:dyDescent="0.25">
      <c r="B45" s="10" t="s">
        <v>148</v>
      </c>
      <c r="C45" s="32" t="s">
        <v>49</v>
      </c>
      <c r="D45" s="32">
        <v>1</v>
      </c>
      <c r="E45" s="32">
        <f t="shared" si="1"/>
        <v>1</v>
      </c>
      <c r="F45" s="35">
        <f t="shared" si="2"/>
        <v>1</v>
      </c>
    </row>
    <row r="46" spans="2:6" x14ac:dyDescent="0.25">
      <c r="B46" s="10" t="s">
        <v>147</v>
      </c>
      <c r="C46" s="32" t="s">
        <v>49</v>
      </c>
      <c r="D46" s="32">
        <v>1</v>
      </c>
      <c r="E46" s="32">
        <f t="shared" si="1"/>
        <v>1</v>
      </c>
      <c r="F46" s="35">
        <f t="shared" si="2"/>
        <v>1</v>
      </c>
    </row>
    <row r="48" spans="2:6" x14ac:dyDescent="0.25">
      <c r="B48" s="49"/>
      <c r="C48" s="49"/>
      <c r="D48" s="49"/>
      <c r="E48" s="49"/>
      <c r="F48" s="49"/>
    </row>
    <row r="49" spans="2:6" x14ac:dyDescent="0.25">
      <c r="B49" s="49"/>
      <c r="C49" s="49"/>
      <c r="D49" s="49"/>
      <c r="E49" s="49"/>
      <c r="F49" s="49"/>
    </row>
    <row r="50" spans="2:6" x14ac:dyDescent="0.25">
      <c r="B50" s="49"/>
      <c r="C50" s="49"/>
      <c r="D50" s="49"/>
      <c r="E50" s="49"/>
      <c r="F50" s="49"/>
    </row>
    <row r="51" spans="2:6" x14ac:dyDescent="0.25">
      <c r="B51" s="49"/>
      <c r="C51" s="49"/>
      <c r="D51" s="49"/>
      <c r="E51" s="49"/>
      <c r="F51" s="49"/>
    </row>
    <row r="52" spans="2:6" x14ac:dyDescent="0.25">
      <c r="B52" s="49"/>
      <c r="C52" s="49"/>
      <c r="D52" s="49"/>
      <c r="E52" s="49"/>
      <c r="F52" s="49"/>
    </row>
  </sheetData>
  <autoFilter ref="B11:F46" xr:uid="{D6ABC763-FDF7-4F2E-A2D4-74E4576699D4}"/>
  <sortState ref="B12:B46">
    <sortCondition ref="B12"/>
  </sortState>
  <mergeCells count="1">
    <mergeCell ref="B48:F5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N35"/>
  <sheetViews>
    <sheetView showGridLines="0" workbookViewId="0">
      <selection activeCell="C12" sqref="C12:D29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3" customWidth="1"/>
    <col min="4" max="4" width="15.140625" style="3" customWidth="1"/>
    <col min="5" max="5" width="15.85546875" style="3" customWidth="1"/>
    <col min="6" max="6" width="17" style="3" customWidth="1"/>
  </cols>
  <sheetData>
    <row r="1" spans="2:14" x14ac:dyDescent="0.25">
      <c r="C1"/>
      <c r="D1"/>
      <c r="E1"/>
      <c r="F1"/>
    </row>
    <row r="2" spans="2:14" x14ac:dyDescent="0.25">
      <c r="C2"/>
      <c r="D2"/>
      <c r="E2"/>
      <c r="F2"/>
    </row>
    <row r="3" spans="2:14" x14ac:dyDescent="0.25">
      <c r="C3"/>
      <c r="D3"/>
      <c r="E3"/>
      <c r="F3"/>
    </row>
    <row r="4" spans="2:14" x14ac:dyDescent="0.25">
      <c r="C4"/>
      <c r="D4"/>
      <c r="E4"/>
      <c r="F4"/>
    </row>
    <row r="5" spans="2:14" x14ac:dyDescent="0.25">
      <c r="C5"/>
      <c r="D5"/>
      <c r="E5"/>
      <c r="F5"/>
    </row>
    <row r="6" spans="2:14" x14ac:dyDescent="0.25">
      <c r="I6" s="24"/>
      <c r="J6" s="24"/>
      <c r="K6" s="24"/>
      <c r="L6" s="24"/>
      <c r="M6" s="24"/>
    </row>
    <row r="7" spans="2:14" x14ac:dyDescent="0.25">
      <c r="B7" s="1" t="s">
        <v>399</v>
      </c>
      <c r="I7" s="24"/>
      <c r="J7" s="24"/>
      <c r="K7" s="24"/>
      <c r="L7" s="24"/>
      <c r="M7" s="24"/>
      <c r="N7" s="24"/>
    </row>
    <row r="8" spans="2:14" x14ac:dyDescent="0.25">
      <c r="I8" s="24"/>
      <c r="J8" s="24"/>
      <c r="K8" s="24"/>
      <c r="L8" s="24"/>
      <c r="M8" s="24"/>
    </row>
    <row r="9" spans="2:14" x14ac:dyDescent="0.25">
      <c r="B9" t="s">
        <v>0</v>
      </c>
      <c r="C9" s="2">
        <f>+'PRS_PA Centro Sur'!C9</f>
        <v>43435</v>
      </c>
      <c r="I9" s="24"/>
      <c r="J9" s="24"/>
      <c r="K9" s="24"/>
      <c r="L9" s="24"/>
      <c r="M9" s="24"/>
    </row>
    <row r="10" spans="2:14" x14ac:dyDescent="0.25">
      <c r="I10" s="24"/>
      <c r="J10" s="24"/>
      <c r="K10" s="24"/>
      <c r="L10" s="24"/>
      <c r="M10" s="24"/>
    </row>
    <row r="11" spans="2:14" ht="30" x14ac:dyDescent="0.25">
      <c r="B11" s="17" t="s">
        <v>1</v>
      </c>
      <c r="C11" s="18" t="s">
        <v>175</v>
      </c>
      <c r="D11" s="18" t="s">
        <v>174</v>
      </c>
      <c r="E11" s="18" t="s">
        <v>173</v>
      </c>
      <c r="F11" s="18" t="s">
        <v>172</v>
      </c>
      <c r="G11" s="19"/>
      <c r="H11" s="19"/>
      <c r="I11" s="24"/>
      <c r="J11" s="24"/>
      <c r="K11" s="24"/>
      <c r="L11" s="24"/>
      <c r="M11" s="24"/>
    </row>
    <row r="12" spans="2:14" x14ac:dyDescent="0.25">
      <c r="B12" s="10" t="s">
        <v>178</v>
      </c>
      <c r="C12" s="32" t="s">
        <v>49</v>
      </c>
      <c r="D12" s="32">
        <v>1</v>
      </c>
      <c r="E12" s="32">
        <f t="shared" ref="E12:E29" si="0">IF(C12="No participó",D12,C12*D12)</f>
        <v>1</v>
      </c>
      <c r="F12" s="35">
        <f t="shared" ref="F12:F29" si="1">IF(ROUND(E12,2)&gt;=0.98,1,0)</f>
        <v>1</v>
      </c>
      <c r="G12" s="24"/>
      <c r="H12" s="26"/>
      <c r="I12" s="24"/>
      <c r="J12" s="24"/>
      <c r="K12" s="24"/>
      <c r="L12" s="24"/>
      <c r="M12" s="24"/>
    </row>
    <row r="13" spans="2:14" x14ac:dyDescent="0.25">
      <c r="B13" s="10" t="s">
        <v>177</v>
      </c>
      <c r="C13" s="32" t="s">
        <v>49</v>
      </c>
      <c r="D13" s="32">
        <v>0.99762544802891373</v>
      </c>
      <c r="E13" s="32">
        <f t="shared" si="0"/>
        <v>0.99762544802891373</v>
      </c>
      <c r="F13" s="35">
        <f t="shared" si="1"/>
        <v>1</v>
      </c>
      <c r="G13" s="24"/>
      <c r="H13" s="29"/>
      <c r="I13" s="24"/>
      <c r="J13" s="24"/>
      <c r="K13" s="24"/>
      <c r="L13" s="24"/>
      <c r="M13" s="24"/>
    </row>
    <row r="14" spans="2:14" x14ac:dyDescent="0.25">
      <c r="B14" s="10" t="s">
        <v>140</v>
      </c>
      <c r="C14" s="32" t="s">
        <v>49</v>
      </c>
      <c r="D14" s="32">
        <v>0.99845430107539401</v>
      </c>
      <c r="E14" s="32">
        <f t="shared" si="0"/>
        <v>0.99845430107539401</v>
      </c>
      <c r="F14" s="35">
        <f t="shared" si="1"/>
        <v>1</v>
      </c>
      <c r="G14" s="24"/>
      <c r="H14" s="24"/>
      <c r="I14" s="24"/>
      <c r="J14" s="24"/>
      <c r="K14" s="24"/>
      <c r="L14" s="24"/>
      <c r="M14" s="24"/>
    </row>
    <row r="15" spans="2:14" x14ac:dyDescent="0.25">
      <c r="B15" s="10" t="s">
        <v>139</v>
      </c>
      <c r="C15" s="32" t="s">
        <v>49</v>
      </c>
      <c r="D15" s="32">
        <v>0.97379032258064513</v>
      </c>
      <c r="E15" s="32">
        <f t="shared" si="0"/>
        <v>0.97379032258064513</v>
      </c>
      <c r="F15" s="35">
        <f t="shared" si="1"/>
        <v>0</v>
      </c>
      <c r="G15" s="24"/>
      <c r="H15" s="24"/>
      <c r="I15" s="24"/>
      <c r="J15" s="24"/>
      <c r="K15" s="24"/>
      <c r="L15" s="24"/>
      <c r="M15" s="24"/>
    </row>
    <row r="16" spans="2:14" x14ac:dyDescent="0.25">
      <c r="B16" s="10" t="s">
        <v>180</v>
      </c>
      <c r="C16" s="32" t="s">
        <v>49</v>
      </c>
      <c r="D16" s="32">
        <v>0.99829749103927523</v>
      </c>
      <c r="E16" s="32">
        <f t="shared" si="0"/>
        <v>0.99829749103927523</v>
      </c>
      <c r="F16" s="35">
        <f t="shared" si="1"/>
        <v>1</v>
      </c>
      <c r="G16" s="24"/>
      <c r="H16" s="24"/>
      <c r="I16" s="24"/>
      <c r="J16" s="24"/>
      <c r="K16" s="24"/>
      <c r="L16" s="24"/>
      <c r="M16" s="24"/>
    </row>
    <row r="17" spans="2:13" x14ac:dyDescent="0.25">
      <c r="B17" s="10" t="s">
        <v>181</v>
      </c>
      <c r="C17" s="32" t="s">
        <v>49</v>
      </c>
      <c r="D17" s="32">
        <v>1</v>
      </c>
      <c r="E17" s="32">
        <f t="shared" si="0"/>
        <v>1</v>
      </c>
      <c r="F17" s="35">
        <f t="shared" si="1"/>
        <v>1</v>
      </c>
      <c r="G17" s="24"/>
      <c r="H17" s="24"/>
      <c r="I17" s="24"/>
      <c r="J17" s="24"/>
      <c r="K17" s="24"/>
      <c r="L17" s="24"/>
      <c r="M17" s="24"/>
    </row>
    <row r="18" spans="2:13" x14ac:dyDescent="0.25">
      <c r="B18" s="10" t="s">
        <v>183</v>
      </c>
      <c r="C18" s="32" t="s">
        <v>49</v>
      </c>
      <c r="D18" s="32">
        <v>1</v>
      </c>
      <c r="E18" s="32">
        <f t="shared" si="0"/>
        <v>1</v>
      </c>
      <c r="F18" s="35">
        <f t="shared" si="1"/>
        <v>1</v>
      </c>
      <c r="G18" s="24"/>
      <c r="H18" s="24"/>
      <c r="I18" s="24"/>
      <c r="J18" s="24"/>
      <c r="K18" s="24"/>
      <c r="L18" s="24"/>
      <c r="M18" s="24"/>
    </row>
    <row r="19" spans="2:13" x14ac:dyDescent="0.25">
      <c r="B19" s="10" t="s">
        <v>182</v>
      </c>
      <c r="C19" s="32" t="s">
        <v>49</v>
      </c>
      <c r="D19" s="32">
        <v>1</v>
      </c>
      <c r="E19" s="32">
        <f t="shared" si="0"/>
        <v>1</v>
      </c>
      <c r="F19" s="35">
        <f t="shared" si="1"/>
        <v>1</v>
      </c>
      <c r="G19" s="24"/>
      <c r="H19" s="24"/>
      <c r="I19" s="24"/>
      <c r="J19" s="24"/>
      <c r="K19" s="24"/>
      <c r="L19" s="24"/>
      <c r="M19" s="24"/>
    </row>
    <row r="20" spans="2:13" x14ac:dyDescent="0.25">
      <c r="B20" s="10" t="s">
        <v>142</v>
      </c>
      <c r="C20" s="32">
        <v>1</v>
      </c>
      <c r="D20" s="32">
        <v>1</v>
      </c>
      <c r="E20" s="32">
        <f t="shared" si="0"/>
        <v>1</v>
      </c>
      <c r="F20" s="35">
        <f t="shared" si="1"/>
        <v>1</v>
      </c>
      <c r="G20" s="24"/>
      <c r="H20" s="24"/>
      <c r="I20" s="24"/>
      <c r="J20" s="24"/>
      <c r="K20" s="24"/>
      <c r="L20" s="24"/>
      <c r="M20" s="24"/>
    </row>
    <row r="21" spans="2:13" x14ac:dyDescent="0.25">
      <c r="B21" s="10" t="s">
        <v>141</v>
      </c>
      <c r="C21" s="32">
        <v>1</v>
      </c>
      <c r="D21" s="32">
        <v>1</v>
      </c>
      <c r="E21" s="32">
        <f t="shared" si="0"/>
        <v>1</v>
      </c>
      <c r="F21" s="35">
        <f t="shared" si="1"/>
        <v>1</v>
      </c>
      <c r="G21" s="24"/>
      <c r="H21" s="24"/>
      <c r="I21" s="24"/>
      <c r="J21" s="24"/>
      <c r="K21" s="24"/>
      <c r="L21" s="24"/>
      <c r="M21" s="24"/>
    </row>
    <row r="22" spans="2:13" x14ac:dyDescent="0.25">
      <c r="B22" s="10" t="s">
        <v>89</v>
      </c>
      <c r="C22" s="32">
        <v>1</v>
      </c>
      <c r="D22" s="32">
        <v>1</v>
      </c>
      <c r="E22" s="32">
        <f t="shared" si="0"/>
        <v>1</v>
      </c>
      <c r="F22" s="35">
        <f t="shared" si="1"/>
        <v>1</v>
      </c>
      <c r="G22" s="24"/>
      <c r="H22" s="24"/>
      <c r="I22" s="24"/>
      <c r="J22" s="24"/>
      <c r="K22" s="24"/>
      <c r="L22" s="24"/>
      <c r="M22" s="24"/>
    </row>
    <row r="23" spans="2:13" x14ac:dyDescent="0.25">
      <c r="B23" s="10" t="s">
        <v>90</v>
      </c>
      <c r="C23" s="32">
        <v>1</v>
      </c>
      <c r="D23" s="32">
        <v>1</v>
      </c>
      <c r="E23" s="32">
        <f t="shared" si="0"/>
        <v>1</v>
      </c>
      <c r="F23" s="35">
        <f t="shared" si="1"/>
        <v>1</v>
      </c>
      <c r="G23" s="24"/>
      <c r="H23" s="24"/>
      <c r="I23" s="24"/>
      <c r="J23" s="24"/>
      <c r="K23" s="24"/>
      <c r="L23" s="24"/>
      <c r="M23" s="24"/>
    </row>
    <row r="24" spans="2:13" x14ac:dyDescent="0.25">
      <c r="B24" s="10" t="s">
        <v>91</v>
      </c>
      <c r="C24" s="32">
        <v>0</v>
      </c>
      <c r="D24" s="32">
        <v>1</v>
      </c>
      <c r="E24" s="32">
        <f t="shared" si="0"/>
        <v>0</v>
      </c>
      <c r="F24" s="35">
        <f t="shared" si="1"/>
        <v>0</v>
      </c>
      <c r="G24" s="24"/>
      <c r="H24" s="24"/>
    </row>
    <row r="25" spans="2:13" x14ac:dyDescent="0.25">
      <c r="B25" s="10" t="s">
        <v>145</v>
      </c>
      <c r="C25" s="32" t="s">
        <v>481</v>
      </c>
      <c r="D25" s="32">
        <v>0.99348118279580844</v>
      </c>
      <c r="E25" s="32">
        <v>0</v>
      </c>
      <c r="F25" s="35">
        <f t="shared" si="1"/>
        <v>0</v>
      </c>
      <c r="G25" s="24"/>
      <c r="H25" s="24"/>
    </row>
    <row r="26" spans="2:13" x14ac:dyDescent="0.25">
      <c r="B26" s="10" t="s">
        <v>144</v>
      </c>
      <c r="C26" s="32" t="s">
        <v>481</v>
      </c>
      <c r="D26" s="32">
        <v>1</v>
      </c>
      <c r="E26" s="32">
        <v>0</v>
      </c>
      <c r="F26" s="35">
        <f t="shared" si="1"/>
        <v>0</v>
      </c>
      <c r="G26" s="24"/>
      <c r="H26" s="24"/>
    </row>
    <row r="27" spans="2:13" x14ac:dyDescent="0.25">
      <c r="B27" s="10" t="s">
        <v>143</v>
      </c>
      <c r="C27" s="32" t="s">
        <v>49</v>
      </c>
      <c r="D27" s="32">
        <v>1</v>
      </c>
      <c r="E27" s="32">
        <f t="shared" si="0"/>
        <v>1</v>
      </c>
      <c r="F27" s="35">
        <f t="shared" si="1"/>
        <v>1</v>
      </c>
      <c r="G27" s="24"/>
      <c r="H27" s="24"/>
    </row>
    <row r="28" spans="2:13" x14ac:dyDescent="0.25">
      <c r="B28" s="10" t="s">
        <v>176</v>
      </c>
      <c r="C28" s="32">
        <v>1</v>
      </c>
      <c r="D28" s="32">
        <v>1</v>
      </c>
      <c r="E28" s="32">
        <f t="shared" si="0"/>
        <v>1</v>
      </c>
      <c r="F28" s="35">
        <f t="shared" si="1"/>
        <v>1</v>
      </c>
      <c r="G28" s="24"/>
      <c r="H28" s="24"/>
    </row>
    <row r="29" spans="2:13" x14ac:dyDescent="0.25">
      <c r="B29" s="10" t="s">
        <v>179</v>
      </c>
      <c r="C29" s="32" t="s">
        <v>49</v>
      </c>
      <c r="D29" s="32">
        <v>0.92860663082425277</v>
      </c>
      <c r="E29" s="32">
        <f t="shared" si="0"/>
        <v>0.92860663082425277</v>
      </c>
      <c r="F29" s="35">
        <f t="shared" si="1"/>
        <v>0</v>
      </c>
      <c r="G29" s="24"/>
      <c r="H29" s="24"/>
    </row>
    <row r="31" spans="2:13" x14ac:dyDescent="0.25">
      <c r="B31" s="49"/>
      <c r="C31" s="49"/>
      <c r="D31" s="49"/>
      <c r="E31" s="49"/>
      <c r="F31" s="49"/>
    </row>
    <row r="32" spans="2:13" x14ac:dyDescent="0.25">
      <c r="B32" s="49"/>
      <c r="C32" s="49"/>
      <c r="D32" s="49"/>
      <c r="E32" s="49"/>
      <c r="F32" s="49"/>
    </row>
    <row r="33" spans="2:6" x14ac:dyDescent="0.25">
      <c r="B33" s="49"/>
      <c r="C33" s="49"/>
      <c r="D33" s="49"/>
      <c r="E33" s="49"/>
      <c r="F33" s="49"/>
    </row>
    <row r="34" spans="2:6" x14ac:dyDescent="0.25">
      <c r="B34" s="49"/>
      <c r="C34" s="49"/>
      <c r="D34" s="49"/>
      <c r="E34" s="49"/>
      <c r="F34" s="49"/>
    </row>
    <row r="35" spans="2:6" x14ac:dyDescent="0.25">
      <c r="B35" s="49"/>
      <c r="C35" s="49"/>
      <c r="D35" s="49"/>
      <c r="E35" s="49"/>
      <c r="F35" s="49"/>
    </row>
  </sheetData>
  <autoFilter ref="B11:F29" xr:uid="{C385252B-F000-44B8-BB3F-BADA3BEBF68F}"/>
  <mergeCells count="1">
    <mergeCell ref="B31:F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J156"/>
  <sheetViews>
    <sheetView showGridLines="0" zoomScaleNormal="100" workbookViewId="0">
      <selection activeCell="D12" sqref="D12"/>
    </sheetView>
  </sheetViews>
  <sheetFormatPr baseColWidth="10" defaultRowHeight="15" x14ac:dyDescent="0.25"/>
  <cols>
    <col min="1" max="1" width="10.7109375" style="24" customWidth="1"/>
    <col min="2" max="2" width="51.5703125" customWidth="1"/>
    <col min="3" max="3" width="20.5703125" style="3" customWidth="1"/>
    <col min="4" max="4" width="15.85546875" style="3" customWidth="1"/>
    <col min="5" max="5" width="17" style="3" customWidth="1"/>
    <col min="6" max="7" width="11.5703125" style="3"/>
    <col min="8" max="8" width="11.42578125" customWidth="1"/>
  </cols>
  <sheetData>
    <row r="1" spans="1:10" x14ac:dyDescent="0.25">
      <c r="C1"/>
      <c r="D1"/>
      <c r="E1"/>
      <c r="F1"/>
      <c r="G1"/>
    </row>
    <row r="2" spans="1:10" x14ac:dyDescent="0.25">
      <c r="C2"/>
      <c r="D2"/>
      <c r="E2"/>
      <c r="F2"/>
      <c r="G2"/>
    </row>
    <row r="3" spans="1:10" x14ac:dyDescent="0.25">
      <c r="C3"/>
      <c r="D3"/>
      <c r="E3"/>
      <c r="F3"/>
      <c r="G3"/>
    </row>
    <row r="4" spans="1:10" x14ac:dyDescent="0.25">
      <c r="C4"/>
      <c r="D4"/>
      <c r="E4"/>
      <c r="F4"/>
      <c r="G4"/>
    </row>
    <row r="5" spans="1:10" x14ac:dyDescent="0.25">
      <c r="C5"/>
      <c r="D5"/>
      <c r="E5"/>
      <c r="F5"/>
      <c r="G5"/>
      <c r="H5" s="24"/>
      <c r="I5" s="24"/>
      <c r="J5" s="24"/>
    </row>
    <row r="6" spans="1:10" s="19" customFormat="1" x14ac:dyDescent="0.25">
      <c r="A6" s="31"/>
      <c r="B6"/>
      <c r="C6" s="3"/>
      <c r="D6" s="3"/>
      <c r="E6" s="3"/>
      <c r="F6" s="3"/>
      <c r="G6" s="3"/>
      <c r="H6" s="31"/>
      <c r="I6" s="31"/>
      <c r="J6" s="31"/>
    </row>
    <row r="7" spans="1:10" x14ac:dyDescent="0.25">
      <c r="B7" s="1" t="s">
        <v>400</v>
      </c>
      <c r="H7" s="26"/>
      <c r="I7" s="24"/>
      <c r="J7" s="24"/>
    </row>
    <row r="8" spans="1:10" x14ac:dyDescent="0.25">
      <c r="H8" s="29"/>
      <c r="I8" s="24"/>
      <c r="J8" s="24"/>
    </row>
    <row r="9" spans="1:10" x14ac:dyDescent="0.25">
      <c r="B9" t="s">
        <v>0</v>
      </c>
      <c r="C9" s="2">
        <f>+'PRS_AR SIC'!C9</f>
        <v>43435</v>
      </c>
      <c r="H9" s="24"/>
      <c r="I9" s="24"/>
      <c r="J9" s="24"/>
    </row>
    <row r="10" spans="1:10" x14ac:dyDescent="0.25">
      <c r="H10" s="24"/>
      <c r="I10" s="24"/>
      <c r="J10" s="24"/>
    </row>
    <row r="11" spans="1:10" ht="30" x14ac:dyDescent="0.25">
      <c r="B11" s="17" t="s">
        <v>383</v>
      </c>
      <c r="C11" s="18" t="s">
        <v>404</v>
      </c>
      <c r="D11" s="18" t="s">
        <v>175</v>
      </c>
      <c r="E11" s="18" t="s">
        <v>174</v>
      </c>
      <c r="F11" s="18" t="s">
        <v>173</v>
      </c>
      <c r="G11" s="18" t="s">
        <v>172</v>
      </c>
      <c r="H11" s="24"/>
      <c r="I11" s="24"/>
      <c r="J11" s="24"/>
    </row>
    <row r="12" spans="1:10" x14ac:dyDescent="0.25">
      <c r="B12" s="10" t="s">
        <v>382</v>
      </c>
      <c r="C12" s="21" t="s">
        <v>381</v>
      </c>
      <c r="D12" s="63" t="s">
        <v>49</v>
      </c>
      <c r="E12" s="32">
        <v>1</v>
      </c>
      <c r="F12" s="32">
        <f t="shared" ref="F12" si="0">IF(D12="No participó",E12,D12*E12)</f>
        <v>1</v>
      </c>
      <c r="G12" s="35">
        <f>IF(ROUND(F12,2)&gt;=0.98,1,0)</f>
        <v>1</v>
      </c>
      <c r="H12" s="24"/>
      <c r="I12" s="24"/>
      <c r="J12" s="24"/>
    </row>
    <row r="13" spans="1:10" x14ac:dyDescent="0.25">
      <c r="B13" s="10" t="s">
        <v>380</v>
      </c>
      <c r="C13" s="21" t="s">
        <v>379</v>
      </c>
      <c r="D13" s="63" t="s">
        <v>49</v>
      </c>
      <c r="E13" s="32">
        <v>1</v>
      </c>
      <c r="F13" s="32">
        <f t="shared" ref="F13:F66" si="1">IF(D13="No participó",E13,D13*E13)</f>
        <v>1</v>
      </c>
      <c r="G13" s="35">
        <f t="shared" ref="G13:G66" si="2">IF(ROUND(F13,2)&gt;=0.98,1,0)</f>
        <v>1</v>
      </c>
    </row>
    <row r="14" spans="1:10" x14ac:dyDescent="0.25">
      <c r="B14" s="10" t="s">
        <v>378</v>
      </c>
      <c r="C14" s="21" t="s">
        <v>377</v>
      </c>
      <c r="D14" s="63" t="s">
        <v>49</v>
      </c>
      <c r="E14" s="32">
        <v>1</v>
      </c>
      <c r="F14" s="32">
        <f t="shared" si="1"/>
        <v>1</v>
      </c>
      <c r="G14" s="35">
        <f t="shared" si="2"/>
        <v>1</v>
      </c>
    </row>
    <row r="15" spans="1:10" x14ac:dyDescent="0.25">
      <c r="B15" s="10" t="s">
        <v>376</v>
      </c>
      <c r="C15" s="21" t="s">
        <v>375</v>
      </c>
      <c r="D15" s="63" t="s">
        <v>49</v>
      </c>
      <c r="E15" s="32">
        <v>1</v>
      </c>
      <c r="F15" s="32">
        <f t="shared" si="1"/>
        <v>1</v>
      </c>
      <c r="G15" s="35">
        <f t="shared" si="2"/>
        <v>1</v>
      </c>
    </row>
    <row r="16" spans="1:10" x14ac:dyDescent="0.25">
      <c r="B16" s="10" t="s">
        <v>374</v>
      </c>
      <c r="C16" s="21" t="s">
        <v>373</v>
      </c>
      <c r="D16" s="63" t="s">
        <v>49</v>
      </c>
      <c r="E16" s="32">
        <v>1</v>
      </c>
      <c r="F16" s="32">
        <f t="shared" si="1"/>
        <v>1</v>
      </c>
      <c r="G16" s="35">
        <f t="shared" si="2"/>
        <v>1</v>
      </c>
    </row>
    <row r="17" spans="2:7" x14ac:dyDescent="0.25">
      <c r="B17" s="10" t="s">
        <v>372</v>
      </c>
      <c r="C17" s="21" t="s">
        <v>371</v>
      </c>
      <c r="D17" s="63" t="s">
        <v>49</v>
      </c>
      <c r="E17" s="32">
        <v>1</v>
      </c>
      <c r="F17" s="32">
        <f t="shared" si="1"/>
        <v>1</v>
      </c>
      <c r="G17" s="35">
        <f t="shared" si="2"/>
        <v>1</v>
      </c>
    </row>
    <row r="18" spans="2:7" x14ac:dyDescent="0.25">
      <c r="B18" s="10" t="s">
        <v>370</v>
      </c>
      <c r="C18" s="21" t="s">
        <v>369</v>
      </c>
      <c r="D18" s="63" t="s">
        <v>49</v>
      </c>
      <c r="E18" s="32">
        <v>1</v>
      </c>
      <c r="F18" s="32">
        <f t="shared" si="1"/>
        <v>1</v>
      </c>
      <c r="G18" s="35">
        <f t="shared" si="2"/>
        <v>1</v>
      </c>
    </row>
    <row r="19" spans="2:7" x14ac:dyDescent="0.25">
      <c r="B19" s="10" t="s">
        <v>368</v>
      </c>
      <c r="C19" s="21" t="s">
        <v>367</v>
      </c>
      <c r="D19" s="63" t="s">
        <v>49</v>
      </c>
      <c r="E19" s="32">
        <v>1</v>
      </c>
      <c r="F19" s="32">
        <f t="shared" si="1"/>
        <v>1</v>
      </c>
      <c r="G19" s="35">
        <f t="shared" si="2"/>
        <v>1</v>
      </c>
    </row>
    <row r="20" spans="2:7" x14ac:dyDescent="0.25">
      <c r="B20" s="10" t="s">
        <v>366</v>
      </c>
      <c r="C20" s="21" t="s">
        <v>365</v>
      </c>
      <c r="D20" s="63" t="s">
        <v>49</v>
      </c>
      <c r="E20" s="32">
        <v>1</v>
      </c>
      <c r="F20" s="32">
        <f t="shared" si="1"/>
        <v>1</v>
      </c>
      <c r="G20" s="35">
        <f t="shared" si="2"/>
        <v>1</v>
      </c>
    </row>
    <row r="21" spans="2:7" x14ac:dyDescent="0.25">
      <c r="B21" s="10" t="s">
        <v>364</v>
      </c>
      <c r="C21" s="21" t="s">
        <v>363</v>
      </c>
      <c r="D21" s="63" t="s">
        <v>49</v>
      </c>
      <c r="E21" s="32">
        <v>1</v>
      </c>
      <c r="F21" s="32">
        <f t="shared" si="1"/>
        <v>1</v>
      </c>
      <c r="G21" s="35">
        <f t="shared" si="2"/>
        <v>1</v>
      </c>
    </row>
    <row r="22" spans="2:7" x14ac:dyDescent="0.25">
      <c r="B22" s="10" t="s">
        <v>362</v>
      </c>
      <c r="C22" s="21" t="s">
        <v>361</v>
      </c>
      <c r="D22" s="63" t="s">
        <v>49</v>
      </c>
      <c r="E22" s="32">
        <v>0.99249551971320948</v>
      </c>
      <c r="F22" s="32">
        <f t="shared" si="1"/>
        <v>0.99249551971320948</v>
      </c>
      <c r="G22" s="35">
        <f t="shared" si="2"/>
        <v>1</v>
      </c>
    </row>
    <row r="23" spans="2:7" x14ac:dyDescent="0.25">
      <c r="B23" s="10" t="s">
        <v>360</v>
      </c>
      <c r="C23" s="21" t="s">
        <v>359</v>
      </c>
      <c r="D23" s="63" t="s">
        <v>49</v>
      </c>
      <c r="E23" s="32">
        <v>1</v>
      </c>
      <c r="F23" s="32">
        <f t="shared" si="1"/>
        <v>1</v>
      </c>
      <c r="G23" s="35">
        <f t="shared" si="2"/>
        <v>1</v>
      </c>
    </row>
    <row r="24" spans="2:7" x14ac:dyDescent="0.25">
      <c r="B24" s="10" t="s">
        <v>358</v>
      </c>
      <c r="C24" s="21" t="s">
        <v>357</v>
      </c>
      <c r="D24" s="63" t="s">
        <v>49</v>
      </c>
      <c r="E24" s="32">
        <v>1</v>
      </c>
      <c r="F24" s="32">
        <f t="shared" si="1"/>
        <v>1</v>
      </c>
      <c r="G24" s="35">
        <f t="shared" si="2"/>
        <v>1</v>
      </c>
    </row>
    <row r="25" spans="2:7" x14ac:dyDescent="0.25">
      <c r="B25" s="10" t="s">
        <v>356</v>
      </c>
      <c r="C25" s="21" t="s">
        <v>355</v>
      </c>
      <c r="D25" s="63" t="s">
        <v>49</v>
      </c>
      <c r="E25" s="32">
        <v>1</v>
      </c>
      <c r="F25" s="32">
        <f t="shared" si="1"/>
        <v>1</v>
      </c>
      <c r="G25" s="35">
        <f t="shared" si="2"/>
        <v>1</v>
      </c>
    </row>
    <row r="26" spans="2:7" x14ac:dyDescent="0.25">
      <c r="B26" s="10" t="s">
        <v>354</v>
      </c>
      <c r="C26" s="21" t="s">
        <v>353</v>
      </c>
      <c r="D26" s="63" t="s">
        <v>49</v>
      </c>
      <c r="E26" s="32">
        <v>1</v>
      </c>
      <c r="F26" s="32">
        <f t="shared" si="1"/>
        <v>1</v>
      </c>
      <c r="G26" s="35">
        <f t="shared" si="2"/>
        <v>1</v>
      </c>
    </row>
    <row r="27" spans="2:7" x14ac:dyDescent="0.25">
      <c r="B27" s="10" t="s">
        <v>352</v>
      </c>
      <c r="C27" s="21" t="s">
        <v>351</v>
      </c>
      <c r="D27" s="63" t="s">
        <v>49</v>
      </c>
      <c r="E27" s="32">
        <v>1</v>
      </c>
      <c r="F27" s="32">
        <f t="shared" si="1"/>
        <v>1</v>
      </c>
      <c r="G27" s="35">
        <f t="shared" si="2"/>
        <v>1</v>
      </c>
    </row>
    <row r="28" spans="2:7" x14ac:dyDescent="0.25">
      <c r="B28" s="10" t="s">
        <v>350</v>
      </c>
      <c r="C28" s="21" t="s">
        <v>349</v>
      </c>
      <c r="D28" s="63" t="s">
        <v>49</v>
      </c>
      <c r="E28" s="32">
        <v>1</v>
      </c>
      <c r="F28" s="32">
        <f t="shared" si="1"/>
        <v>1</v>
      </c>
      <c r="G28" s="35">
        <f t="shared" si="2"/>
        <v>1</v>
      </c>
    </row>
    <row r="29" spans="2:7" x14ac:dyDescent="0.25">
      <c r="B29" s="10" t="s">
        <v>348</v>
      </c>
      <c r="C29" s="21" t="s">
        <v>347</v>
      </c>
      <c r="D29" s="63" t="s">
        <v>49</v>
      </c>
      <c r="E29" s="32">
        <v>1</v>
      </c>
      <c r="F29" s="32">
        <f t="shared" si="1"/>
        <v>1</v>
      </c>
      <c r="G29" s="35">
        <f t="shared" si="2"/>
        <v>1</v>
      </c>
    </row>
    <row r="30" spans="2:7" x14ac:dyDescent="0.25">
      <c r="B30" s="10" t="s">
        <v>346</v>
      </c>
      <c r="C30" s="21" t="s">
        <v>345</v>
      </c>
      <c r="D30" s="63" t="s">
        <v>49</v>
      </c>
      <c r="E30" s="32">
        <v>1</v>
      </c>
      <c r="F30" s="32">
        <f t="shared" si="1"/>
        <v>1</v>
      </c>
      <c r="G30" s="35">
        <f t="shared" si="2"/>
        <v>1</v>
      </c>
    </row>
    <row r="31" spans="2:7" x14ac:dyDescent="0.25">
      <c r="B31" s="10" t="s">
        <v>344</v>
      </c>
      <c r="C31" s="21" t="s">
        <v>343</v>
      </c>
      <c r="D31" s="63" t="s">
        <v>49</v>
      </c>
      <c r="E31" s="32">
        <v>1</v>
      </c>
      <c r="F31" s="32">
        <f t="shared" si="1"/>
        <v>1</v>
      </c>
      <c r="G31" s="35">
        <f t="shared" si="2"/>
        <v>1</v>
      </c>
    </row>
    <row r="32" spans="2:7" x14ac:dyDescent="0.25">
      <c r="B32" s="10" t="s">
        <v>342</v>
      </c>
      <c r="C32" s="21" t="s">
        <v>341</v>
      </c>
      <c r="D32" s="63" t="s">
        <v>49</v>
      </c>
      <c r="E32" s="32">
        <v>1</v>
      </c>
      <c r="F32" s="32">
        <f t="shared" si="1"/>
        <v>1</v>
      </c>
      <c r="G32" s="35">
        <f t="shared" si="2"/>
        <v>1</v>
      </c>
    </row>
    <row r="33" spans="2:7" x14ac:dyDescent="0.25">
      <c r="B33" s="10" t="s">
        <v>340</v>
      </c>
      <c r="C33" s="21" t="s">
        <v>339</v>
      </c>
      <c r="D33" s="63" t="s">
        <v>49</v>
      </c>
      <c r="E33" s="32">
        <v>0.96509856630831148</v>
      </c>
      <c r="F33" s="32">
        <f t="shared" si="1"/>
        <v>0.96509856630831148</v>
      </c>
      <c r="G33" s="35">
        <f t="shared" si="2"/>
        <v>0</v>
      </c>
    </row>
    <row r="34" spans="2:7" x14ac:dyDescent="0.25">
      <c r="B34" s="10" t="s">
        <v>338</v>
      </c>
      <c r="C34" s="21" t="s">
        <v>337</v>
      </c>
      <c r="D34" s="63" t="s">
        <v>49</v>
      </c>
      <c r="E34" s="32">
        <v>0.99912634408599021</v>
      </c>
      <c r="F34" s="32">
        <f t="shared" si="1"/>
        <v>0.99912634408599021</v>
      </c>
      <c r="G34" s="35">
        <f t="shared" si="2"/>
        <v>1</v>
      </c>
    </row>
    <row r="35" spans="2:7" x14ac:dyDescent="0.25">
      <c r="B35" s="10" t="s">
        <v>336</v>
      </c>
      <c r="C35" s="21" t="s">
        <v>335</v>
      </c>
      <c r="D35" s="63" t="s">
        <v>49</v>
      </c>
      <c r="E35" s="32">
        <v>0.99912634408599021</v>
      </c>
      <c r="F35" s="32">
        <f t="shared" si="1"/>
        <v>0.99912634408599021</v>
      </c>
      <c r="G35" s="35">
        <f t="shared" si="2"/>
        <v>1</v>
      </c>
    </row>
    <row r="36" spans="2:7" x14ac:dyDescent="0.25">
      <c r="B36" s="10" t="s">
        <v>334</v>
      </c>
      <c r="C36" s="21" t="s">
        <v>333</v>
      </c>
      <c r="D36" s="63" t="s">
        <v>49</v>
      </c>
      <c r="E36" s="32">
        <v>0.96509856630831148</v>
      </c>
      <c r="F36" s="32">
        <f t="shared" si="1"/>
        <v>0.96509856630831148</v>
      </c>
      <c r="G36" s="35">
        <f t="shared" si="2"/>
        <v>0</v>
      </c>
    </row>
    <row r="37" spans="2:7" x14ac:dyDescent="0.25">
      <c r="B37" s="10" t="s">
        <v>332</v>
      </c>
      <c r="C37" s="21" t="s">
        <v>331</v>
      </c>
      <c r="D37" s="63" t="s">
        <v>49</v>
      </c>
      <c r="E37" s="32">
        <v>1</v>
      </c>
      <c r="F37" s="32">
        <f t="shared" si="1"/>
        <v>1</v>
      </c>
      <c r="G37" s="35">
        <f t="shared" si="2"/>
        <v>1</v>
      </c>
    </row>
    <row r="38" spans="2:7" x14ac:dyDescent="0.25">
      <c r="B38" s="4" t="s">
        <v>330</v>
      </c>
      <c r="C38" s="21" t="s">
        <v>329</v>
      </c>
      <c r="D38" s="63" t="s">
        <v>49</v>
      </c>
      <c r="E38" s="32">
        <v>1</v>
      </c>
      <c r="F38" s="32">
        <f t="shared" si="1"/>
        <v>1</v>
      </c>
      <c r="G38" s="35">
        <f t="shared" si="2"/>
        <v>1</v>
      </c>
    </row>
    <row r="39" spans="2:7" x14ac:dyDescent="0.25">
      <c r="B39" s="4" t="s">
        <v>328</v>
      </c>
      <c r="C39" s="21" t="s">
        <v>327</v>
      </c>
      <c r="D39" s="63" t="s">
        <v>49</v>
      </c>
      <c r="E39" s="32">
        <v>1</v>
      </c>
      <c r="F39" s="32">
        <f t="shared" si="1"/>
        <v>1</v>
      </c>
      <c r="G39" s="35">
        <f t="shared" si="2"/>
        <v>1</v>
      </c>
    </row>
    <row r="40" spans="2:7" x14ac:dyDescent="0.25">
      <c r="B40" s="4" t="s">
        <v>326</v>
      </c>
      <c r="C40" s="21" t="s">
        <v>325</v>
      </c>
      <c r="D40" s="63" t="s">
        <v>49</v>
      </c>
      <c r="E40" s="32">
        <v>1</v>
      </c>
      <c r="F40" s="32">
        <f t="shared" si="1"/>
        <v>1</v>
      </c>
      <c r="G40" s="35">
        <f t="shared" si="2"/>
        <v>1</v>
      </c>
    </row>
    <row r="41" spans="2:7" x14ac:dyDescent="0.25">
      <c r="B41" s="4" t="s">
        <v>324</v>
      </c>
      <c r="C41" s="21" t="s">
        <v>323</v>
      </c>
      <c r="D41" s="63" t="s">
        <v>49</v>
      </c>
      <c r="E41" s="32">
        <v>1</v>
      </c>
      <c r="F41" s="32">
        <f t="shared" si="1"/>
        <v>1</v>
      </c>
      <c r="G41" s="35">
        <f t="shared" si="2"/>
        <v>1</v>
      </c>
    </row>
    <row r="42" spans="2:7" x14ac:dyDescent="0.25">
      <c r="B42" s="4" t="s">
        <v>322</v>
      </c>
      <c r="C42" s="21" t="s">
        <v>319</v>
      </c>
      <c r="D42" s="63" t="s">
        <v>49</v>
      </c>
      <c r="E42" s="32">
        <v>1</v>
      </c>
      <c r="F42" s="32">
        <f t="shared" si="1"/>
        <v>1</v>
      </c>
      <c r="G42" s="35">
        <f t="shared" si="2"/>
        <v>1</v>
      </c>
    </row>
    <row r="43" spans="2:7" x14ac:dyDescent="0.25">
      <c r="B43" s="4" t="s">
        <v>320</v>
      </c>
      <c r="C43" s="21" t="s">
        <v>321</v>
      </c>
      <c r="D43" s="63" t="s">
        <v>49</v>
      </c>
      <c r="E43" s="32">
        <v>1</v>
      </c>
      <c r="F43" s="32">
        <f t="shared" si="1"/>
        <v>1</v>
      </c>
      <c r="G43" s="35">
        <f t="shared" si="2"/>
        <v>1</v>
      </c>
    </row>
    <row r="44" spans="2:7" x14ac:dyDescent="0.25">
      <c r="B44" s="4" t="s">
        <v>318</v>
      </c>
      <c r="C44" s="21" t="s">
        <v>317</v>
      </c>
      <c r="D44" s="63" t="s">
        <v>49</v>
      </c>
      <c r="E44" s="32">
        <v>1</v>
      </c>
      <c r="F44" s="32">
        <f t="shared" si="1"/>
        <v>1</v>
      </c>
      <c r="G44" s="35">
        <f t="shared" si="2"/>
        <v>1</v>
      </c>
    </row>
    <row r="45" spans="2:7" x14ac:dyDescent="0.25">
      <c r="B45" s="4" t="s">
        <v>316</v>
      </c>
      <c r="C45" s="21" t="s">
        <v>315</v>
      </c>
      <c r="D45" s="63" t="s">
        <v>49</v>
      </c>
      <c r="E45" s="32">
        <v>1</v>
      </c>
      <c r="F45" s="32">
        <f t="shared" si="1"/>
        <v>1</v>
      </c>
      <c r="G45" s="35">
        <f t="shared" si="2"/>
        <v>1</v>
      </c>
    </row>
    <row r="46" spans="2:7" x14ac:dyDescent="0.25">
      <c r="B46" s="4" t="s">
        <v>314</v>
      </c>
      <c r="C46" s="21" t="s">
        <v>313</v>
      </c>
      <c r="D46" s="63" t="s">
        <v>49</v>
      </c>
      <c r="E46" s="32">
        <v>1</v>
      </c>
      <c r="F46" s="32">
        <f t="shared" si="1"/>
        <v>1</v>
      </c>
      <c r="G46" s="35">
        <f t="shared" si="2"/>
        <v>1</v>
      </c>
    </row>
    <row r="47" spans="2:7" x14ac:dyDescent="0.25">
      <c r="B47" s="4" t="s">
        <v>312</v>
      </c>
      <c r="C47" s="21" t="s">
        <v>311</v>
      </c>
      <c r="D47" s="63" t="s">
        <v>49</v>
      </c>
      <c r="E47" s="32">
        <v>1</v>
      </c>
      <c r="F47" s="32">
        <f t="shared" si="1"/>
        <v>1</v>
      </c>
      <c r="G47" s="35">
        <f t="shared" si="2"/>
        <v>1</v>
      </c>
    </row>
    <row r="48" spans="2:7" x14ac:dyDescent="0.25">
      <c r="B48" s="4" t="s">
        <v>310</v>
      </c>
      <c r="C48" s="21" t="s">
        <v>309</v>
      </c>
      <c r="D48" s="63" t="s">
        <v>49</v>
      </c>
      <c r="E48" s="32">
        <v>1</v>
      </c>
      <c r="F48" s="32">
        <f t="shared" si="1"/>
        <v>1</v>
      </c>
      <c r="G48" s="35">
        <f t="shared" si="2"/>
        <v>1</v>
      </c>
    </row>
    <row r="49" spans="2:7" x14ac:dyDescent="0.25">
      <c r="B49" s="4" t="s">
        <v>305</v>
      </c>
      <c r="C49" s="21" t="s">
        <v>308</v>
      </c>
      <c r="D49" s="63" t="s">
        <v>49</v>
      </c>
      <c r="E49" s="32">
        <v>1</v>
      </c>
      <c r="F49" s="32">
        <f t="shared" si="1"/>
        <v>1</v>
      </c>
      <c r="G49" s="35">
        <f t="shared" si="2"/>
        <v>1</v>
      </c>
    </row>
    <row r="50" spans="2:7" x14ac:dyDescent="0.25">
      <c r="B50" s="4" t="s">
        <v>305</v>
      </c>
      <c r="C50" s="21" t="s">
        <v>307</v>
      </c>
      <c r="D50" s="63" t="s">
        <v>49</v>
      </c>
      <c r="E50" s="32">
        <v>1</v>
      </c>
      <c r="F50" s="32">
        <f t="shared" si="1"/>
        <v>1</v>
      </c>
      <c r="G50" s="35">
        <f t="shared" si="2"/>
        <v>1</v>
      </c>
    </row>
    <row r="51" spans="2:7" x14ac:dyDescent="0.25">
      <c r="B51" s="4" t="s">
        <v>305</v>
      </c>
      <c r="C51" s="21" t="s">
        <v>306</v>
      </c>
      <c r="D51" s="63" t="s">
        <v>49</v>
      </c>
      <c r="E51" s="32">
        <v>1</v>
      </c>
      <c r="F51" s="32">
        <f t="shared" si="1"/>
        <v>1</v>
      </c>
      <c r="G51" s="35">
        <f t="shared" si="2"/>
        <v>1</v>
      </c>
    </row>
    <row r="52" spans="2:7" x14ac:dyDescent="0.25">
      <c r="B52" s="4" t="s">
        <v>305</v>
      </c>
      <c r="C52" s="21" t="s">
        <v>304</v>
      </c>
      <c r="D52" s="63" t="s">
        <v>49</v>
      </c>
      <c r="E52" s="32">
        <v>1</v>
      </c>
      <c r="F52" s="32">
        <f t="shared" si="1"/>
        <v>1</v>
      </c>
      <c r="G52" s="35">
        <f t="shared" si="2"/>
        <v>1</v>
      </c>
    </row>
    <row r="53" spans="2:7" x14ac:dyDescent="0.25">
      <c r="B53" s="4" t="s">
        <v>303</v>
      </c>
      <c r="C53" s="21" t="s">
        <v>302</v>
      </c>
      <c r="D53" s="63" t="s">
        <v>49</v>
      </c>
      <c r="E53" s="32">
        <v>1</v>
      </c>
      <c r="F53" s="32">
        <f t="shared" si="1"/>
        <v>1</v>
      </c>
      <c r="G53" s="35">
        <f t="shared" si="2"/>
        <v>1</v>
      </c>
    </row>
    <row r="54" spans="2:7" x14ac:dyDescent="0.25">
      <c r="B54" s="4" t="s">
        <v>301</v>
      </c>
      <c r="C54" s="21" t="s">
        <v>300</v>
      </c>
      <c r="D54" s="63" t="s">
        <v>49</v>
      </c>
      <c r="E54" s="32">
        <v>1</v>
      </c>
      <c r="F54" s="32">
        <f t="shared" si="1"/>
        <v>1</v>
      </c>
      <c r="G54" s="35">
        <f t="shared" si="2"/>
        <v>1</v>
      </c>
    </row>
    <row r="55" spans="2:7" x14ac:dyDescent="0.25">
      <c r="B55" s="4" t="s">
        <v>299</v>
      </c>
      <c r="C55" s="21" t="s">
        <v>298</v>
      </c>
      <c r="D55" s="63" t="s">
        <v>49</v>
      </c>
      <c r="E55" s="32">
        <v>1</v>
      </c>
      <c r="F55" s="32">
        <f t="shared" si="1"/>
        <v>1</v>
      </c>
      <c r="G55" s="35">
        <f t="shared" si="2"/>
        <v>1</v>
      </c>
    </row>
    <row r="56" spans="2:7" x14ac:dyDescent="0.25">
      <c r="B56" s="4" t="s">
        <v>297</v>
      </c>
      <c r="C56" s="21" t="s">
        <v>296</v>
      </c>
      <c r="D56" s="63" t="s">
        <v>49</v>
      </c>
      <c r="E56" s="32">
        <v>1</v>
      </c>
      <c r="F56" s="32">
        <f t="shared" si="1"/>
        <v>1</v>
      </c>
      <c r="G56" s="35">
        <f t="shared" si="2"/>
        <v>1</v>
      </c>
    </row>
    <row r="57" spans="2:7" x14ac:dyDescent="0.25">
      <c r="B57" s="4" t="s">
        <v>295</v>
      </c>
      <c r="C57" s="21" t="s">
        <v>294</v>
      </c>
      <c r="D57" s="63" t="s">
        <v>49</v>
      </c>
      <c r="E57" s="32">
        <v>1</v>
      </c>
      <c r="F57" s="32">
        <f t="shared" si="1"/>
        <v>1</v>
      </c>
      <c r="G57" s="35">
        <f t="shared" si="2"/>
        <v>1</v>
      </c>
    </row>
    <row r="58" spans="2:7" x14ac:dyDescent="0.25">
      <c r="B58" s="4" t="s">
        <v>293</v>
      </c>
      <c r="C58" s="21" t="s">
        <v>292</v>
      </c>
      <c r="D58" s="63" t="s">
        <v>49</v>
      </c>
      <c r="E58" s="32">
        <v>0.99536290322594723</v>
      </c>
      <c r="F58" s="32">
        <f t="shared" si="1"/>
        <v>0.99536290322594723</v>
      </c>
      <c r="G58" s="35">
        <f t="shared" si="2"/>
        <v>1</v>
      </c>
    </row>
    <row r="59" spans="2:7" x14ac:dyDescent="0.25">
      <c r="B59" s="4" t="s">
        <v>291</v>
      </c>
      <c r="C59" s="21" t="s">
        <v>290</v>
      </c>
      <c r="D59" s="63" t="s">
        <v>49</v>
      </c>
      <c r="E59" s="32">
        <v>1</v>
      </c>
      <c r="F59" s="32">
        <f t="shared" si="1"/>
        <v>1</v>
      </c>
      <c r="G59" s="35">
        <f t="shared" si="2"/>
        <v>1</v>
      </c>
    </row>
    <row r="60" spans="2:7" x14ac:dyDescent="0.25">
      <c r="B60" s="4" t="s">
        <v>289</v>
      </c>
      <c r="C60" s="21" t="s">
        <v>288</v>
      </c>
      <c r="D60" s="63" t="s">
        <v>49</v>
      </c>
      <c r="E60" s="32">
        <v>1</v>
      </c>
      <c r="F60" s="32">
        <f t="shared" si="1"/>
        <v>1</v>
      </c>
      <c r="G60" s="35">
        <f t="shared" si="2"/>
        <v>1</v>
      </c>
    </row>
    <row r="61" spans="2:7" x14ac:dyDescent="0.25">
      <c r="B61" s="4" t="s">
        <v>287</v>
      </c>
      <c r="C61" s="21" t="s">
        <v>286</v>
      </c>
      <c r="D61" s="63" t="s">
        <v>49</v>
      </c>
      <c r="E61" s="32">
        <v>1</v>
      </c>
      <c r="F61" s="32">
        <f t="shared" si="1"/>
        <v>1</v>
      </c>
      <c r="G61" s="35">
        <f t="shared" si="2"/>
        <v>1</v>
      </c>
    </row>
    <row r="62" spans="2:7" x14ac:dyDescent="0.25">
      <c r="B62" s="4" t="s">
        <v>285</v>
      </c>
      <c r="C62" s="21" t="s">
        <v>284</v>
      </c>
      <c r="D62" s="63" t="s">
        <v>49</v>
      </c>
      <c r="E62" s="32">
        <v>1</v>
      </c>
      <c r="F62" s="32">
        <f t="shared" si="1"/>
        <v>1</v>
      </c>
      <c r="G62" s="35">
        <f t="shared" si="2"/>
        <v>1</v>
      </c>
    </row>
    <row r="63" spans="2:7" x14ac:dyDescent="0.25">
      <c r="B63" s="4" t="s">
        <v>283</v>
      </c>
      <c r="C63" s="21" t="s">
        <v>282</v>
      </c>
      <c r="D63" s="63" t="s">
        <v>49</v>
      </c>
      <c r="E63" s="32">
        <v>1</v>
      </c>
      <c r="F63" s="32">
        <f t="shared" si="1"/>
        <v>1</v>
      </c>
      <c r="G63" s="35">
        <f t="shared" si="2"/>
        <v>1</v>
      </c>
    </row>
    <row r="64" spans="2:7" x14ac:dyDescent="0.25">
      <c r="B64" s="4" t="s">
        <v>281</v>
      </c>
      <c r="C64" s="21" t="s">
        <v>280</v>
      </c>
      <c r="D64" s="63" t="s">
        <v>49</v>
      </c>
      <c r="E64" s="32">
        <v>1</v>
      </c>
      <c r="F64" s="32">
        <f t="shared" si="1"/>
        <v>1</v>
      </c>
      <c r="G64" s="35">
        <f t="shared" si="2"/>
        <v>1</v>
      </c>
    </row>
    <row r="65" spans="2:7" x14ac:dyDescent="0.25">
      <c r="B65" s="4" t="s">
        <v>279</v>
      </c>
      <c r="C65" s="21" t="s">
        <v>278</v>
      </c>
      <c r="D65" s="63" t="s">
        <v>49</v>
      </c>
      <c r="E65" s="32">
        <v>1</v>
      </c>
      <c r="F65" s="32">
        <f t="shared" si="1"/>
        <v>1</v>
      </c>
      <c r="G65" s="35">
        <f t="shared" si="2"/>
        <v>1</v>
      </c>
    </row>
    <row r="66" spans="2:7" x14ac:dyDescent="0.25">
      <c r="B66" s="4" t="s">
        <v>277</v>
      </c>
      <c r="C66" s="21" t="s">
        <v>276</v>
      </c>
      <c r="D66" s="63" t="s">
        <v>49</v>
      </c>
      <c r="E66" s="32">
        <v>1</v>
      </c>
      <c r="F66" s="32">
        <f t="shared" si="1"/>
        <v>1</v>
      </c>
      <c r="G66" s="35">
        <f t="shared" si="2"/>
        <v>1</v>
      </c>
    </row>
    <row r="67" spans="2:7" x14ac:dyDescent="0.25">
      <c r="B67" s="4" t="s">
        <v>275</v>
      </c>
      <c r="C67" s="21" t="s">
        <v>274</v>
      </c>
      <c r="D67" s="63" t="s">
        <v>49</v>
      </c>
      <c r="E67" s="32">
        <v>1</v>
      </c>
      <c r="F67" s="32">
        <f t="shared" ref="F67:F112" si="3">IF(D67="No participó",E67,D67*E67)</f>
        <v>1</v>
      </c>
      <c r="G67" s="35">
        <f t="shared" ref="G67:G112" si="4">IF(ROUND(F67,2)&gt;=0.98,1,0)</f>
        <v>1</v>
      </c>
    </row>
    <row r="68" spans="2:7" x14ac:dyDescent="0.25">
      <c r="B68" s="4" t="s">
        <v>273</v>
      </c>
      <c r="C68" s="21" t="s">
        <v>272</v>
      </c>
      <c r="D68" s="63" t="s">
        <v>49</v>
      </c>
      <c r="E68" s="32">
        <v>1</v>
      </c>
      <c r="F68" s="32">
        <f t="shared" si="3"/>
        <v>1</v>
      </c>
      <c r="G68" s="35">
        <f t="shared" si="4"/>
        <v>1</v>
      </c>
    </row>
    <row r="69" spans="2:7" x14ac:dyDescent="0.25">
      <c r="B69" s="4" t="s">
        <v>271</v>
      </c>
      <c r="C69" s="21" t="s">
        <v>270</v>
      </c>
      <c r="D69" s="63" t="s">
        <v>49</v>
      </c>
      <c r="E69" s="32">
        <v>1</v>
      </c>
      <c r="F69" s="32">
        <f t="shared" si="3"/>
        <v>1</v>
      </c>
      <c r="G69" s="35">
        <f t="shared" si="4"/>
        <v>1</v>
      </c>
    </row>
    <row r="70" spans="2:7" x14ac:dyDescent="0.25">
      <c r="B70" s="4" t="s">
        <v>269</v>
      </c>
      <c r="C70" s="21" t="s">
        <v>268</v>
      </c>
      <c r="D70" s="63" t="s">
        <v>49</v>
      </c>
      <c r="E70" s="32">
        <v>1</v>
      </c>
      <c r="F70" s="32">
        <f t="shared" si="3"/>
        <v>1</v>
      </c>
      <c r="G70" s="35">
        <f t="shared" si="4"/>
        <v>1</v>
      </c>
    </row>
    <row r="71" spans="2:7" x14ac:dyDescent="0.25">
      <c r="B71" s="4" t="s">
        <v>267</v>
      </c>
      <c r="C71" s="22" t="s">
        <v>266</v>
      </c>
      <c r="D71" s="63" t="s">
        <v>49</v>
      </c>
      <c r="E71" s="32">
        <v>1</v>
      </c>
      <c r="F71" s="32">
        <f t="shared" si="3"/>
        <v>1</v>
      </c>
      <c r="G71" s="35">
        <f t="shared" si="4"/>
        <v>1</v>
      </c>
    </row>
    <row r="72" spans="2:7" x14ac:dyDescent="0.25">
      <c r="B72" s="4" t="s">
        <v>265</v>
      </c>
      <c r="C72" s="22" t="s">
        <v>264</v>
      </c>
      <c r="D72" s="63" t="s">
        <v>49</v>
      </c>
      <c r="E72" s="32">
        <v>0.99982078853035117</v>
      </c>
      <c r="F72" s="32">
        <f t="shared" si="3"/>
        <v>0.99982078853035117</v>
      </c>
      <c r="G72" s="35">
        <f t="shared" si="4"/>
        <v>1</v>
      </c>
    </row>
    <row r="73" spans="2:7" x14ac:dyDescent="0.25">
      <c r="B73" s="4" t="s">
        <v>263</v>
      </c>
      <c r="C73" s="22" t="s">
        <v>262</v>
      </c>
      <c r="D73" s="63" t="s">
        <v>49</v>
      </c>
      <c r="E73" s="32">
        <v>1</v>
      </c>
      <c r="F73" s="32">
        <f t="shared" si="3"/>
        <v>1</v>
      </c>
      <c r="G73" s="35">
        <f t="shared" si="4"/>
        <v>1</v>
      </c>
    </row>
    <row r="74" spans="2:7" x14ac:dyDescent="0.25">
      <c r="B74" s="4" t="s">
        <v>261</v>
      </c>
      <c r="C74" s="22" t="s">
        <v>260</v>
      </c>
      <c r="D74" s="63" t="s">
        <v>49</v>
      </c>
      <c r="E74" s="32">
        <v>1</v>
      </c>
      <c r="F74" s="32">
        <f t="shared" si="3"/>
        <v>1</v>
      </c>
      <c r="G74" s="35">
        <f t="shared" si="4"/>
        <v>1</v>
      </c>
    </row>
    <row r="75" spans="2:7" x14ac:dyDescent="0.25">
      <c r="B75" s="4" t="s">
        <v>259</v>
      </c>
      <c r="C75" s="22" t="s">
        <v>258</v>
      </c>
      <c r="D75" s="63" t="s">
        <v>49</v>
      </c>
      <c r="E75" s="32">
        <v>1</v>
      </c>
      <c r="F75" s="32">
        <f t="shared" si="3"/>
        <v>1</v>
      </c>
      <c r="G75" s="35">
        <f t="shared" si="4"/>
        <v>1</v>
      </c>
    </row>
    <row r="76" spans="2:7" x14ac:dyDescent="0.25">
      <c r="B76" s="4" t="s">
        <v>257</v>
      </c>
      <c r="C76" s="22" t="s">
        <v>256</v>
      </c>
      <c r="D76" s="63" t="s">
        <v>49</v>
      </c>
      <c r="E76" s="32">
        <v>1</v>
      </c>
      <c r="F76" s="32">
        <f t="shared" si="3"/>
        <v>1</v>
      </c>
      <c r="G76" s="35">
        <f t="shared" si="4"/>
        <v>1</v>
      </c>
    </row>
    <row r="77" spans="2:7" x14ac:dyDescent="0.25">
      <c r="B77" s="4" t="s">
        <v>255</v>
      </c>
      <c r="C77" s="22" t="s">
        <v>254</v>
      </c>
      <c r="D77" s="63" t="s">
        <v>49</v>
      </c>
      <c r="E77" s="32">
        <v>1</v>
      </c>
      <c r="F77" s="32">
        <f t="shared" si="3"/>
        <v>1</v>
      </c>
      <c r="G77" s="35">
        <f t="shared" si="4"/>
        <v>1</v>
      </c>
    </row>
    <row r="78" spans="2:7" x14ac:dyDescent="0.25">
      <c r="B78" s="4" t="s">
        <v>253</v>
      </c>
      <c r="C78" s="22" t="s">
        <v>252</v>
      </c>
      <c r="D78" s="63" t="s">
        <v>49</v>
      </c>
      <c r="E78" s="32">
        <v>1</v>
      </c>
      <c r="F78" s="32">
        <f t="shared" si="3"/>
        <v>1</v>
      </c>
      <c r="G78" s="35">
        <f t="shared" si="4"/>
        <v>1</v>
      </c>
    </row>
    <row r="79" spans="2:7" x14ac:dyDescent="0.25">
      <c r="B79" s="4" t="s">
        <v>251</v>
      </c>
      <c r="C79" s="22" t="s">
        <v>250</v>
      </c>
      <c r="D79" s="63" t="s">
        <v>49</v>
      </c>
      <c r="E79" s="32">
        <v>1</v>
      </c>
      <c r="F79" s="32">
        <f t="shared" si="3"/>
        <v>1</v>
      </c>
      <c r="G79" s="35">
        <f t="shared" si="4"/>
        <v>1</v>
      </c>
    </row>
    <row r="80" spans="2:7" x14ac:dyDescent="0.25">
      <c r="B80" s="4" t="s">
        <v>249</v>
      </c>
      <c r="C80" s="22" t="s">
        <v>248</v>
      </c>
      <c r="D80" s="63" t="s">
        <v>49</v>
      </c>
      <c r="E80" s="32">
        <v>1</v>
      </c>
      <c r="F80" s="32">
        <f t="shared" si="3"/>
        <v>1</v>
      </c>
      <c r="G80" s="35">
        <f t="shared" si="4"/>
        <v>1</v>
      </c>
    </row>
    <row r="81" spans="2:7" x14ac:dyDescent="0.25">
      <c r="B81" s="4" t="s">
        <v>247</v>
      </c>
      <c r="C81" s="22" t="s">
        <v>246</v>
      </c>
      <c r="D81" s="63" t="s">
        <v>49</v>
      </c>
      <c r="E81" s="32">
        <v>1</v>
      </c>
      <c r="F81" s="32">
        <f t="shared" si="3"/>
        <v>1</v>
      </c>
      <c r="G81" s="35">
        <f t="shared" si="4"/>
        <v>1</v>
      </c>
    </row>
    <row r="82" spans="2:7" x14ac:dyDescent="0.25">
      <c r="B82" s="4" t="s">
        <v>245</v>
      </c>
      <c r="C82" s="22" t="s">
        <v>244</v>
      </c>
      <c r="D82" s="63" t="s">
        <v>49</v>
      </c>
      <c r="E82" s="32">
        <v>1</v>
      </c>
      <c r="F82" s="32">
        <f t="shared" si="3"/>
        <v>1</v>
      </c>
      <c r="G82" s="35">
        <f t="shared" si="4"/>
        <v>1</v>
      </c>
    </row>
    <row r="83" spans="2:7" x14ac:dyDescent="0.25">
      <c r="B83" s="4" t="s">
        <v>243</v>
      </c>
      <c r="C83" s="22" t="s">
        <v>242</v>
      </c>
      <c r="D83" s="63" t="s">
        <v>49</v>
      </c>
      <c r="E83" s="32">
        <v>0.99316756272404039</v>
      </c>
      <c r="F83" s="32">
        <f t="shared" si="3"/>
        <v>0.99316756272404039</v>
      </c>
      <c r="G83" s="35">
        <f t="shared" si="4"/>
        <v>1</v>
      </c>
    </row>
    <row r="84" spans="2:7" x14ac:dyDescent="0.25">
      <c r="B84" s="4" t="s">
        <v>241</v>
      </c>
      <c r="C84" s="22" t="s">
        <v>240</v>
      </c>
      <c r="D84" s="63" t="s">
        <v>49</v>
      </c>
      <c r="E84" s="32">
        <v>1</v>
      </c>
      <c r="F84" s="32">
        <f t="shared" si="3"/>
        <v>1</v>
      </c>
      <c r="G84" s="35">
        <f t="shared" si="4"/>
        <v>1</v>
      </c>
    </row>
    <row r="85" spans="2:7" x14ac:dyDescent="0.25">
      <c r="B85" s="4" t="s">
        <v>239</v>
      </c>
      <c r="C85" s="22" t="s">
        <v>238</v>
      </c>
      <c r="D85" s="63" t="s">
        <v>49</v>
      </c>
      <c r="E85" s="32">
        <v>1</v>
      </c>
      <c r="F85" s="32">
        <f t="shared" si="3"/>
        <v>1</v>
      </c>
      <c r="G85" s="35">
        <f t="shared" si="4"/>
        <v>1</v>
      </c>
    </row>
    <row r="86" spans="2:7" x14ac:dyDescent="0.25">
      <c r="B86" s="4" t="s">
        <v>237</v>
      </c>
      <c r="C86" s="22" t="s">
        <v>236</v>
      </c>
      <c r="D86" s="63" t="s">
        <v>49</v>
      </c>
      <c r="E86" s="32">
        <v>1</v>
      </c>
      <c r="F86" s="32">
        <f t="shared" si="3"/>
        <v>1</v>
      </c>
      <c r="G86" s="35">
        <f t="shared" si="4"/>
        <v>1</v>
      </c>
    </row>
    <row r="87" spans="2:7" x14ac:dyDescent="0.25">
      <c r="B87" s="4" t="s">
        <v>235</v>
      </c>
      <c r="C87" s="22" t="s">
        <v>234</v>
      </c>
      <c r="D87" s="63" t="s">
        <v>49</v>
      </c>
      <c r="E87" s="32">
        <v>1</v>
      </c>
      <c r="F87" s="32">
        <f t="shared" si="3"/>
        <v>1</v>
      </c>
      <c r="G87" s="35">
        <f t="shared" si="4"/>
        <v>1</v>
      </c>
    </row>
    <row r="88" spans="2:7" x14ac:dyDescent="0.25">
      <c r="B88" s="4" t="s">
        <v>233</v>
      </c>
      <c r="C88" s="22" t="s">
        <v>232</v>
      </c>
      <c r="D88" s="63" t="s">
        <v>49</v>
      </c>
      <c r="E88" s="32">
        <v>1</v>
      </c>
      <c r="F88" s="32">
        <f t="shared" si="3"/>
        <v>1</v>
      </c>
      <c r="G88" s="35">
        <f t="shared" si="4"/>
        <v>1</v>
      </c>
    </row>
    <row r="89" spans="2:7" x14ac:dyDescent="0.25">
      <c r="B89" s="4" t="s">
        <v>231</v>
      </c>
      <c r="C89" s="22" t="s">
        <v>230</v>
      </c>
      <c r="D89" s="63" t="s">
        <v>49</v>
      </c>
      <c r="E89" s="32">
        <v>1</v>
      </c>
      <c r="F89" s="32">
        <f t="shared" si="3"/>
        <v>1</v>
      </c>
      <c r="G89" s="35">
        <f t="shared" si="4"/>
        <v>1</v>
      </c>
    </row>
    <row r="90" spans="2:7" x14ac:dyDescent="0.25">
      <c r="B90" s="4" t="s">
        <v>229</v>
      </c>
      <c r="C90" s="22" t="s">
        <v>228</v>
      </c>
      <c r="D90" s="63" t="s">
        <v>49</v>
      </c>
      <c r="E90" s="32">
        <v>1</v>
      </c>
      <c r="F90" s="32">
        <f t="shared" si="3"/>
        <v>1</v>
      </c>
      <c r="G90" s="35">
        <f t="shared" si="4"/>
        <v>1</v>
      </c>
    </row>
    <row r="91" spans="2:7" x14ac:dyDescent="0.25">
      <c r="B91" s="4" t="s">
        <v>227</v>
      </c>
      <c r="C91" s="22" t="s">
        <v>226</v>
      </c>
      <c r="D91" s="63" t="s">
        <v>49</v>
      </c>
      <c r="E91" s="32">
        <v>1</v>
      </c>
      <c r="F91" s="32">
        <f t="shared" si="3"/>
        <v>1</v>
      </c>
      <c r="G91" s="35">
        <f t="shared" si="4"/>
        <v>1</v>
      </c>
    </row>
    <row r="92" spans="2:7" x14ac:dyDescent="0.25">
      <c r="B92" s="4" t="s">
        <v>225</v>
      </c>
      <c r="C92" s="22" t="s">
        <v>224</v>
      </c>
      <c r="D92" s="63" t="s">
        <v>49</v>
      </c>
      <c r="E92" s="32">
        <v>1</v>
      </c>
      <c r="F92" s="32">
        <f t="shared" si="3"/>
        <v>1</v>
      </c>
      <c r="G92" s="35">
        <f t="shared" si="4"/>
        <v>1</v>
      </c>
    </row>
    <row r="93" spans="2:7" x14ac:dyDescent="0.25">
      <c r="B93" s="4" t="s">
        <v>223</v>
      </c>
      <c r="C93" s="22" t="s">
        <v>222</v>
      </c>
      <c r="D93" s="63" t="s">
        <v>49</v>
      </c>
      <c r="E93" s="32">
        <v>1</v>
      </c>
      <c r="F93" s="32">
        <f t="shared" si="3"/>
        <v>1</v>
      </c>
      <c r="G93" s="35">
        <f t="shared" si="4"/>
        <v>1</v>
      </c>
    </row>
    <row r="94" spans="2:7" x14ac:dyDescent="0.25">
      <c r="B94" s="4" t="s">
        <v>221</v>
      </c>
      <c r="C94" s="22" t="s">
        <v>220</v>
      </c>
      <c r="D94" s="63" t="s">
        <v>49</v>
      </c>
      <c r="E94" s="32">
        <v>1</v>
      </c>
      <c r="F94" s="32">
        <f t="shared" si="3"/>
        <v>1</v>
      </c>
      <c r="G94" s="35">
        <f t="shared" si="4"/>
        <v>1</v>
      </c>
    </row>
    <row r="95" spans="2:7" x14ac:dyDescent="0.25">
      <c r="B95" s="4" t="s">
        <v>219</v>
      </c>
      <c r="C95" s="22" t="s">
        <v>218</v>
      </c>
      <c r="D95" s="63" t="s">
        <v>49</v>
      </c>
      <c r="E95" s="32">
        <v>1</v>
      </c>
      <c r="F95" s="32">
        <f t="shared" si="3"/>
        <v>1</v>
      </c>
      <c r="G95" s="35">
        <f t="shared" si="4"/>
        <v>1</v>
      </c>
    </row>
    <row r="96" spans="2:7" x14ac:dyDescent="0.25">
      <c r="B96" s="4" t="s">
        <v>217</v>
      </c>
      <c r="C96" s="22" t="s">
        <v>216</v>
      </c>
      <c r="D96" s="63" t="s">
        <v>49</v>
      </c>
      <c r="E96" s="32">
        <v>1</v>
      </c>
      <c r="F96" s="32">
        <f t="shared" si="3"/>
        <v>1</v>
      </c>
      <c r="G96" s="35">
        <f t="shared" si="4"/>
        <v>1</v>
      </c>
    </row>
    <row r="97" spans="2:7" x14ac:dyDescent="0.25">
      <c r="B97" s="4" t="s">
        <v>215</v>
      </c>
      <c r="C97" s="22" t="s">
        <v>214</v>
      </c>
      <c r="D97" s="63" t="s">
        <v>49</v>
      </c>
      <c r="E97" s="32">
        <v>1</v>
      </c>
      <c r="F97" s="32">
        <f t="shared" si="3"/>
        <v>1</v>
      </c>
      <c r="G97" s="35">
        <f t="shared" si="4"/>
        <v>1</v>
      </c>
    </row>
    <row r="98" spans="2:7" x14ac:dyDescent="0.25">
      <c r="B98" s="4" t="s">
        <v>213</v>
      </c>
      <c r="C98" s="22" t="s">
        <v>212</v>
      </c>
      <c r="D98" s="63" t="s">
        <v>49</v>
      </c>
      <c r="E98" s="32">
        <v>1</v>
      </c>
      <c r="F98" s="32">
        <f t="shared" si="3"/>
        <v>1</v>
      </c>
      <c r="G98" s="35">
        <f t="shared" si="4"/>
        <v>1</v>
      </c>
    </row>
    <row r="99" spans="2:7" x14ac:dyDescent="0.25">
      <c r="B99" s="4" t="s">
        <v>211</v>
      </c>
      <c r="C99" s="22" t="s">
        <v>210</v>
      </c>
      <c r="D99" s="63" t="s">
        <v>49</v>
      </c>
      <c r="E99" s="32">
        <v>1</v>
      </c>
      <c r="F99" s="32">
        <f t="shared" si="3"/>
        <v>1</v>
      </c>
      <c r="G99" s="35">
        <f t="shared" si="4"/>
        <v>1</v>
      </c>
    </row>
    <row r="100" spans="2:7" x14ac:dyDescent="0.25">
      <c r="B100" s="4" t="s">
        <v>209</v>
      </c>
      <c r="C100" s="22" t="s">
        <v>208</v>
      </c>
      <c r="D100" s="63" t="s">
        <v>49</v>
      </c>
      <c r="E100" s="32">
        <v>1</v>
      </c>
      <c r="F100" s="32">
        <f t="shared" si="3"/>
        <v>1</v>
      </c>
      <c r="G100" s="35">
        <f t="shared" si="4"/>
        <v>1</v>
      </c>
    </row>
    <row r="101" spans="2:7" x14ac:dyDescent="0.25">
      <c r="B101" s="4" t="s">
        <v>207</v>
      </c>
      <c r="C101" s="22" t="s">
        <v>206</v>
      </c>
      <c r="D101" s="63" t="s">
        <v>49</v>
      </c>
      <c r="E101" s="32">
        <v>1</v>
      </c>
      <c r="F101" s="32">
        <f t="shared" si="3"/>
        <v>1</v>
      </c>
      <c r="G101" s="35">
        <f t="shared" si="4"/>
        <v>1</v>
      </c>
    </row>
    <row r="102" spans="2:7" x14ac:dyDescent="0.25">
      <c r="B102" s="4" t="s">
        <v>205</v>
      </c>
      <c r="C102" s="22" t="s">
        <v>204</v>
      </c>
      <c r="D102" s="63" t="s">
        <v>49</v>
      </c>
      <c r="E102" s="32">
        <v>1</v>
      </c>
      <c r="F102" s="32">
        <f t="shared" si="3"/>
        <v>1</v>
      </c>
      <c r="G102" s="35">
        <f t="shared" si="4"/>
        <v>1</v>
      </c>
    </row>
    <row r="103" spans="2:7" x14ac:dyDescent="0.25">
      <c r="B103" s="4" t="s">
        <v>203</v>
      </c>
      <c r="C103" s="22" t="s">
        <v>202</v>
      </c>
      <c r="D103" s="63" t="s">
        <v>49</v>
      </c>
      <c r="E103" s="32">
        <v>1</v>
      </c>
      <c r="F103" s="32">
        <f t="shared" si="3"/>
        <v>1</v>
      </c>
      <c r="G103" s="35">
        <f t="shared" si="4"/>
        <v>1</v>
      </c>
    </row>
    <row r="104" spans="2:7" x14ac:dyDescent="0.25">
      <c r="B104" s="4" t="s">
        <v>201</v>
      </c>
      <c r="C104" s="22" t="s">
        <v>200</v>
      </c>
      <c r="D104" s="63" t="s">
        <v>49</v>
      </c>
      <c r="E104" s="32">
        <v>1</v>
      </c>
      <c r="F104" s="32">
        <f t="shared" si="3"/>
        <v>1</v>
      </c>
      <c r="G104" s="35">
        <f t="shared" si="4"/>
        <v>1</v>
      </c>
    </row>
    <row r="105" spans="2:7" x14ac:dyDescent="0.25">
      <c r="B105" s="4" t="s">
        <v>199</v>
      </c>
      <c r="C105" s="22" t="s">
        <v>198</v>
      </c>
      <c r="D105" s="63" t="s">
        <v>49</v>
      </c>
      <c r="E105" s="32">
        <v>1</v>
      </c>
      <c r="F105" s="32">
        <f t="shared" si="3"/>
        <v>1</v>
      </c>
      <c r="G105" s="35">
        <f t="shared" si="4"/>
        <v>1</v>
      </c>
    </row>
    <row r="106" spans="2:7" x14ac:dyDescent="0.25">
      <c r="B106" s="4" t="s">
        <v>197</v>
      </c>
      <c r="C106" s="22" t="s">
        <v>196</v>
      </c>
      <c r="D106" s="63" t="s">
        <v>49</v>
      </c>
      <c r="E106" s="32">
        <v>1</v>
      </c>
      <c r="F106" s="32">
        <f t="shared" si="3"/>
        <v>1</v>
      </c>
      <c r="G106" s="35">
        <f t="shared" si="4"/>
        <v>1</v>
      </c>
    </row>
    <row r="107" spans="2:7" x14ac:dyDescent="0.25">
      <c r="B107" s="4" t="s">
        <v>195</v>
      </c>
      <c r="C107" s="22" t="s">
        <v>194</v>
      </c>
      <c r="D107" s="63" t="s">
        <v>49</v>
      </c>
      <c r="E107" s="32">
        <v>1</v>
      </c>
      <c r="F107" s="32">
        <f t="shared" si="3"/>
        <v>1</v>
      </c>
      <c r="G107" s="35">
        <f t="shared" si="4"/>
        <v>1</v>
      </c>
    </row>
    <row r="108" spans="2:7" x14ac:dyDescent="0.25">
      <c r="B108" s="4" t="s">
        <v>193</v>
      </c>
      <c r="C108" s="22" t="s">
        <v>192</v>
      </c>
      <c r="D108" s="63" t="s">
        <v>49</v>
      </c>
      <c r="E108" s="32">
        <v>1</v>
      </c>
      <c r="F108" s="32">
        <f t="shared" si="3"/>
        <v>1</v>
      </c>
      <c r="G108" s="35">
        <f t="shared" si="4"/>
        <v>1</v>
      </c>
    </row>
    <row r="109" spans="2:7" x14ac:dyDescent="0.25">
      <c r="B109" s="4" t="s">
        <v>191</v>
      </c>
      <c r="C109" s="22" t="s">
        <v>190</v>
      </c>
      <c r="D109" s="63" t="s">
        <v>49</v>
      </c>
      <c r="E109" s="32">
        <v>1</v>
      </c>
      <c r="F109" s="32">
        <f t="shared" si="3"/>
        <v>1</v>
      </c>
      <c r="G109" s="35">
        <f t="shared" si="4"/>
        <v>1</v>
      </c>
    </row>
    <row r="110" spans="2:7" x14ac:dyDescent="0.25">
      <c r="B110" s="4" t="s">
        <v>189</v>
      </c>
      <c r="C110" s="22" t="s">
        <v>188</v>
      </c>
      <c r="D110" s="63" t="s">
        <v>49</v>
      </c>
      <c r="E110" s="32">
        <v>1</v>
      </c>
      <c r="F110" s="32">
        <f t="shared" si="3"/>
        <v>1</v>
      </c>
      <c r="G110" s="35">
        <f t="shared" si="4"/>
        <v>1</v>
      </c>
    </row>
    <row r="111" spans="2:7" x14ac:dyDescent="0.25">
      <c r="B111" s="4" t="s">
        <v>187</v>
      </c>
      <c r="C111" s="22" t="s">
        <v>186</v>
      </c>
      <c r="D111" s="63" t="s">
        <v>49</v>
      </c>
      <c r="E111" s="32">
        <v>1</v>
      </c>
      <c r="F111" s="32">
        <f t="shared" si="3"/>
        <v>1</v>
      </c>
      <c r="G111" s="35">
        <f t="shared" si="4"/>
        <v>1</v>
      </c>
    </row>
    <row r="112" spans="2:7" x14ac:dyDescent="0.25">
      <c r="B112" s="4" t="s">
        <v>185</v>
      </c>
      <c r="C112" s="22" t="s">
        <v>184</v>
      </c>
      <c r="D112" s="63" t="s">
        <v>49</v>
      </c>
      <c r="E112" s="32">
        <v>1</v>
      </c>
      <c r="F112" s="32">
        <f t="shared" si="3"/>
        <v>1</v>
      </c>
      <c r="G112" s="35">
        <f t="shared" si="4"/>
        <v>1</v>
      </c>
    </row>
    <row r="113" spans="2:7" x14ac:dyDescent="0.25">
      <c r="B113" s="4" t="s">
        <v>417</v>
      </c>
      <c r="C113" s="22" t="s">
        <v>418</v>
      </c>
      <c r="D113" s="63" t="s">
        <v>49</v>
      </c>
      <c r="E113" s="32">
        <v>1</v>
      </c>
      <c r="F113" s="32">
        <f t="shared" ref="F113:F138" si="5">IF(D113="No participó",E113,D113*E113)</f>
        <v>1</v>
      </c>
      <c r="G113" s="35">
        <f t="shared" ref="G113:G138" si="6">IF(ROUND(F113,2)&gt;=0.98,1,0)</f>
        <v>1</v>
      </c>
    </row>
    <row r="114" spans="2:7" x14ac:dyDescent="0.25">
      <c r="B114" s="4" t="s">
        <v>419</v>
      </c>
      <c r="C114" s="22" t="s">
        <v>420</v>
      </c>
      <c r="D114" s="63" t="s">
        <v>49</v>
      </c>
      <c r="E114" s="32">
        <v>1</v>
      </c>
      <c r="F114" s="32">
        <f t="shared" si="5"/>
        <v>1</v>
      </c>
      <c r="G114" s="35">
        <f t="shared" si="6"/>
        <v>1</v>
      </c>
    </row>
    <row r="115" spans="2:7" x14ac:dyDescent="0.25">
      <c r="B115" s="4" t="s">
        <v>421</v>
      </c>
      <c r="C115" s="22" t="s">
        <v>422</v>
      </c>
      <c r="D115" s="63" t="s">
        <v>49</v>
      </c>
      <c r="E115" s="32">
        <v>1</v>
      </c>
      <c r="F115" s="32">
        <f t="shared" si="5"/>
        <v>1</v>
      </c>
      <c r="G115" s="35">
        <f t="shared" si="6"/>
        <v>1</v>
      </c>
    </row>
    <row r="116" spans="2:7" x14ac:dyDescent="0.25">
      <c r="B116" s="4" t="s">
        <v>423</v>
      </c>
      <c r="C116" s="22" t="s">
        <v>424</v>
      </c>
      <c r="D116" s="63" t="s">
        <v>49</v>
      </c>
      <c r="E116" s="32">
        <v>1</v>
      </c>
      <c r="F116" s="32">
        <f t="shared" si="5"/>
        <v>1</v>
      </c>
      <c r="G116" s="35">
        <f t="shared" si="6"/>
        <v>1</v>
      </c>
    </row>
    <row r="117" spans="2:7" x14ac:dyDescent="0.25">
      <c r="B117" s="4" t="s">
        <v>425</v>
      </c>
      <c r="C117" s="22" t="s">
        <v>426</v>
      </c>
      <c r="D117" s="63" t="s">
        <v>49</v>
      </c>
      <c r="E117" s="32">
        <v>1</v>
      </c>
      <c r="F117" s="32">
        <f t="shared" si="5"/>
        <v>1</v>
      </c>
      <c r="G117" s="35">
        <f t="shared" si="6"/>
        <v>1</v>
      </c>
    </row>
    <row r="118" spans="2:7" x14ac:dyDescent="0.25">
      <c r="B118" s="4" t="s">
        <v>427</v>
      </c>
      <c r="C118" s="22" t="s">
        <v>428</v>
      </c>
      <c r="D118" s="63" t="s">
        <v>49</v>
      </c>
      <c r="E118" s="32">
        <v>1</v>
      </c>
      <c r="F118" s="32">
        <f t="shared" si="5"/>
        <v>1</v>
      </c>
      <c r="G118" s="35">
        <f t="shared" si="6"/>
        <v>1</v>
      </c>
    </row>
    <row r="119" spans="2:7" x14ac:dyDescent="0.25">
      <c r="B119" s="4" t="s">
        <v>429</v>
      </c>
      <c r="C119" s="22" t="s">
        <v>430</v>
      </c>
      <c r="D119" s="63" t="s">
        <v>49</v>
      </c>
      <c r="E119" s="32">
        <v>1</v>
      </c>
      <c r="F119" s="32">
        <f t="shared" si="5"/>
        <v>1</v>
      </c>
      <c r="G119" s="35">
        <f t="shared" si="6"/>
        <v>1</v>
      </c>
    </row>
    <row r="120" spans="2:7" x14ac:dyDescent="0.25">
      <c r="B120" s="4" t="s">
        <v>431</v>
      </c>
      <c r="C120" s="22" t="s">
        <v>432</v>
      </c>
      <c r="D120" s="63" t="s">
        <v>49</v>
      </c>
      <c r="E120" s="32">
        <v>1</v>
      </c>
      <c r="F120" s="32">
        <f t="shared" si="5"/>
        <v>1</v>
      </c>
      <c r="G120" s="35">
        <f t="shared" si="6"/>
        <v>1</v>
      </c>
    </row>
    <row r="121" spans="2:7" x14ac:dyDescent="0.25">
      <c r="B121" s="4" t="s">
        <v>433</v>
      </c>
      <c r="C121" s="22" t="s">
        <v>434</v>
      </c>
      <c r="D121" s="63" t="s">
        <v>49</v>
      </c>
      <c r="E121" s="32">
        <v>1</v>
      </c>
      <c r="F121" s="32">
        <f t="shared" si="5"/>
        <v>1</v>
      </c>
      <c r="G121" s="35">
        <f t="shared" si="6"/>
        <v>1</v>
      </c>
    </row>
    <row r="122" spans="2:7" x14ac:dyDescent="0.25">
      <c r="B122" s="4" t="s">
        <v>435</v>
      </c>
      <c r="C122" s="22" t="s">
        <v>436</v>
      </c>
      <c r="D122" s="63" t="s">
        <v>49</v>
      </c>
      <c r="E122" s="32">
        <v>1</v>
      </c>
      <c r="F122" s="32">
        <f t="shared" si="5"/>
        <v>1</v>
      </c>
      <c r="G122" s="35">
        <f t="shared" si="6"/>
        <v>1</v>
      </c>
    </row>
    <row r="123" spans="2:7" x14ac:dyDescent="0.25">
      <c r="B123" s="4" t="s">
        <v>482</v>
      </c>
      <c r="C123" s="22" t="s">
        <v>483</v>
      </c>
      <c r="D123" s="63" t="s">
        <v>49</v>
      </c>
      <c r="E123" s="32">
        <v>1</v>
      </c>
      <c r="F123" s="32">
        <f t="shared" ref="F123" si="7">IF(D123="No participó",E123,D123*E123)</f>
        <v>1</v>
      </c>
      <c r="G123" s="35">
        <f t="shared" ref="G123" si="8">IF(ROUND(F123,2)&gt;=0.98,1,0)</f>
        <v>1</v>
      </c>
    </row>
    <row r="124" spans="2:7" x14ac:dyDescent="0.25">
      <c r="B124" s="4" t="s">
        <v>437</v>
      </c>
      <c r="C124" s="22" t="s">
        <v>438</v>
      </c>
      <c r="D124" s="63" t="s">
        <v>49</v>
      </c>
      <c r="E124" s="32">
        <v>1</v>
      </c>
      <c r="F124" s="32">
        <f t="shared" si="5"/>
        <v>1</v>
      </c>
      <c r="G124" s="35">
        <f t="shared" si="6"/>
        <v>1</v>
      </c>
    </row>
    <row r="125" spans="2:7" x14ac:dyDescent="0.25">
      <c r="B125" s="4" t="s">
        <v>439</v>
      </c>
      <c r="C125" s="22" t="s">
        <v>440</v>
      </c>
      <c r="D125" s="63" t="s">
        <v>49</v>
      </c>
      <c r="E125" s="32">
        <v>1</v>
      </c>
      <c r="F125" s="32">
        <f t="shared" si="5"/>
        <v>1</v>
      </c>
      <c r="G125" s="35">
        <f t="shared" si="6"/>
        <v>1</v>
      </c>
    </row>
    <row r="126" spans="2:7" x14ac:dyDescent="0.25">
      <c r="B126" s="4" t="s">
        <v>441</v>
      </c>
      <c r="C126" s="22" t="s">
        <v>442</v>
      </c>
      <c r="D126" s="63" t="s">
        <v>49</v>
      </c>
      <c r="E126" s="32">
        <v>1</v>
      </c>
      <c r="F126" s="32">
        <f t="shared" si="5"/>
        <v>1</v>
      </c>
      <c r="G126" s="35">
        <f t="shared" si="6"/>
        <v>1</v>
      </c>
    </row>
    <row r="127" spans="2:7" x14ac:dyDescent="0.25">
      <c r="B127" s="4" t="s">
        <v>443</v>
      </c>
      <c r="C127" s="22" t="s">
        <v>444</v>
      </c>
      <c r="D127" s="63" t="s">
        <v>49</v>
      </c>
      <c r="E127" s="32">
        <v>1</v>
      </c>
      <c r="F127" s="32">
        <f t="shared" si="5"/>
        <v>1</v>
      </c>
      <c r="G127" s="35">
        <f t="shared" si="6"/>
        <v>1</v>
      </c>
    </row>
    <row r="128" spans="2:7" x14ac:dyDescent="0.25">
      <c r="B128" s="4" t="s">
        <v>445</v>
      </c>
      <c r="C128" s="22" t="s">
        <v>446</v>
      </c>
      <c r="D128" s="63" t="s">
        <v>49</v>
      </c>
      <c r="E128" s="32">
        <v>1</v>
      </c>
      <c r="F128" s="32">
        <f t="shared" si="5"/>
        <v>1</v>
      </c>
      <c r="G128" s="35">
        <f t="shared" si="6"/>
        <v>1</v>
      </c>
    </row>
    <row r="129" spans="2:7" x14ac:dyDescent="0.25">
      <c r="B129" s="4" t="s">
        <v>447</v>
      </c>
      <c r="C129" s="22" t="s">
        <v>448</v>
      </c>
      <c r="D129" s="63" t="s">
        <v>49</v>
      </c>
      <c r="E129" s="32">
        <v>1</v>
      </c>
      <c r="F129" s="32">
        <f t="shared" si="5"/>
        <v>1</v>
      </c>
      <c r="G129" s="35">
        <f t="shared" si="6"/>
        <v>1</v>
      </c>
    </row>
    <row r="130" spans="2:7" x14ac:dyDescent="0.25">
      <c r="B130" s="4" t="s">
        <v>449</v>
      </c>
      <c r="C130" s="22" t="s">
        <v>450</v>
      </c>
      <c r="D130" s="63" t="s">
        <v>49</v>
      </c>
      <c r="E130" s="32">
        <v>0.99952956989281738</v>
      </c>
      <c r="F130" s="32">
        <f t="shared" si="5"/>
        <v>0.99952956989281738</v>
      </c>
      <c r="G130" s="35">
        <f t="shared" si="6"/>
        <v>1</v>
      </c>
    </row>
    <row r="131" spans="2:7" x14ac:dyDescent="0.25">
      <c r="B131" s="4" t="s">
        <v>451</v>
      </c>
      <c r="C131" s="22" t="s">
        <v>452</v>
      </c>
      <c r="D131" s="63" t="s">
        <v>49</v>
      </c>
      <c r="E131" s="32">
        <v>1</v>
      </c>
      <c r="F131" s="32">
        <f t="shared" si="5"/>
        <v>1</v>
      </c>
      <c r="G131" s="35">
        <f t="shared" si="6"/>
        <v>1</v>
      </c>
    </row>
    <row r="132" spans="2:7" x14ac:dyDescent="0.25">
      <c r="B132" s="4" t="s">
        <v>453</v>
      </c>
      <c r="C132" s="22" t="s">
        <v>454</v>
      </c>
      <c r="D132" s="63" t="s">
        <v>49</v>
      </c>
      <c r="E132" s="32">
        <v>1</v>
      </c>
      <c r="F132" s="32">
        <f t="shared" si="5"/>
        <v>1</v>
      </c>
      <c r="G132" s="35">
        <f t="shared" si="6"/>
        <v>1</v>
      </c>
    </row>
    <row r="133" spans="2:7" x14ac:dyDescent="0.25">
      <c r="B133" s="4" t="s">
        <v>455</v>
      </c>
      <c r="C133" s="22" t="s">
        <v>456</v>
      </c>
      <c r="D133" s="63" t="s">
        <v>49</v>
      </c>
      <c r="E133" s="32">
        <v>1</v>
      </c>
      <c r="F133" s="32">
        <f t="shared" si="5"/>
        <v>1</v>
      </c>
      <c r="G133" s="35">
        <f t="shared" si="6"/>
        <v>1</v>
      </c>
    </row>
    <row r="134" spans="2:7" x14ac:dyDescent="0.25">
      <c r="B134" s="4" t="s">
        <v>457</v>
      </c>
      <c r="C134" s="22" t="s">
        <v>458</v>
      </c>
      <c r="D134" s="63" t="s">
        <v>49</v>
      </c>
      <c r="E134" s="32">
        <v>1</v>
      </c>
      <c r="F134" s="32">
        <f t="shared" si="5"/>
        <v>1</v>
      </c>
      <c r="G134" s="35">
        <f t="shared" si="6"/>
        <v>1</v>
      </c>
    </row>
    <row r="135" spans="2:7" x14ac:dyDescent="0.25">
      <c r="B135" s="4" t="s">
        <v>459</v>
      </c>
      <c r="C135" s="22" t="s">
        <v>460</v>
      </c>
      <c r="D135" s="63" t="s">
        <v>49</v>
      </c>
      <c r="E135" s="32">
        <v>1</v>
      </c>
      <c r="F135" s="32">
        <f t="shared" si="5"/>
        <v>1</v>
      </c>
      <c r="G135" s="35">
        <f t="shared" si="6"/>
        <v>1</v>
      </c>
    </row>
    <row r="136" spans="2:7" x14ac:dyDescent="0.25">
      <c r="B136" s="4" t="s">
        <v>461</v>
      </c>
      <c r="C136" s="22" t="s">
        <v>462</v>
      </c>
      <c r="D136" s="63" t="s">
        <v>49</v>
      </c>
      <c r="E136" s="32">
        <v>1</v>
      </c>
      <c r="F136" s="32">
        <f t="shared" si="5"/>
        <v>1</v>
      </c>
      <c r="G136" s="35">
        <f t="shared" si="6"/>
        <v>1</v>
      </c>
    </row>
    <row r="137" spans="2:7" x14ac:dyDescent="0.25">
      <c r="B137" s="4" t="s">
        <v>463</v>
      </c>
      <c r="C137" s="22" t="s">
        <v>464</v>
      </c>
      <c r="D137" s="63" t="s">
        <v>49</v>
      </c>
      <c r="E137" s="32">
        <v>1</v>
      </c>
      <c r="F137" s="32">
        <f t="shared" si="5"/>
        <v>1</v>
      </c>
      <c r="G137" s="35">
        <f t="shared" si="6"/>
        <v>1</v>
      </c>
    </row>
    <row r="138" spans="2:7" x14ac:dyDescent="0.25">
      <c r="B138" s="4" t="s">
        <v>465</v>
      </c>
      <c r="C138" s="22" t="s">
        <v>466</v>
      </c>
      <c r="D138" s="63" t="s">
        <v>49</v>
      </c>
      <c r="E138" s="32">
        <v>1</v>
      </c>
      <c r="F138" s="32">
        <f t="shared" si="5"/>
        <v>1</v>
      </c>
      <c r="G138" s="35">
        <f t="shared" si="6"/>
        <v>1</v>
      </c>
    </row>
    <row r="139" spans="2:7" x14ac:dyDescent="0.25">
      <c r="B139" s="4" t="s">
        <v>467</v>
      </c>
      <c r="C139" s="22" t="s">
        <v>469</v>
      </c>
      <c r="D139" s="63" t="s">
        <v>49</v>
      </c>
      <c r="E139" s="32">
        <v>1</v>
      </c>
      <c r="F139" s="32">
        <f t="shared" ref="F139:F145" si="9">IF(D139="No participó",E139,D139*E139)</f>
        <v>1</v>
      </c>
      <c r="G139" s="35">
        <f t="shared" ref="G139:G145" si="10">IF(ROUND(F139,2)&gt;=0.98,1,0)</f>
        <v>1</v>
      </c>
    </row>
    <row r="140" spans="2:7" x14ac:dyDescent="0.25">
      <c r="B140" s="4" t="s">
        <v>468</v>
      </c>
      <c r="C140" s="22" t="s">
        <v>470</v>
      </c>
      <c r="D140" s="63" t="s">
        <v>49</v>
      </c>
      <c r="E140" s="32">
        <v>1</v>
      </c>
      <c r="F140" s="32">
        <f t="shared" si="9"/>
        <v>1</v>
      </c>
      <c r="G140" s="35">
        <f t="shared" si="10"/>
        <v>1</v>
      </c>
    </row>
    <row r="141" spans="2:7" x14ac:dyDescent="0.25">
      <c r="B141" s="4" t="s">
        <v>471</v>
      </c>
      <c r="C141" s="22" t="s">
        <v>472</v>
      </c>
      <c r="D141" s="63" t="s">
        <v>49</v>
      </c>
      <c r="E141" s="32">
        <v>0.77437275985674558</v>
      </c>
      <c r="F141" s="32">
        <f t="shared" si="9"/>
        <v>0.77437275985674558</v>
      </c>
      <c r="G141" s="35">
        <f t="shared" si="10"/>
        <v>0</v>
      </c>
    </row>
    <row r="142" spans="2:7" x14ac:dyDescent="0.25">
      <c r="B142" s="4" t="s">
        <v>473</v>
      </c>
      <c r="C142" s="22" t="s">
        <v>474</v>
      </c>
      <c r="D142" s="63" t="s">
        <v>49</v>
      </c>
      <c r="E142" s="32">
        <v>1</v>
      </c>
      <c r="F142" s="32">
        <f t="shared" si="9"/>
        <v>1</v>
      </c>
      <c r="G142" s="35">
        <f t="shared" si="10"/>
        <v>1</v>
      </c>
    </row>
    <row r="143" spans="2:7" x14ac:dyDescent="0.25">
      <c r="B143" s="4" t="s">
        <v>475</v>
      </c>
      <c r="C143" s="22" t="s">
        <v>476</v>
      </c>
      <c r="D143" s="63" t="s">
        <v>49</v>
      </c>
      <c r="E143" s="32">
        <v>1</v>
      </c>
      <c r="F143" s="32">
        <f t="shared" si="9"/>
        <v>1</v>
      </c>
      <c r="G143" s="35">
        <f t="shared" si="10"/>
        <v>1</v>
      </c>
    </row>
    <row r="144" spans="2:7" x14ac:dyDescent="0.25">
      <c r="B144" s="4" t="s">
        <v>477</v>
      </c>
      <c r="C144" s="22" t="s">
        <v>478</v>
      </c>
      <c r="D144" s="63" t="s">
        <v>49</v>
      </c>
      <c r="E144" s="32">
        <v>1</v>
      </c>
      <c r="F144" s="32">
        <f t="shared" si="9"/>
        <v>1</v>
      </c>
      <c r="G144" s="35">
        <f t="shared" si="10"/>
        <v>1</v>
      </c>
    </row>
    <row r="145" spans="2:7" x14ac:dyDescent="0.25">
      <c r="B145" s="4" t="s">
        <v>479</v>
      </c>
      <c r="C145" s="22" t="s">
        <v>480</v>
      </c>
      <c r="D145" s="63" t="s">
        <v>49</v>
      </c>
      <c r="E145" s="32">
        <v>1</v>
      </c>
      <c r="F145" s="32">
        <f t="shared" si="9"/>
        <v>1</v>
      </c>
      <c r="G145" s="35">
        <f t="shared" si="10"/>
        <v>1</v>
      </c>
    </row>
    <row r="152" spans="2:7" x14ac:dyDescent="0.25">
      <c r="B152" s="49"/>
      <c r="C152" s="49"/>
      <c r="D152" s="49"/>
      <c r="E152" s="49"/>
    </row>
    <row r="153" spans="2:7" x14ac:dyDescent="0.25">
      <c r="B153" s="49"/>
      <c r="C153" s="49"/>
      <c r="D153" s="49"/>
      <c r="E153" s="49"/>
    </row>
    <row r="154" spans="2:7" x14ac:dyDescent="0.25">
      <c r="B154" s="49"/>
      <c r="C154" s="49"/>
      <c r="D154" s="49"/>
      <c r="E154" s="49"/>
    </row>
    <row r="155" spans="2:7" x14ac:dyDescent="0.25">
      <c r="B155" s="49"/>
      <c r="C155" s="49"/>
      <c r="D155" s="49"/>
      <c r="E155" s="49"/>
    </row>
    <row r="156" spans="2:7" x14ac:dyDescent="0.25">
      <c r="B156" s="49"/>
      <c r="C156" s="49"/>
      <c r="D156" s="49"/>
      <c r="E156" s="49"/>
    </row>
  </sheetData>
  <autoFilter ref="B11:G150" xr:uid="{122D8351-4421-4F9B-ACF7-AFBC4008766F}"/>
  <mergeCells count="1">
    <mergeCell ref="B152:E15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K20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10.7109375" customWidth="1"/>
    <col min="2" max="2" width="35.140625" customWidth="1"/>
    <col min="3" max="3" width="27.85546875" customWidth="1"/>
    <col min="4" max="4" width="16" style="3" customWidth="1"/>
    <col min="5" max="5" width="15.85546875" style="3" customWidth="1"/>
  </cols>
  <sheetData>
    <row r="1" spans="2:11" x14ac:dyDescent="0.25">
      <c r="D1"/>
      <c r="E1"/>
    </row>
    <row r="2" spans="2:11" x14ac:dyDescent="0.25">
      <c r="D2"/>
      <c r="E2"/>
    </row>
    <row r="3" spans="2:11" x14ac:dyDescent="0.25">
      <c r="D3"/>
      <c r="E3"/>
    </row>
    <row r="4" spans="2:11" x14ac:dyDescent="0.25">
      <c r="D4"/>
      <c r="E4"/>
    </row>
    <row r="5" spans="2:11" x14ac:dyDescent="0.25">
      <c r="D5"/>
      <c r="E5"/>
    </row>
    <row r="6" spans="2:11" s="19" customFormat="1" x14ac:dyDescent="0.25">
      <c r="B6"/>
      <c r="C6" s="3"/>
      <c r="D6" s="3"/>
      <c r="E6" s="3"/>
      <c r="F6" s="3"/>
      <c r="G6" s="3"/>
      <c r="H6" s="31"/>
      <c r="I6" s="31"/>
      <c r="J6" s="31"/>
      <c r="K6" s="31"/>
    </row>
    <row r="7" spans="2:11" x14ac:dyDescent="0.25">
      <c r="B7" s="1" t="s">
        <v>401</v>
      </c>
      <c r="H7" s="24"/>
      <c r="I7" s="24"/>
      <c r="J7" s="24"/>
      <c r="K7" s="24"/>
    </row>
    <row r="8" spans="2:11" x14ac:dyDescent="0.25">
      <c r="H8" s="24"/>
      <c r="I8" s="24"/>
      <c r="J8" s="24"/>
      <c r="K8" s="24"/>
    </row>
    <row r="9" spans="2:11" x14ac:dyDescent="0.25">
      <c r="B9" t="s">
        <v>0</v>
      </c>
      <c r="C9" s="2">
        <f>+'PRS_EV SIC'!C9</f>
        <v>43435</v>
      </c>
      <c r="H9" s="24"/>
      <c r="I9" s="24"/>
      <c r="J9" s="24"/>
      <c r="K9" s="24"/>
    </row>
    <row r="10" spans="2:11" x14ac:dyDescent="0.25">
      <c r="H10" s="24"/>
      <c r="I10" s="24"/>
      <c r="J10" s="24"/>
      <c r="K10" s="24"/>
    </row>
    <row r="11" spans="2:11" ht="45" x14ac:dyDescent="0.25">
      <c r="B11" s="17" t="s">
        <v>390</v>
      </c>
      <c r="C11" s="18" t="s">
        <v>389</v>
      </c>
      <c r="D11" s="18" t="s">
        <v>388</v>
      </c>
      <c r="E11" s="18" t="s">
        <v>387</v>
      </c>
      <c r="F11" s="31"/>
      <c r="G11" s="31"/>
    </row>
    <row r="12" spans="2:11" x14ac:dyDescent="0.25">
      <c r="B12" s="10" t="s">
        <v>385</v>
      </c>
      <c r="C12" s="38" t="s">
        <v>416</v>
      </c>
      <c r="D12" s="64">
        <v>0</v>
      </c>
      <c r="E12" s="64">
        <v>0</v>
      </c>
    </row>
    <row r="13" spans="2:11" x14ac:dyDescent="0.25">
      <c r="B13" s="10" t="s">
        <v>385</v>
      </c>
      <c r="C13" s="9" t="s">
        <v>386</v>
      </c>
      <c r="D13" s="64">
        <v>0</v>
      </c>
      <c r="E13" s="64">
        <v>0</v>
      </c>
    </row>
    <row r="14" spans="2:11" x14ac:dyDescent="0.25">
      <c r="B14" s="10" t="s">
        <v>384</v>
      </c>
      <c r="C14" s="9" t="s">
        <v>410</v>
      </c>
      <c r="D14" s="64">
        <v>0</v>
      </c>
      <c r="E14" s="64">
        <v>0</v>
      </c>
    </row>
    <row r="15" spans="2:11" x14ac:dyDescent="0.25">
      <c r="B15" s="10" t="s">
        <v>384</v>
      </c>
      <c r="C15" s="9" t="s">
        <v>411</v>
      </c>
      <c r="D15" s="64">
        <v>0</v>
      </c>
      <c r="E15" s="64">
        <v>0</v>
      </c>
    </row>
    <row r="17" spans="2:5" x14ac:dyDescent="0.25">
      <c r="B17" s="50" t="s">
        <v>409</v>
      </c>
      <c r="C17" s="51"/>
      <c r="D17" s="51"/>
      <c r="E17" s="52"/>
    </row>
    <row r="18" spans="2:5" x14ac:dyDescent="0.25">
      <c r="B18" s="53"/>
      <c r="C18" s="54"/>
      <c r="D18" s="54"/>
      <c r="E18" s="55"/>
    </row>
    <row r="19" spans="2:5" x14ac:dyDescent="0.25">
      <c r="B19" s="53"/>
      <c r="C19" s="54"/>
      <c r="D19" s="54"/>
      <c r="E19" s="55"/>
    </row>
    <row r="20" spans="2:5" x14ac:dyDescent="0.25">
      <c r="B20" s="56"/>
      <c r="C20" s="57"/>
      <c r="D20" s="57"/>
      <c r="E20" s="58"/>
    </row>
  </sheetData>
  <mergeCells count="1">
    <mergeCell ref="B17:E20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CPF Centro Sur</vt:lpstr>
      <vt:lpstr>CSF Centro Sur</vt:lpstr>
      <vt:lpstr>CT Centro Sur</vt:lpstr>
      <vt:lpstr>PRS_PA Centro Sur</vt:lpstr>
      <vt:lpstr>PRS_AR SIC</vt:lpstr>
      <vt:lpstr>PRS_EV SIC</vt:lpstr>
      <vt:lpstr>EDAC Centro 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2019-02-12T18:00:02Z</dcterms:modified>
</cp:coreProperties>
</file>